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5725"/>
</workbook>
</file>

<file path=xl/calcChain.xml><?xml version="1.0" encoding="utf-8"?>
<calcChain xmlns="http://schemas.openxmlformats.org/spreadsheetml/2006/main">
  <c r="Q114" i="1"/>
  <c r="Q113"/>
  <c r="Q112"/>
  <c r="Q111"/>
  <c r="Q110"/>
  <c r="Q109"/>
  <c r="Q108"/>
  <c r="Q107"/>
  <c r="Q106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K8"/>
  <c r="K4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7"/>
  <c r="K6"/>
  <c r="K5"/>
  <c r="M4"/>
  <c r="M104"/>
  <c r="O104" s="1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I4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<sst xmlns="http://schemas.openxmlformats.org/spreadsheetml/2006/main" count="36" uniqueCount="26">
  <si>
    <t xml:space="preserve">MPs' nominal </t>
  </si>
  <si>
    <t>salary (£)</t>
  </si>
  <si>
    <t xml:space="preserve">Average </t>
  </si>
  <si>
    <t>earnings (£)</t>
  </si>
  <si>
    <t>GDP deflator</t>
  </si>
  <si>
    <t>(2011 =100)</t>
  </si>
  <si>
    <t xml:space="preserve">MPs' real </t>
  </si>
  <si>
    <t>Real av</t>
  </si>
  <si>
    <t>MP real</t>
  </si>
  <si>
    <t>AE real</t>
  </si>
  <si>
    <t>1911=100</t>
  </si>
  <si>
    <t>MPs nom/av nom</t>
  </si>
  <si>
    <t>1946=100</t>
  </si>
  <si>
    <t>AE Real</t>
  </si>
  <si>
    <t>1972=100</t>
  </si>
  <si>
    <t>1971 =100</t>
  </si>
  <si>
    <t>1971=100</t>
  </si>
  <si>
    <t>Average 1972-2011</t>
  </si>
  <si>
    <t>Average 1996-2011</t>
  </si>
  <si>
    <t>Average 1946-1971</t>
  </si>
  <si>
    <t>Average 1911-1938</t>
  </si>
  <si>
    <t>Average 1911-1978</t>
  </si>
  <si>
    <t>Average 1979-2011</t>
  </si>
  <si>
    <t>Average 1911-2011</t>
  </si>
  <si>
    <t>Average 1957-1971</t>
  </si>
  <si>
    <t>Average 1957-1978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</si>
</sst>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Real growth of MPs' pay and UK average earnings</a:t>
            </a:r>
          </a:p>
          <a:p>
            <a:pPr>
              <a:defRPr/>
            </a:pPr>
            <a:r>
              <a:rPr lang="en-US"/>
              <a:t>1911</a:t>
            </a:r>
            <a:r>
              <a:rPr lang="en-US" baseline="0"/>
              <a:t> - 2011</a:t>
            </a:r>
            <a:r>
              <a:rPr lang="en-US"/>
              <a:t>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UK average earnings</c:v>
          </c:tx>
          <c:marker>
            <c:symbol val="none"/>
          </c:marker>
          <c:cat>
            <c:numRef>
              <c:f>Sheet1!$A$4:$A$104</c:f>
              <c:numCache>
                <c:formatCode>General</c:formatCode>
                <c:ptCount val="101"/>
                <c:pt idx="0">
                  <c:v>1911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61</c:v>
                </c:pt>
                <c:pt idx="51">
                  <c:v>62</c:v>
                </c:pt>
                <c:pt idx="52">
                  <c:v>63</c:v>
                </c:pt>
                <c:pt idx="53">
                  <c:v>64</c:v>
                </c:pt>
                <c:pt idx="54">
                  <c:v>65</c:v>
                </c:pt>
                <c:pt idx="55">
                  <c:v>66</c:v>
                </c:pt>
                <c:pt idx="56">
                  <c:v>67</c:v>
                </c:pt>
                <c:pt idx="57">
                  <c:v>68</c:v>
                </c:pt>
                <c:pt idx="58">
                  <c:v>69</c:v>
                </c:pt>
                <c:pt idx="59">
                  <c:v>70</c:v>
                </c:pt>
                <c:pt idx="60">
                  <c:v>71</c:v>
                </c:pt>
                <c:pt idx="61">
                  <c:v>72</c:v>
                </c:pt>
                <c:pt idx="62">
                  <c:v>73</c:v>
                </c:pt>
                <c:pt idx="63">
                  <c:v>74</c:v>
                </c:pt>
                <c:pt idx="64">
                  <c:v>75</c:v>
                </c:pt>
                <c:pt idx="65">
                  <c:v>76</c:v>
                </c:pt>
                <c:pt idx="66">
                  <c:v>77</c:v>
                </c:pt>
                <c:pt idx="67">
                  <c:v>78</c:v>
                </c:pt>
                <c:pt idx="68">
                  <c:v>79</c:v>
                </c:pt>
                <c:pt idx="69">
                  <c:v>80</c:v>
                </c:pt>
                <c:pt idx="70">
                  <c:v>81</c:v>
                </c:pt>
                <c:pt idx="71">
                  <c:v>82</c:v>
                </c:pt>
                <c:pt idx="72">
                  <c:v>83</c:v>
                </c:pt>
                <c:pt idx="73">
                  <c:v>84</c:v>
                </c:pt>
                <c:pt idx="74">
                  <c:v>85</c:v>
                </c:pt>
                <c:pt idx="75">
                  <c:v>86</c:v>
                </c:pt>
                <c:pt idx="76">
                  <c:v>87</c:v>
                </c:pt>
                <c:pt idx="77">
                  <c:v>88</c:v>
                </c:pt>
                <c:pt idx="78">
                  <c:v>89</c:v>
                </c:pt>
                <c:pt idx="79">
                  <c:v>90</c:v>
                </c:pt>
                <c:pt idx="80">
                  <c:v>91</c:v>
                </c:pt>
                <c:pt idx="81">
                  <c:v>92</c:v>
                </c:pt>
                <c:pt idx="82">
                  <c:v>93</c:v>
                </c:pt>
                <c:pt idx="83">
                  <c:v>94</c:v>
                </c:pt>
                <c:pt idx="84">
                  <c:v>95</c:v>
                </c:pt>
                <c:pt idx="85">
                  <c:v>96</c:v>
                </c:pt>
                <c:pt idx="86">
                  <c:v>97</c:v>
                </c:pt>
                <c:pt idx="87">
                  <c:v>98</c:v>
                </c:pt>
                <c:pt idx="88">
                  <c:v>99</c:v>
                </c:pt>
                <c:pt idx="89">
                  <c:v>2000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2011</c:v>
                </c:pt>
              </c:numCache>
            </c:numRef>
          </c:cat>
          <c:val>
            <c:numRef>
              <c:f>Sheet1!$O$4:$O$104</c:f>
              <c:numCache>
                <c:formatCode>General</c:formatCode>
                <c:ptCount val="101"/>
                <c:pt idx="0">
                  <c:v>100</c:v>
                </c:pt>
                <c:pt idx="1">
                  <c:v>99.411927061550458</c:v>
                </c:pt>
                <c:pt idx="2">
                  <c:v>99.591147010489593</c:v>
                </c:pt>
                <c:pt idx="3">
                  <c:v>109.71018105059194</c:v>
                </c:pt>
                <c:pt idx="4">
                  <c:v>99.143223782563567</c:v>
                </c:pt>
                <c:pt idx="5">
                  <c:v>93.727406436637224</c:v>
                </c:pt>
                <c:pt idx="6">
                  <c:v>84.894927270676874</c:v>
                </c:pt>
                <c:pt idx="7">
                  <c:v>95.222321093747823</c:v>
                </c:pt>
                <c:pt idx="8">
                  <c:v>101.34335992821634</c:v>
                </c:pt>
                <c:pt idx="9">
                  <c:v>120.9653157104887</c:v>
                </c:pt>
                <c:pt idx="10">
                  <c:v>99.58409233555156</c:v>
                </c:pt>
                <c:pt idx="11">
                  <c:v>90.704941529373201</c:v>
                </c:pt>
                <c:pt idx="12">
                  <c:v>97.995246667911928</c:v>
                </c:pt>
                <c:pt idx="13">
                  <c:v>111.88227344767287</c:v>
                </c:pt>
                <c:pt idx="14">
                  <c:v>113.39949883509104</c:v>
                </c:pt>
                <c:pt idx="15">
                  <c:v>116.26313793381442</c:v>
                </c:pt>
                <c:pt idx="16">
                  <c:v>115.85486501421968</c:v>
                </c:pt>
                <c:pt idx="17">
                  <c:v>115.58969061290625</c:v>
                </c:pt>
                <c:pt idx="18">
                  <c:v>116.69322252261924</c:v>
                </c:pt>
                <c:pt idx="19">
                  <c:v>116.92391525634105</c:v>
                </c:pt>
                <c:pt idx="20">
                  <c:v>113.84360351528792</c:v>
                </c:pt>
                <c:pt idx="21">
                  <c:v>114.62143854313086</c:v>
                </c:pt>
                <c:pt idx="22">
                  <c:v>113.36697312625131</c:v>
                </c:pt>
                <c:pt idx="23">
                  <c:v>115.12472934894112</c:v>
                </c:pt>
                <c:pt idx="24">
                  <c:v>119.11079383895486</c:v>
                </c:pt>
                <c:pt idx="25">
                  <c:v>120.83874976204314</c:v>
                </c:pt>
                <c:pt idx="26">
                  <c:v>121.34085540336805</c:v>
                </c:pt>
                <c:pt idx="27">
                  <c:v>120.83630968357457</c:v>
                </c:pt>
                <c:pt idx="28">
                  <c:v>122.84452525457851</c:v>
                </c:pt>
                <c:pt idx="29">
                  <c:v>121.40407882999975</c:v>
                </c:pt>
                <c:pt idx="30">
                  <c:v>115.4964251163414</c:v>
                </c:pt>
                <c:pt idx="31">
                  <c:v>110.54890149193244</c:v>
                </c:pt>
                <c:pt idx="32">
                  <c:v>110.30472641021258</c:v>
                </c:pt>
                <c:pt idx="33">
                  <c:v>109.02415667873677</c:v>
                </c:pt>
                <c:pt idx="34">
                  <c:v>104.47757125934316</c:v>
                </c:pt>
                <c:pt idx="35">
                  <c:v>125.31518524994469</c:v>
                </c:pt>
                <c:pt idx="36">
                  <c:v>120.32817561405164</c:v>
                </c:pt>
                <c:pt idx="37">
                  <c:v>120.13339442277591</c:v>
                </c:pt>
                <c:pt idx="38">
                  <c:v>118.31935068057065</c:v>
                </c:pt>
                <c:pt idx="39">
                  <c:v>116.24366599241991</c:v>
                </c:pt>
                <c:pt idx="40">
                  <c:v>122.32615195918339</c:v>
                </c:pt>
                <c:pt idx="41">
                  <c:v>123.18145569706047</c:v>
                </c:pt>
                <c:pt idx="42">
                  <c:v>127.50371452545983</c:v>
                </c:pt>
                <c:pt idx="43">
                  <c:v>129.66902350301908</c:v>
                </c:pt>
                <c:pt idx="44">
                  <c:v>130.92990939339322</c:v>
                </c:pt>
                <c:pt idx="45">
                  <c:v>140.62259444331286</c:v>
                </c:pt>
                <c:pt idx="46">
                  <c:v>134.99517580854948</c:v>
                </c:pt>
                <c:pt idx="47">
                  <c:v>136.95337232153716</c:v>
                </c:pt>
                <c:pt idx="48">
                  <c:v>137.10868976065254</c:v>
                </c:pt>
                <c:pt idx="49">
                  <c:v>137.83263859998709</c:v>
                </c:pt>
                <c:pt idx="50">
                  <c:v>140.32325844100544</c:v>
                </c:pt>
                <c:pt idx="51">
                  <c:v>153.31858443188037</c:v>
                </c:pt>
                <c:pt idx="52">
                  <c:v>152.36850433088364</c:v>
                </c:pt>
                <c:pt idx="53">
                  <c:v>162.41182322050963</c:v>
                </c:pt>
                <c:pt idx="54">
                  <c:v>166.89175399047519</c:v>
                </c:pt>
                <c:pt idx="55">
                  <c:v>167.80812920104836</c:v>
                </c:pt>
                <c:pt idx="56">
                  <c:v>166.84287737685165</c:v>
                </c:pt>
                <c:pt idx="57">
                  <c:v>175.0301797389323</c:v>
                </c:pt>
                <c:pt idx="58">
                  <c:v>180.98869120181644</c:v>
                </c:pt>
                <c:pt idx="59">
                  <c:v>192.39919969538562</c:v>
                </c:pt>
                <c:pt idx="60">
                  <c:v>199.27348645876336</c:v>
                </c:pt>
                <c:pt idx="61">
                  <c:v>204.92899039250244</c:v>
                </c:pt>
                <c:pt idx="62">
                  <c:v>215.95066992133721</c:v>
                </c:pt>
                <c:pt idx="63">
                  <c:v>235.87277365320415</c:v>
                </c:pt>
                <c:pt idx="64">
                  <c:v>260.03104620594308</c:v>
                </c:pt>
                <c:pt idx="65">
                  <c:v>236.81379014078004</c:v>
                </c:pt>
                <c:pt idx="66">
                  <c:v>224.24139283684337</c:v>
                </c:pt>
                <c:pt idx="67">
                  <c:v>222.80725454373916</c:v>
                </c:pt>
                <c:pt idx="68">
                  <c:v>230.52108740646565</c:v>
                </c:pt>
                <c:pt idx="69">
                  <c:v>242.09346923905306</c:v>
                </c:pt>
                <c:pt idx="70">
                  <c:v>228.81382215316398</c:v>
                </c:pt>
                <c:pt idx="71">
                  <c:v>225.0703782288488</c:v>
                </c:pt>
                <c:pt idx="72">
                  <c:v>227.48597638723652</c:v>
                </c:pt>
                <c:pt idx="73">
                  <c:v>228.72014243643349</c:v>
                </c:pt>
                <c:pt idx="74">
                  <c:v>237.18346936586227</c:v>
                </c:pt>
                <c:pt idx="75">
                  <c:v>241.88969994676185</c:v>
                </c:pt>
                <c:pt idx="76">
                  <c:v>252.13582972818833</c:v>
                </c:pt>
                <c:pt idx="77">
                  <c:v>260.30098288208001</c:v>
                </c:pt>
                <c:pt idx="78">
                  <c:v>263.49467525046975</c:v>
                </c:pt>
                <c:pt idx="79">
                  <c:v>273.26085611411349</c:v>
                </c:pt>
                <c:pt idx="80">
                  <c:v>273.18226026943535</c:v>
                </c:pt>
                <c:pt idx="81">
                  <c:v>271.68940223644393</c:v>
                </c:pt>
                <c:pt idx="82">
                  <c:v>269.62397253707888</c:v>
                </c:pt>
                <c:pt idx="83">
                  <c:v>271.62283341748508</c:v>
                </c:pt>
                <c:pt idx="84">
                  <c:v>275.72526711584089</c:v>
                </c:pt>
                <c:pt idx="85">
                  <c:v>278.12310054036664</c:v>
                </c:pt>
                <c:pt idx="86">
                  <c:v>279.90317784602212</c:v>
                </c:pt>
                <c:pt idx="87">
                  <c:v>286.16534826095568</c:v>
                </c:pt>
                <c:pt idx="88">
                  <c:v>293.44163006852739</c:v>
                </c:pt>
                <c:pt idx="89">
                  <c:v>300.48278844884379</c:v>
                </c:pt>
                <c:pt idx="90">
                  <c:v>312.36393520699983</c:v>
                </c:pt>
                <c:pt idx="91">
                  <c:v>315.52809512815759</c:v>
                </c:pt>
                <c:pt idx="92">
                  <c:v>315.80255601357055</c:v>
                </c:pt>
                <c:pt idx="93">
                  <c:v>319.71990831298098</c:v>
                </c:pt>
                <c:pt idx="94">
                  <c:v>326.11862150060927</c:v>
                </c:pt>
                <c:pt idx="95">
                  <c:v>334.63307799797832</c:v>
                </c:pt>
                <c:pt idx="96">
                  <c:v>340.88030830298595</c:v>
                </c:pt>
                <c:pt idx="97">
                  <c:v>342.92084415337547</c:v>
                </c:pt>
                <c:pt idx="98">
                  <c:v>332.40445511002565</c:v>
                </c:pt>
                <c:pt idx="99">
                  <c:v>335.2134559177116</c:v>
                </c:pt>
                <c:pt idx="100">
                  <c:v>333.57492216246823</c:v>
                </c:pt>
              </c:numCache>
            </c:numRef>
          </c:val>
        </c:ser>
        <c:ser>
          <c:idx val="1"/>
          <c:order val="1"/>
          <c:tx>
            <c:v>MPs' annual pay</c:v>
          </c:tx>
          <c:marker>
            <c:symbol val="none"/>
          </c:marker>
          <c:cat>
            <c:numRef>
              <c:f>Sheet1!$A$4:$A$104</c:f>
              <c:numCache>
                <c:formatCode>General</c:formatCode>
                <c:ptCount val="101"/>
                <c:pt idx="0">
                  <c:v>1911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61</c:v>
                </c:pt>
                <c:pt idx="51">
                  <c:v>62</c:v>
                </c:pt>
                <c:pt idx="52">
                  <c:v>63</c:v>
                </c:pt>
                <c:pt idx="53">
                  <c:v>64</c:v>
                </c:pt>
                <c:pt idx="54">
                  <c:v>65</c:v>
                </c:pt>
                <c:pt idx="55">
                  <c:v>66</c:v>
                </c:pt>
                <c:pt idx="56">
                  <c:v>67</c:v>
                </c:pt>
                <c:pt idx="57">
                  <c:v>68</c:v>
                </c:pt>
                <c:pt idx="58">
                  <c:v>69</c:v>
                </c:pt>
                <c:pt idx="59">
                  <c:v>70</c:v>
                </c:pt>
                <c:pt idx="60">
                  <c:v>71</c:v>
                </c:pt>
                <c:pt idx="61">
                  <c:v>72</c:v>
                </c:pt>
                <c:pt idx="62">
                  <c:v>73</c:v>
                </c:pt>
                <c:pt idx="63">
                  <c:v>74</c:v>
                </c:pt>
                <c:pt idx="64">
                  <c:v>75</c:v>
                </c:pt>
                <c:pt idx="65">
                  <c:v>76</c:v>
                </c:pt>
                <c:pt idx="66">
                  <c:v>77</c:v>
                </c:pt>
                <c:pt idx="67">
                  <c:v>78</c:v>
                </c:pt>
                <c:pt idx="68">
                  <c:v>79</c:v>
                </c:pt>
                <c:pt idx="69">
                  <c:v>80</c:v>
                </c:pt>
                <c:pt idx="70">
                  <c:v>81</c:v>
                </c:pt>
                <c:pt idx="71">
                  <c:v>82</c:v>
                </c:pt>
                <c:pt idx="72">
                  <c:v>83</c:v>
                </c:pt>
                <c:pt idx="73">
                  <c:v>84</c:v>
                </c:pt>
                <c:pt idx="74">
                  <c:v>85</c:v>
                </c:pt>
                <c:pt idx="75">
                  <c:v>86</c:v>
                </c:pt>
                <c:pt idx="76">
                  <c:v>87</c:v>
                </c:pt>
                <c:pt idx="77">
                  <c:v>88</c:v>
                </c:pt>
                <c:pt idx="78">
                  <c:v>89</c:v>
                </c:pt>
                <c:pt idx="79">
                  <c:v>90</c:v>
                </c:pt>
                <c:pt idx="80">
                  <c:v>91</c:v>
                </c:pt>
                <c:pt idx="81">
                  <c:v>92</c:v>
                </c:pt>
                <c:pt idx="82">
                  <c:v>93</c:v>
                </c:pt>
                <c:pt idx="83">
                  <c:v>94</c:v>
                </c:pt>
                <c:pt idx="84">
                  <c:v>95</c:v>
                </c:pt>
                <c:pt idx="85">
                  <c:v>96</c:v>
                </c:pt>
                <c:pt idx="86">
                  <c:v>97</c:v>
                </c:pt>
                <c:pt idx="87">
                  <c:v>98</c:v>
                </c:pt>
                <c:pt idx="88">
                  <c:v>99</c:v>
                </c:pt>
                <c:pt idx="89">
                  <c:v>2000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2011</c:v>
                </c:pt>
              </c:numCache>
            </c:numRef>
          </c:cat>
          <c:val>
            <c:numRef>
              <c:f>Sheet1!$K$4:$K$104</c:f>
              <c:numCache>
                <c:formatCode>General</c:formatCode>
                <c:ptCount val="101"/>
                <c:pt idx="0">
                  <c:v>100</c:v>
                </c:pt>
                <c:pt idx="1">
                  <c:v>97.412935323383081</c:v>
                </c:pt>
                <c:pt idx="2">
                  <c:v>97.412935323383081</c:v>
                </c:pt>
                <c:pt idx="3">
                  <c:v>97.412935323383081</c:v>
                </c:pt>
                <c:pt idx="4">
                  <c:v>85.651793525809296</c:v>
                </c:pt>
                <c:pt idx="5">
                  <c:v>74.505327245053294</c:v>
                </c:pt>
                <c:pt idx="6">
                  <c:v>59.369314736203762</c:v>
                </c:pt>
                <c:pt idx="7">
                  <c:v>50.646663217796174</c:v>
                </c:pt>
                <c:pt idx="8">
                  <c:v>43.491781430475349</c:v>
                </c:pt>
                <c:pt idx="9">
                  <c:v>36.058931860036843</c:v>
                </c:pt>
                <c:pt idx="10">
                  <c:v>39.571544058205333</c:v>
                </c:pt>
                <c:pt idx="11">
                  <c:v>45.940872829657451</c:v>
                </c:pt>
                <c:pt idx="12">
                  <c:v>49.544534412955471</c:v>
                </c:pt>
                <c:pt idx="13">
                  <c:v>50.411946446961906</c:v>
                </c:pt>
                <c:pt idx="14">
                  <c:v>50.646663217796174</c:v>
                </c:pt>
                <c:pt idx="15">
                  <c:v>50.883575883575894</c:v>
                </c:pt>
                <c:pt idx="16">
                  <c:v>51.798941798941797</c:v>
                </c:pt>
                <c:pt idx="17">
                  <c:v>52.269087026161245</c:v>
                </c:pt>
                <c:pt idx="18">
                  <c:v>52.747844827586206</c:v>
                </c:pt>
                <c:pt idx="19">
                  <c:v>53.264417845484225</c:v>
                </c:pt>
                <c:pt idx="20">
                  <c:v>54.268292682926834</c:v>
                </c:pt>
                <c:pt idx="21">
                  <c:v>55.31073446327683</c:v>
                </c:pt>
                <c:pt idx="22">
                  <c:v>56.135321100917437</c:v>
                </c:pt>
                <c:pt idx="23">
                  <c:v>56.687898089171973</c:v>
                </c:pt>
                <c:pt idx="24">
                  <c:v>56.135321100917437</c:v>
                </c:pt>
                <c:pt idx="25">
                  <c:v>55.847119224187111</c:v>
                </c:pt>
                <c:pt idx="26">
                  <c:v>80.998345284059567</c:v>
                </c:pt>
                <c:pt idx="27">
                  <c:v>79.121767241379303</c:v>
                </c:pt>
                <c:pt idx="28">
                  <c:v>76.644050104384149</c:v>
                </c:pt>
                <c:pt idx="29">
                  <c:v>69.498343587316626</c:v>
                </c:pt>
                <c:pt idx="30">
                  <c:v>62.622601279317699</c:v>
                </c:pt>
                <c:pt idx="31">
                  <c:v>58.343265792610268</c:v>
                </c:pt>
                <c:pt idx="32">
                  <c:v>55.688282138794087</c:v>
                </c:pt>
                <c:pt idx="33">
                  <c:v>52.747844827586221</c:v>
                </c:pt>
                <c:pt idx="34">
                  <c:v>51.798941798941811</c:v>
                </c:pt>
                <c:pt idx="35">
                  <c:v>83.532423208191148</c:v>
                </c:pt>
                <c:pt idx="36">
                  <c:v>76.3888888888889</c:v>
                </c:pt>
                <c:pt idx="37">
                  <c:v>70.696129404968218</c:v>
                </c:pt>
                <c:pt idx="38">
                  <c:v>68.807984256395855</c:v>
                </c:pt>
                <c:pt idx="39">
                  <c:v>67.835365853658544</c:v>
                </c:pt>
                <c:pt idx="40">
                  <c:v>62.75641025641027</c:v>
                </c:pt>
                <c:pt idx="41">
                  <c:v>58.02513039355145</c:v>
                </c:pt>
                <c:pt idx="42">
                  <c:v>56.303197607545428</c:v>
                </c:pt>
                <c:pt idx="43">
                  <c:v>69.154046112115736</c:v>
                </c:pt>
                <c:pt idx="44">
                  <c:v>66.566035683202784</c:v>
                </c:pt>
                <c:pt idx="45">
                  <c:v>64.982476635514033</c:v>
                </c:pt>
                <c:pt idx="46">
                  <c:v>85.406281156530426</c:v>
                </c:pt>
                <c:pt idx="47">
                  <c:v>82.304477325134528</c:v>
                </c:pt>
                <c:pt idx="48">
                  <c:v>79.18515437234241</c:v>
                </c:pt>
                <c:pt idx="49">
                  <c:v>78.173480562146381</c:v>
                </c:pt>
                <c:pt idx="50">
                  <c:v>77.173423423423429</c:v>
                </c:pt>
                <c:pt idx="51">
                  <c:v>74.840555652629732</c:v>
                </c:pt>
                <c:pt idx="52">
                  <c:v>72.228077571669473</c:v>
                </c:pt>
                <c:pt idx="53">
                  <c:v>132.08859182995684</c:v>
                </c:pt>
                <c:pt idx="54">
                  <c:v>127.51482847066369</c:v>
                </c:pt>
                <c:pt idx="55">
                  <c:v>120.6854043392505</c:v>
                </c:pt>
                <c:pt idx="56">
                  <c:v>115.59911350094463</c:v>
                </c:pt>
                <c:pt idx="57">
                  <c:v>112.30234363970071</c:v>
                </c:pt>
                <c:pt idx="58">
                  <c:v>107.97305551784989</c:v>
                </c:pt>
                <c:pt idx="59">
                  <c:v>102.3202341137124</c:v>
                </c:pt>
                <c:pt idx="60">
                  <c:v>95.159409020217723</c:v>
                </c:pt>
                <c:pt idx="61">
                  <c:v>120.57970221151741</c:v>
                </c:pt>
                <c:pt idx="62">
                  <c:v>111.54294105732225</c:v>
                </c:pt>
                <c:pt idx="63">
                  <c:v>103.64906832298139</c:v>
                </c:pt>
                <c:pt idx="64">
                  <c:v>115.28733513557796</c:v>
                </c:pt>
                <c:pt idx="65">
                  <c:v>95.659219858156035</c:v>
                </c:pt>
                <c:pt idx="66">
                  <c:v>85.821961858956428</c:v>
                </c:pt>
                <c:pt idx="67">
                  <c:v>83.040178571428584</c:v>
                </c:pt>
                <c:pt idx="68">
                  <c:v>101.938714795716</c:v>
                </c:pt>
                <c:pt idx="69">
                  <c:v>110.63370393167655</c:v>
                </c:pt>
                <c:pt idx="70">
                  <c:v>109.93536078822812</c:v>
                </c:pt>
                <c:pt idx="71">
                  <c:v>102.77899169391951</c:v>
                </c:pt>
                <c:pt idx="72">
                  <c:v>101.06096080705636</c:v>
                </c:pt>
                <c:pt idx="73">
                  <c:v>100.85824122403031</c:v>
                </c:pt>
                <c:pt idx="74">
                  <c:v>101.22217600861205</c:v>
                </c:pt>
                <c:pt idx="75">
                  <c:v>100.17258560495712</c:v>
                </c:pt>
                <c:pt idx="76">
                  <c:v>101.22680527610106</c:v>
                </c:pt>
                <c:pt idx="77">
                  <c:v>117.11351385764613</c:v>
                </c:pt>
                <c:pt idx="78">
                  <c:v>116.12257921668963</c:v>
                </c:pt>
                <c:pt idx="79">
                  <c:v>112.47571627906979</c:v>
                </c:pt>
                <c:pt idx="80">
                  <c:v>122.45108282674772</c:v>
                </c:pt>
                <c:pt idx="81">
                  <c:v>122.50205210563885</c:v>
                </c:pt>
                <c:pt idx="82">
                  <c:v>118.06439080064418</c:v>
                </c:pt>
                <c:pt idx="83">
                  <c:v>117.8613280953177</c:v>
                </c:pt>
                <c:pt idx="84">
                  <c:v>121.52550417402234</c:v>
                </c:pt>
                <c:pt idx="85">
                  <c:v>153.3431926797995</c:v>
                </c:pt>
                <c:pt idx="86">
                  <c:v>150.94683334270772</c:v>
                </c:pt>
                <c:pt idx="87">
                  <c:v>150.88993693484178</c:v>
                </c:pt>
                <c:pt idx="88">
                  <c:v>153.97968388227895</c:v>
                </c:pt>
                <c:pt idx="89">
                  <c:v>155.18564190960572</c:v>
                </c:pt>
                <c:pt idx="90">
                  <c:v>164.31021997098151</c:v>
                </c:pt>
                <c:pt idx="91">
                  <c:v>171.1228863546992</c:v>
                </c:pt>
                <c:pt idx="92">
                  <c:v>169.71750498314347</c:v>
                </c:pt>
                <c:pt idx="93">
                  <c:v>167.95136443399269</c:v>
                </c:pt>
                <c:pt idx="94">
                  <c:v>168.40936215549064</c:v>
                </c:pt>
                <c:pt idx="95">
                  <c:v>168.3590189096968</c:v>
                </c:pt>
                <c:pt idx="96">
                  <c:v>167.55567490946945</c:v>
                </c:pt>
                <c:pt idx="97">
                  <c:v>166.55705399767751</c:v>
                </c:pt>
                <c:pt idx="98">
                  <c:v>165.52821549032507</c:v>
                </c:pt>
                <c:pt idx="99">
                  <c:v>165.61886110739397</c:v>
                </c:pt>
                <c:pt idx="100">
                  <c:v>160.89375500000003</c:v>
                </c:pt>
              </c:numCache>
            </c:numRef>
          </c:val>
        </c:ser>
        <c:marker val="1"/>
        <c:axId val="68197760"/>
        <c:axId val="68224128"/>
      </c:lineChart>
      <c:catAx>
        <c:axId val="68197760"/>
        <c:scaling>
          <c:orientation val="minMax"/>
        </c:scaling>
        <c:axPos val="b"/>
        <c:numFmt formatCode="General" sourceLinked="1"/>
        <c:majorTickMark val="none"/>
        <c:tickLblPos val="nextTo"/>
        <c:crossAx val="68224128"/>
        <c:crosses val="autoZero"/>
        <c:auto val="1"/>
        <c:lblAlgn val="ctr"/>
        <c:lblOffset val="100"/>
      </c:catAx>
      <c:valAx>
        <c:axId val="68224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 of real earnings (1911 = 100)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197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Real growth of MPs' pay and UK average earnings</a:t>
            </a:r>
          </a:p>
          <a:p>
            <a:pPr>
              <a:defRPr/>
            </a:pPr>
            <a:r>
              <a:rPr lang="en-US"/>
              <a:t>1946</a:t>
            </a:r>
            <a:r>
              <a:rPr lang="en-US" baseline="0"/>
              <a:t> -2011</a:t>
            </a:r>
            <a:r>
              <a:rPr lang="en-US"/>
              <a:t>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UK average earnings</c:v>
          </c:tx>
          <c:marker>
            <c:symbol val="none"/>
          </c:marker>
          <c:cat>
            <c:numRef>
              <c:f>Sheet1!$A$39:$A$104</c:f>
              <c:numCache>
                <c:formatCode>General</c:formatCode>
                <c:ptCount val="66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  <c:pt idx="44">
                  <c:v>90</c:v>
                </c:pt>
                <c:pt idx="45">
                  <c:v>91</c:v>
                </c:pt>
                <c:pt idx="46">
                  <c:v>92</c:v>
                </c:pt>
                <c:pt idx="47">
                  <c:v>93</c:v>
                </c:pt>
                <c:pt idx="48">
                  <c:v>94</c:v>
                </c:pt>
                <c:pt idx="49">
                  <c:v>95</c:v>
                </c:pt>
                <c:pt idx="50">
                  <c:v>96</c:v>
                </c:pt>
                <c:pt idx="51">
                  <c:v>97</c:v>
                </c:pt>
                <c:pt idx="52">
                  <c:v>98</c:v>
                </c:pt>
                <c:pt idx="53">
                  <c:v>99</c:v>
                </c:pt>
                <c:pt idx="54">
                  <c:v>2000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2011</c:v>
                </c:pt>
              </c:numCache>
            </c:numRef>
          </c:cat>
          <c:val>
            <c:numRef>
              <c:f>Sheet1!$U$39:$U$104</c:f>
              <c:numCache>
                <c:formatCode>General</c:formatCode>
                <c:ptCount val="66"/>
                <c:pt idx="0">
                  <c:v>100</c:v>
                </c:pt>
                <c:pt idx="1">
                  <c:v>96.020426713692913</c:v>
                </c:pt>
                <c:pt idx="2">
                  <c:v>95.86499368226319</c:v>
                </c:pt>
                <c:pt idx="3">
                  <c:v>94.417408747853926</c:v>
                </c:pt>
                <c:pt idx="4">
                  <c:v>92.761037507600221</c:v>
                </c:pt>
                <c:pt idx="5">
                  <c:v>97.614787637428307</c:v>
                </c:pt>
                <c:pt idx="6">
                  <c:v>98.297309660733887</c:v>
                </c:pt>
                <c:pt idx="7">
                  <c:v>101.74641985418609</c:v>
                </c:pt>
                <c:pt idx="8">
                  <c:v>103.47431019184987</c:v>
                </c:pt>
                <c:pt idx="9">
                  <c:v>104.48048186039847</c:v>
                </c:pt>
                <c:pt idx="10">
                  <c:v>112.21512713151012</c:v>
                </c:pt>
                <c:pt idx="11">
                  <c:v>107.72451522079926</c:v>
                </c:pt>
                <c:pt idx="12">
                  <c:v>109.28713232030083</c:v>
                </c:pt>
                <c:pt idx="13">
                  <c:v>109.41107375549525</c:v>
                </c:pt>
                <c:pt idx="14">
                  <c:v>109.98877616074697</c:v>
                </c:pt>
                <c:pt idx="15">
                  <c:v>111.97626062725494</c:v>
                </c:pt>
                <c:pt idx="16">
                  <c:v>122.34637336734737</c:v>
                </c:pt>
                <c:pt idx="17">
                  <c:v>121.58822095421262</c:v>
                </c:pt>
                <c:pt idx="18">
                  <c:v>129.60266778249948</c:v>
                </c:pt>
                <c:pt idx="19">
                  <c:v>133.17759827558396</c:v>
                </c:pt>
                <c:pt idx="20">
                  <c:v>133.90885459439755</c:v>
                </c:pt>
                <c:pt idx="21">
                  <c:v>133.13859532991054</c:v>
                </c:pt>
                <c:pt idx="22">
                  <c:v>139.67196344946515</c:v>
                </c:pt>
                <c:pt idx="23">
                  <c:v>144.42678342678849</c:v>
                </c:pt>
                <c:pt idx="24">
                  <c:v>153.53223099949136</c:v>
                </c:pt>
                <c:pt idx="25">
                  <c:v>159.01782857465096</c:v>
                </c:pt>
                <c:pt idx="26">
                  <c:v>163.53085221377262</c:v>
                </c:pt>
                <c:pt idx="27">
                  <c:v>172.32601898215083</c:v>
                </c:pt>
                <c:pt idx="28">
                  <c:v>188.22361646176336</c:v>
                </c:pt>
                <c:pt idx="29">
                  <c:v>207.50162535155155</c:v>
                </c:pt>
                <c:pt idx="30">
                  <c:v>188.97453622116763</c:v>
                </c:pt>
                <c:pt idx="31">
                  <c:v>178.94191545069938</c:v>
                </c:pt>
                <c:pt idx="32">
                  <c:v>177.79749046322181</c:v>
                </c:pt>
                <c:pt idx="33">
                  <c:v>183.95303565699942</c:v>
                </c:pt>
                <c:pt idx="34">
                  <c:v>193.18765619361352</c:v>
                </c:pt>
                <c:pt idx="35">
                  <c:v>182.59065866342397</c:v>
                </c:pt>
                <c:pt idx="36">
                  <c:v>179.60343575276971</c:v>
                </c:pt>
                <c:pt idx="37">
                  <c:v>181.53105382520823</c:v>
                </c:pt>
                <c:pt idx="38">
                  <c:v>182.5159033841307</c:v>
                </c:pt>
                <c:pt idx="39">
                  <c:v>189.26953576519324</c:v>
                </c:pt>
                <c:pt idx="40">
                  <c:v>193.0250507664382</c:v>
                </c:pt>
                <c:pt idx="41">
                  <c:v>201.20133822991701</c:v>
                </c:pt>
                <c:pt idx="42">
                  <c:v>207.71703154961014</c:v>
                </c:pt>
                <c:pt idx="43">
                  <c:v>210.26555937727909</c:v>
                </c:pt>
                <c:pt idx="44">
                  <c:v>218.05885341755427</c:v>
                </c:pt>
                <c:pt idx="45">
                  <c:v>217.99613488546146</c:v>
                </c:pt>
                <c:pt idx="46">
                  <c:v>216.80485225677293</c:v>
                </c:pt>
                <c:pt idx="47">
                  <c:v>215.1566643733608</c:v>
                </c:pt>
                <c:pt idx="48">
                  <c:v>216.75173114553164</c:v>
                </c:pt>
                <c:pt idx="49">
                  <c:v>220.02542354775204</c:v>
                </c:pt>
                <c:pt idx="50">
                  <c:v>221.93886557773683</c:v>
                </c:pt>
                <c:pt idx="51">
                  <c:v>223.35934570718408</c:v>
                </c:pt>
                <c:pt idx="52">
                  <c:v>228.35648185029669</c:v>
                </c:pt>
                <c:pt idx="53">
                  <c:v>234.16286660172082</c:v>
                </c:pt>
                <c:pt idx="54">
                  <c:v>239.78162570603266</c:v>
                </c:pt>
                <c:pt idx="55">
                  <c:v>249.26263691346028</c:v>
                </c:pt>
                <c:pt idx="56">
                  <c:v>251.78759820593797</c:v>
                </c:pt>
                <c:pt idx="57">
                  <c:v>252.00661466820108</c:v>
                </c:pt>
                <c:pt idx="58">
                  <c:v>255.13261435578656</c:v>
                </c:pt>
                <c:pt idx="59">
                  <c:v>260.23870997769058</c:v>
                </c:pt>
                <c:pt idx="60">
                  <c:v>267.03314313468331</c:v>
                </c:pt>
                <c:pt idx="61">
                  <c:v>272.01835725103103</c:v>
                </c:pt>
                <c:pt idx="62">
                  <c:v>273.64668014447739</c:v>
                </c:pt>
                <c:pt idx="63">
                  <c:v>265.25472906338962</c:v>
                </c:pt>
                <c:pt idx="64">
                  <c:v>267.4962776850378</c:v>
                </c:pt>
                <c:pt idx="65">
                  <c:v>266.18874759443042</c:v>
                </c:pt>
              </c:numCache>
            </c:numRef>
          </c:val>
        </c:ser>
        <c:ser>
          <c:idx val="1"/>
          <c:order val="1"/>
          <c:tx>
            <c:v>MPs' annual pay</c:v>
          </c:tx>
          <c:marker>
            <c:symbol val="none"/>
          </c:marker>
          <c:cat>
            <c:numRef>
              <c:f>Sheet1!$A$39:$A$104</c:f>
              <c:numCache>
                <c:formatCode>General</c:formatCode>
                <c:ptCount val="66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54</c:v>
                </c:pt>
                <c:pt idx="9">
                  <c:v>55</c:v>
                </c:pt>
                <c:pt idx="10">
                  <c:v>56</c:v>
                </c:pt>
                <c:pt idx="11">
                  <c:v>57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62</c:v>
                </c:pt>
                <c:pt idx="17">
                  <c:v>63</c:v>
                </c:pt>
                <c:pt idx="18">
                  <c:v>64</c:v>
                </c:pt>
                <c:pt idx="19">
                  <c:v>65</c:v>
                </c:pt>
                <c:pt idx="20">
                  <c:v>66</c:v>
                </c:pt>
                <c:pt idx="21">
                  <c:v>67</c:v>
                </c:pt>
                <c:pt idx="22">
                  <c:v>68</c:v>
                </c:pt>
                <c:pt idx="23">
                  <c:v>69</c:v>
                </c:pt>
                <c:pt idx="24">
                  <c:v>70</c:v>
                </c:pt>
                <c:pt idx="25">
                  <c:v>71</c:v>
                </c:pt>
                <c:pt idx="26">
                  <c:v>72</c:v>
                </c:pt>
                <c:pt idx="27">
                  <c:v>73</c:v>
                </c:pt>
                <c:pt idx="28">
                  <c:v>74</c:v>
                </c:pt>
                <c:pt idx="29">
                  <c:v>75</c:v>
                </c:pt>
                <c:pt idx="30">
                  <c:v>76</c:v>
                </c:pt>
                <c:pt idx="31">
                  <c:v>77</c:v>
                </c:pt>
                <c:pt idx="32">
                  <c:v>78</c:v>
                </c:pt>
                <c:pt idx="33">
                  <c:v>79</c:v>
                </c:pt>
                <c:pt idx="34">
                  <c:v>80</c:v>
                </c:pt>
                <c:pt idx="35">
                  <c:v>81</c:v>
                </c:pt>
                <c:pt idx="36">
                  <c:v>82</c:v>
                </c:pt>
                <c:pt idx="37">
                  <c:v>83</c:v>
                </c:pt>
                <c:pt idx="38">
                  <c:v>84</c:v>
                </c:pt>
                <c:pt idx="39">
                  <c:v>85</c:v>
                </c:pt>
                <c:pt idx="40">
                  <c:v>86</c:v>
                </c:pt>
                <c:pt idx="41">
                  <c:v>87</c:v>
                </c:pt>
                <c:pt idx="42">
                  <c:v>88</c:v>
                </c:pt>
                <c:pt idx="43">
                  <c:v>89</c:v>
                </c:pt>
                <c:pt idx="44">
                  <c:v>90</c:v>
                </c:pt>
                <c:pt idx="45">
                  <c:v>91</c:v>
                </c:pt>
                <c:pt idx="46">
                  <c:v>92</c:v>
                </c:pt>
                <c:pt idx="47">
                  <c:v>93</c:v>
                </c:pt>
                <c:pt idx="48">
                  <c:v>94</c:v>
                </c:pt>
                <c:pt idx="49">
                  <c:v>95</c:v>
                </c:pt>
                <c:pt idx="50">
                  <c:v>96</c:v>
                </c:pt>
                <c:pt idx="51">
                  <c:v>97</c:v>
                </c:pt>
                <c:pt idx="52">
                  <c:v>98</c:v>
                </c:pt>
                <c:pt idx="53">
                  <c:v>99</c:v>
                </c:pt>
                <c:pt idx="54">
                  <c:v>2000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2011</c:v>
                </c:pt>
              </c:numCache>
            </c:numRef>
          </c:cat>
          <c:val>
            <c:numRef>
              <c:f>Sheet1!$S$39:$S$104</c:f>
              <c:numCache>
                <c:formatCode>General</c:formatCode>
                <c:ptCount val="66"/>
                <c:pt idx="0">
                  <c:v>100</c:v>
                </c:pt>
                <c:pt idx="1">
                  <c:v>91.448189762796488</c:v>
                </c:pt>
                <c:pt idx="2">
                  <c:v>84.633160023108019</c:v>
                </c:pt>
                <c:pt idx="3">
                  <c:v>82.372786055664875</c:v>
                </c:pt>
                <c:pt idx="4">
                  <c:v>81.208425720620838</c:v>
                </c:pt>
                <c:pt idx="5">
                  <c:v>75.128205128205124</c:v>
                </c:pt>
                <c:pt idx="6">
                  <c:v>69.464201043148407</c:v>
                </c:pt>
                <c:pt idx="7">
                  <c:v>67.402806533241318</c:v>
                </c:pt>
                <c:pt idx="8">
                  <c:v>82.787070524412286</c:v>
                </c:pt>
                <c:pt idx="9">
                  <c:v>79.688859878154901</c:v>
                </c:pt>
                <c:pt idx="10">
                  <c:v>77.793118096856404</c:v>
                </c:pt>
                <c:pt idx="11">
                  <c:v>102.24327018943171</c:v>
                </c:pt>
                <c:pt idx="12">
                  <c:v>98.529976940814763</c:v>
                </c:pt>
                <c:pt idx="13">
                  <c:v>94.795710852283221</c:v>
                </c:pt>
                <c:pt idx="14">
                  <c:v>93.584595729147651</c:v>
                </c:pt>
                <c:pt idx="15">
                  <c:v>92.387387387387378</c:v>
                </c:pt>
                <c:pt idx="16">
                  <c:v>89.59461820723395</c:v>
                </c:pt>
                <c:pt idx="17">
                  <c:v>86.46711635750421</c:v>
                </c:pt>
                <c:pt idx="18">
                  <c:v>158.12852872799735</c:v>
                </c:pt>
                <c:pt idx="19">
                  <c:v>152.65309394036549</c:v>
                </c:pt>
                <c:pt idx="20">
                  <c:v>144.47731755424061</c:v>
                </c:pt>
                <c:pt idx="21">
                  <c:v>138.38831565179476</c:v>
                </c:pt>
                <c:pt idx="22">
                  <c:v>134.44162078215444</c:v>
                </c:pt>
                <c:pt idx="23">
                  <c:v>129.25885706529115</c:v>
                </c:pt>
                <c:pt idx="24">
                  <c:v>122.49163879598663</c:v>
                </c:pt>
                <c:pt idx="25">
                  <c:v>113.9191290824261</c:v>
                </c:pt>
                <c:pt idx="26">
                  <c:v>144.3507773155244</c:v>
                </c:pt>
                <c:pt idx="27">
                  <c:v>133.53250962122743</c:v>
                </c:pt>
                <c:pt idx="28">
                  <c:v>124.08243929983061</c:v>
                </c:pt>
                <c:pt idx="29">
                  <c:v>138.0150733185877</c:v>
                </c:pt>
                <c:pt idx="30">
                  <c:v>114.51747259832365</c:v>
                </c:pt>
                <c:pt idx="31">
                  <c:v>102.74089816005814</c:v>
                </c:pt>
                <c:pt idx="32">
                  <c:v>99.410714285714278</c:v>
                </c:pt>
                <c:pt idx="33">
                  <c:v>122.03490678302261</c:v>
                </c:pt>
                <c:pt idx="34">
                  <c:v>132.44402554435638</c:v>
                </c:pt>
                <c:pt idx="35">
                  <c:v>131.60801107640791</c:v>
                </c:pt>
                <c:pt idx="36">
                  <c:v>123.04083581743987</c:v>
                </c:pt>
                <c:pt idx="37">
                  <c:v>120.98411242683353</c:v>
                </c:pt>
                <c:pt idx="38">
                  <c:v>120.74142871763381</c:v>
                </c:pt>
                <c:pt idx="39">
                  <c:v>121.17710958334354</c:v>
                </c:pt>
                <c:pt idx="40">
                  <c:v>119.92060299183834</c:v>
                </c:pt>
                <c:pt idx="41">
                  <c:v>121.18265146434159</c:v>
                </c:pt>
                <c:pt idx="42">
                  <c:v>140.20126480200329</c:v>
                </c:pt>
                <c:pt idx="43">
                  <c:v>139.01497736666008</c:v>
                </c:pt>
                <c:pt idx="44">
                  <c:v>134.64917209302325</c:v>
                </c:pt>
                <c:pt idx="45">
                  <c:v>146.59108179054988</c:v>
                </c:pt>
                <c:pt idx="46">
                  <c:v>146.65209914995782</c:v>
                </c:pt>
                <c:pt idx="47">
                  <c:v>141.33959756726756</c:v>
                </c:pt>
                <c:pt idx="48">
                  <c:v>141.09650309265817</c:v>
                </c:pt>
                <c:pt idx="49">
                  <c:v>145.48303461895216</c:v>
                </c:pt>
                <c:pt idx="50">
                  <c:v>183.57326028674666</c:v>
                </c:pt>
                <c:pt idx="51">
                  <c:v>180.70448281680632</c:v>
                </c:pt>
                <c:pt idx="52">
                  <c:v>180.63636985458075</c:v>
                </c:pt>
                <c:pt idx="53">
                  <c:v>184.33522932587428</c:v>
                </c:pt>
                <c:pt idx="54">
                  <c:v>185.77892984479865</c:v>
                </c:pt>
                <c:pt idx="55">
                  <c:v>196.70232666597576</c:v>
                </c:pt>
                <c:pt idx="56">
                  <c:v>204.85804168305154</c:v>
                </c:pt>
                <c:pt idx="57">
                  <c:v>203.17560351403893</c:v>
                </c:pt>
                <c:pt idx="58">
                  <c:v>201.06128612527007</c:v>
                </c:pt>
                <c:pt idx="59">
                  <c:v>201.60957348951479</c:v>
                </c:pt>
                <c:pt idx="60">
                  <c:v>201.54930557933056</c:v>
                </c:pt>
                <c:pt idx="61">
                  <c:v>200.587590392133</c:v>
                </c:pt>
                <c:pt idx="62">
                  <c:v>199.39210141499285</c:v>
                </c:pt>
                <c:pt idx="63">
                  <c:v>198.16043774735542</c:v>
                </c:pt>
                <c:pt idx="64">
                  <c:v>198.26895323581789</c:v>
                </c:pt>
                <c:pt idx="65">
                  <c:v>192.61233999999999</c:v>
                </c:pt>
              </c:numCache>
            </c:numRef>
          </c:val>
        </c:ser>
        <c:marker val="1"/>
        <c:axId val="68250240"/>
        <c:axId val="68264320"/>
      </c:lineChart>
      <c:catAx>
        <c:axId val="68250240"/>
        <c:scaling>
          <c:orientation val="minMax"/>
        </c:scaling>
        <c:axPos val="b"/>
        <c:numFmt formatCode="General" sourceLinked="1"/>
        <c:majorTickMark val="none"/>
        <c:tickLblPos val="nextTo"/>
        <c:crossAx val="68264320"/>
        <c:crosses val="autoZero"/>
        <c:auto val="1"/>
        <c:lblAlgn val="ctr"/>
        <c:lblOffset val="100"/>
      </c:catAx>
      <c:valAx>
        <c:axId val="682643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 of real earnings (1946 = 100)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250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Real growth of MPs' pay and UK average earnings</a:t>
            </a:r>
          </a:p>
          <a:p>
            <a:pPr>
              <a:defRPr/>
            </a:pPr>
            <a:r>
              <a:rPr lang="en-US"/>
              <a:t>1972 - 2011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UK average earnings</c:v>
          </c:tx>
          <c:marker>
            <c:symbol val="none"/>
          </c:marker>
          <c:cat>
            <c:numRef>
              <c:f>Sheet1!$A$65:$A$104</c:f>
              <c:numCache>
                <c:formatCode>General</c:formatCode>
                <c:ptCount val="40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2000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2011</c:v>
                </c:pt>
              </c:numCache>
            </c:numRef>
          </c:cat>
          <c:val>
            <c:numRef>
              <c:f>Sheet1!$Y$65:$Y$104</c:f>
              <c:numCache>
                <c:formatCode>General</c:formatCode>
                <c:ptCount val="40"/>
                <c:pt idx="0">
                  <c:v>100</c:v>
                </c:pt>
                <c:pt idx="1">
                  <c:v>105.37829201604166</c:v>
                </c:pt>
                <c:pt idx="2">
                  <c:v>115.09975880007741</c:v>
                </c:pt>
                <c:pt idx="3">
                  <c:v>126.88836543229101</c:v>
                </c:pt>
                <c:pt idx="4">
                  <c:v>115.55895029161482</c:v>
                </c:pt>
                <c:pt idx="5">
                  <c:v>109.42394846495445</c:v>
                </c:pt>
                <c:pt idx="6">
                  <c:v>108.72412639958569</c:v>
                </c:pt>
                <c:pt idx="7">
                  <c:v>112.48827555581393</c:v>
                </c:pt>
                <c:pt idx="8">
                  <c:v>118.13529592634457</c:v>
                </c:pt>
                <c:pt idx="9">
                  <c:v>111.65517466070303</c:v>
                </c:pt>
                <c:pt idx="10">
                  <c:v>109.82847170513519</c:v>
                </c:pt>
                <c:pt idx="11">
                  <c:v>111.00722057505403</c:v>
                </c:pt>
                <c:pt idx="12">
                  <c:v>111.60946140336883</c:v>
                </c:pt>
                <c:pt idx="13">
                  <c:v>115.73934410723564</c:v>
                </c:pt>
                <c:pt idx="14">
                  <c:v>118.03586182875748</c:v>
                </c:pt>
                <c:pt idx="15">
                  <c:v>123.0357058048596</c:v>
                </c:pt>
                <c:pt idx="16">
                  <c:v>127.02008748665723</c:v>
                </c:pt>
                <c:pt idx="17">
                  <c:v>128.57852602786744</c:v>
                </c:pt>
                <c:pt idx="18">
                  <c:v>133.34416745563152</c:v>
                </c:pt>
                <c:pt idx="19">
                  <c:v>133.30581473426807</c:v>
                </c:pt>
                <c:pt idx="20">
                  <c:v>132.577338968037</c:v>
                </c:pt>
                <c:pt idx="21">
                  <c:v>131.56946316900579</c:v>
                </c:pt>
                <c:pt idx="22">
                  <c:v>132.54485512139755</c:v>
                </c:pt>
                <c:pt idx="23">
                  <c:v>134.54673571940293</c:v>
                </c:pt>
                <c:pt idx="24">
                  <c:v>135.71681586274093</c:v>
                </c:pt>
                <c:pt idx="25">
                  <c:v>136.58544713948029</c:v>
                </c:pt>
                <c:pt idx="26">
                  <c:v>139.64122290011795</c:v>
                </c:pt>
                <c:pt idx="27">
                  <c:v>143.1918585586626</c:v>
                </c:pt>
                <c:pt idx="28">
                  <c:v>146.62776011989629</c:v>
                </c:pt>
                <c:pt idx="29">
                  <c:v>152.42544971735143</c:v>
                </c:pt>
                <c:pt idx="30">
                  <c:v>153.96947719491695</c:v>
                </c:pt>
                <c:pt idx="31">
                  <c:v>154.10340694535745</c:v>
                </c:pt>
                <c:pt idx="32">
                  <c:v>156.01497265009618</c:v>
                </c:pt>
                <c:pt idx="33">
                  <c:v>159.13737772093208</c:v>
                </c:pt>
                <c:pt idx="34">
                  <c:v>163.29221031980512</c:v>
                </c:pt>
                <c:pt idx="35">
                  <c:v>166.34069569663845</c:v>
                </c:pt>
                <c:pt idx="36">
                  <c:v>167.33642394693689</c:v>
                </c:pt>
                <c:pt idx="37">
                  <c:v>162.20470050302214</c:v>
                </c:pt>
                <c:pt idx="38">
                  <c:v>163.57541960055241</c:v>
                </c:pt>
                <c:pt idx="39">
                  <c:v>162.77585788304961</c:v>
                </c:pt>
              </c:numCache>
            </c:numRef>
          </c:val>
        </c:ser>
        <c:ser>
          <c:idx val="1"/>
          <c:order val="1"/>
          <c:tx>
            <c:v>MPs' annual pay</c:v>
          </c:tx>
          <c:marker>
            <c:symbol val="none"/>
          </c:marker>
          <c:cat>
            <c:numRef>
              <c:f>Sheet1!$A$65:$A$104</c:f>
              <c:numCache>
                <c:formatCode>General</c:formatCode>
                <c:ptCount val="40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75</c:v>
                </c:pt>
                <c:pt idx="4">
                  <c:v>76</c:v>
                </c:pt>
                <c:pt idx="5">
                  <c:v>77</c:v>
                </c:pt>
                <c:pt idx="6">
                  <c:v>78</c:v>
                </c:pt>
                <c:pt idx="7">
                  <c:v>79</c:v>
                </c:pt>
                <c:pt idx="8">
                  <c:v>80</c:v>
                </c:pt>
                <c:pt idx="9">
                  <c:v>81</c:v>
                </c:pt>
                <c:pt idx="10">
                  <c:v>82</c:v>
                </c:pt>
                <c:pt idx="11">
                  <c:v>83</c:v>
                </c:pt>
                <c:pt idx="12">
                  <c:v>84</c:v>
                </c:pt>
                <c:pt idx="13">
                  <c:v>85</c:v>
                </c:pt>
                <c:pt idx="14">
                  <c:v>86</c:v>
                </c:pt>
                <c:pt idx="15">
                  <c:v>87</c:v>
                </c:pt>
                <c:pt idx="16">
                  <c:v>88</c:v>
                </c:pt>
                <c:pt idx="17">
                  <c:v>89</c:v>
                </c:pt>
                <c:pt idx="18">
                  <c:v>90</c:v>
                </c:pt>
                <c:pt idx="19">
                  <c:v>91</c:v>
                </c:pt>
                <c:pt idx="20">
                  <c:v>92</c:v>
                </c:pt>
                <c:pt idx="21">
                  <c:v>93</c:v>
                </c:pt>
                <c:pt idx="22">
                  <c:v>94</c:v>
                </c:pt>
                <c:pt idx="23">
                  <c:v>95</c:v>
                </c:pt>
                <c:pt idx="24">
                  <c:v>96</c:v>
                </c:pt>
                <c:pt idx="25">
                  <c:v>97</c:v>
                </c:pt>
                <c:pt idx="26">
                  <c:v>98</c:v>
                </c:pt>
                <c:pt idx="27">
                  <c:v>99</c:v>
                </c:pt>
                <c:pt idx="28">
                  <c:v>2000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2011</c:v>
                </c:pt>
              </c:numCache>
            </c:numRef>
          </c:cat>
          <c:val>
            <c:numRef>
              <c:f>Sheet1!$W$65:$W$104</c:f>
              <c:numCache>
                <c:formatCode>General</c:formatCode>
                <c:ptCount val="40"/>
                <c:pt idx="0">
                  <c:v>100</c:v>
                </c:pt>
                <c:pt idx="1">
                  <c:v>92.505570184322465</c:v>
                </c:pt>
                <c:pt idx="2">
                  <c:v>85.958968567664243</c:v>
                </c:pt>
                <c:pt idx="3">
                  <c:v>95.610897208341299</c:v>
                </c:pt>
                <c:pt idx="4">
                  <c:v>79.332771688516374</c:v>
                </c:pt>
                <c:pt idx="5">
                  <c:v>71.174468243759677</c:v>
                </c:pt>
                <c:pt idx="6">
                  <c:v>68.867460317460328</c:v>
                </c:pt>
                <c:pt idx="7">
                  <c:v>84.540526246198596</c:v>
                </c:pt>
                <c:pt idx="8">
                  <c:v>91.751515306951177</c:v>
                </c:pt>
                <c:pt idx="9">
                  <c:v>91.17236049843838</c:v>
                </c:pt>
                <c:pt idx="10">
                  <c:v>85.237390546567767</c:v>
                </c:pt>
                <c:pt idx="11">
                  <c:v>83.812581183670659</c:v>
                </c:pt>
                <c:pt idx="12">
                  <c:v>83.644460364570904</c:v>
                </c:pt>
                <c:pt idx="13">
                  <c:v>83.946281299526731</c:v>
                </c:pt>
                <c:pt idx="14">
                  <c:v>83.075827662301975</c:v>
                </c:pt>
                <c:pt idx="15">
                  <c:v>83.950120475942086</c:v>
                </c:pt>
                <c:pt idx="16">
                  <c:v>97.125396488547466</c:v>
                </c:pt>
                <c:pt idx="17">
                  <c:v>96.303587657722673</c:v>
                </c:pt>
                <c:pt idx="18">
                  <c:v>93.279145839793301</c:v>
                </c:pt>
                <c:pt idx="19">
                  <c:v>101.55198642964601</c:v>
                </c:pt>
                <c:pt idx="20">
                  <c:v>101.59425662766137</c:v>
                </c:pt>
                <c:pt idx="21">
                  <c:v>97.913984389793114</c:v>
                </c:pt>
                <c:pt idx="22">
                  <c:v>97.745579010113005</c:v>
                </c:pt>
                <c:pt idx="23">
                  <c:v>100.7843790830117</c:v>
                </c:pt>
                <c:pt idx="24">
                  <c:v>127.17164652704925</c:v>
                </c:pt>
                <c:pt idx="25">
                  <c:v>125.18428108067572</c:v>
                </c:pt>
                <c:pt idx="26">
                  <c:v>125.13709535470161</c:v>
                </c:pt>
                <c:pt idx="27">
                  <c:v>127.69950585229699</c:v>
                </c:pt>
                <c:pt idx="28">
                  <c:v>128.6996393782625</c:v>
                </c:pt>
                <c:pt idx="29">
                  <c:v>136.26689812415799</c:v>
                </c:pt>
                <c:pt idx="30">
                  <c:v>141.91682614584701</c:v>
                </c:pt>
                <c:pt idx="31">
                  <c:v>140.75130546054092</c:v>
                </c:pt>
                <c:pt idx="32">
                  <c:v>139.28659745682347</c:v>
                </c:pt>
                <c:pt idx="33">
                  <c:v>139.66642732296006</c:v>
                </c:pt>
                <c:pt idx="34">
                  <c:v>139.6246763110812</c:v>
                </c:pt>
                <c:pt idx="35">
                  <c:v>138.95844145936616</c:v>
                </c:pt>
                <c:pt idx="36">
                  <c:v>138.13025819678006</c:v>
                </c:pt>
                <c:pt idx="37">
                  <c:v>137.27701466699617</c:v>
                </c:pt>
                <c:pt idx="38">
                  <c:v>137.35218952263639</c:v>
                </c:pt>
                <c:pt idx="39">
                  <c:v>133.43353155555556</c:v>
                </c:pt>
              </c:numCache>
            </c:numRef>
          </c:val>
        </c:ser>
        <c:marker val="1"/>
        <c:axId val="81499648"/>
        <c:axId val="81501184"/>
      </c:lineChart>
      <c:catAx>
        <c:axId val="81499648"/>
        <c:scaling>
          <c:orientation val="minMax"/>
        </c:scaling>
        <c:axPos val="b"/>
        <c:numFmt formatCode="General" sourceLinked="1"/>
        <c:majorTickMark val="none"/>
        <c:tickLblPos val="nextTo"/>
        <c:crossAx val="81501184"/>
        <c:crosses val="autoZero"/>
        <c:auto val="1"/>
        <c:lblAlgn val="ctr"/>
        <c:lblOffset val="100"/>
      </c:catAx>
      <c:valAx>
        <c:axId val="81501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 of real earnings (1972 = 100)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14996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Real growth of MPs' pay and UK average earnings</a:t>
            </a:r>
          </a:p>
          <a:p>
            <a:pPr>
              <a:defRPr/>
            </a:pPr>
            <a:r>
              <a:rPr lang="en-US"/>
              <a:t>1971</a:t>
            </a:r>
            <a:r>
              <a:rPr lang="en-US" baseline="0"/>
              <a:t> - 2011</a:t>
            </a:r>
            <a:r>
              <a:rPr lang="en-US"/>
              <a:t>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UK average earnings</c:v>
          </c:tx>
          <c:marker>
            <c:symbol val="none"/>
          </c:marker>
          <c:cat>
            <c:numRef>
              <c:f>Sheet1!$A$64:$A$104</c:f>
              <c:numCache>
                <c:formatCode>General</c:formatCode>
                <c:ptCount val="41"/>
                <c:pt idx="0">
                  <c:v>71</c:v>
                </c:pt>
                <c:pt idx="1">
                  <c:v>72</c:v>
                </c:pt>
                <c:pt idx="2">
                  <c:v>73</c:v>
                </c:pt>
                <c:pt idx="3">
                  <c:v>74</c:v>
                </c:pt>
                <c:pt idx="4">
                  <c:v>75</c:v>
                </c:pt>
                <c:pt idx="5">
                  <c:v>76</c:v>
                </c:pt>
                <c:pt idx="6">
                  <c:v>77</c:v>
                </c:pt>
                <c:pt idx="7">
                  <c:v>78</c:v>
                </c:pt>
                <c:pt idx="8">
                  <c:v>79</c:v>
                </c:pt>
                <c:pt idx="9">
                  <c:v>80</c:v>
                </c:pt>
                <c:pt idx="10">
                  <c:v>81</c:v>
                </c:pt>
                <c:pt idx="11">
                  <c:v>82</c:v>
                </c:pt>
                <c:pt idx="12">
                  <c:v>83</c:v>
                </c:pt>
                <c:pt idx="13">
                  <c:v>84</c:v>
                </c:pt>
                <c:pt idx="14">
                  <c:v>85</c:v>
                </c:pt>
                <c:pt idx="15">
                  <c:v>86</c:v>
                </c:pt>
                <c:pt idx="16">
                  <c:v>87</c:v>
                </c:pt>
                <c:pt idx="17">
                  <c:v>88</c:v>
                </c:pt>
                <c:pt idx="18">
                  <c:v>89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  <c:pt idx="23">
                  <c:v>94</c:v>
                </c:pt>
                <c:pt idx="24">
                  <c:v>95</c:v>
                </c:pt>
                <c:pt idx="25">
                  <c:v>96</c:v>
                </c:pt>
                <c:pt idx="26">
                  <c:v>97</c:v>
                </c:pt>
                <c:pt idx="27">
                  <c:v>98</c:v>
                </c:pt>
                <c:pt idx="28">
                  <c:v>99</c:v>
                </c:pt>
                <c:pt idx="29">
                  <c:v>2000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2011</c:v>
                </c:pt>
              </c:numCache>
            </c:numRef>
          </c:cat>
          <c:val>
            <c:numRef>
              <c:f>Sheet1!$AC$64:$AC$104</c:f>
              <c:numCache>
                <c:formatCode>General</c:formatCode>
                <c:ptCount val="41"/>
                <c:pt idx="0">
                  <c:v>100</c:v>
                </c:pt>
                <c:pt idx="1">
                  <c:v>102.83806141712155</c:v>
                </c:pt>
                <c:pt idx="2">
                  <c:v>108.3689926637706</c:v>
                </c:pt>
                <c:pt idx="3">
                  <c:v>118.36636064578239</c:v>
                </c:pt>
                <c:pt idx="4">
                  <c:v>130.48953517444107</c:v>
                </c:pt>
                <c:pt idx="5">
                  <c:v>118.83858427387182</c:v>
                </c:pt>
                <c:pt idx="6">
                  <c:v>112.5294673274293</c:v>
                </c:pt>
                <c:pt idx="7">
                  <c:v>111.80978388203478</c:v>
                </c:pt>
                <c:pt idx="8">
                  <c:v>115.68076190314886</c:v>
                </c:pt>
                <c:pt idx="9">
                  <c:v>121.48804818003254</c:v>
                </c:pt>
                <c:pt idx="10">
                  <c:v>114.82401709296812</c:v>
                </c:pt>
                <c:pt idx="11">
                  <c:v>112.94547118561289</c:v>
                </c:pt>
                <c:pt idx="12">
                  <c:v>114.15767367241368</c:v>
                </c:pt>
                <c:pt idx="13">
                  <c:v>114.77700646531501</c:v>
                </c:pt>
                <c:pt idx="14">
                  <c:v>119.02409777677263</c:v>
                </c:pt>
                <c:pt idx="15">
                  <c:v>121.38579208168633</c:v>
                </c:pt>
                <c:pt idx="16">
                  <c:v>126.52753470059051</c:v>
                </c:pt>
                <c:pt idx="17">
                  <c:v>130.62499558161008</c:v>
                </c:pt>
                <c:pt idx="18">
                  <c:v>132.22766356576793</c:v>
                </c:pt>
                <c:pt idx="19">
                  <c:v>137.12855682417174</c:v>
                </c:pt>
                <c:pt idx="20">
                  <c:v>137.08911562902085</c:v>
                </c:pt>
                <c:pt idx="21">
                  <c:v>136.33996527313531</c:v>
                </c:pt>
                <c:pt idx="22">
                  <c:v>135.30348533991926</c:v>
                </c:pt>
                <c:pt idx="23">
                  <c:v>136.30655951497758</c:v>
                </c:pt>
                <c:pt idx="24">
                  <c:v>138.36525471385178</c:v>
                </c:pt>
                <c:pt idx="25">
                  <c:v>139.56854245028728</c:v>
                </c:pt>
                <c:pt idx="26">
                  <c:v>140.46182601614885</c:v>
                </c:pt>
                <c:pt idx="27">
                  <c:v>143.60432656964289</c:v>
                </c:pt>
                <c:pt idx="28">
                  <c:v>147.25573144887525</c:v>
                </c:pt>
                <c:pt idx="29">
                  <c:v>150.78914600664862</c:v>
                </c:pt>
                <c:pt idx="30">
                  <c:v>156.75137759565359</c:v>
                </c:pt>
                <c:pt idx="31">
                  <c:v>158.33922552132964</c:v>
                </c:pt>
                <c:pt idx="32">
                  <c:v>158.47695628034344</c:v>
                </c:pt>
                <c:pt idx="33">
                  <c:v>160.44277339381131</c:v>
                </c:pt>
                <c:pt idx="34">
                  <c:v>163.65379423824885</c:v>
                </c:pt>
                <c:pt idx="35">
                  <c:v>167.92654353805651</c:v>
                </c:pt>
                <c:pt idx="36">
                  <c:v>171.06154680217631</c:v>
                </c:pt>
                <c:pt idx="37">
                  <c:v>172.08553443176584</c:v>
                </c:pt>
                <c:pt idx="38">
                  <c:v>166.80816952475598</c:v>
                </c:pt>
                <c:pt idx="39">
                  <c:v>168.21779047213036</c:v>
                </c:pt>
                <c:pt idx="40">
                  <c:v>167.39553670201707</c:v>
                </c:pt>
              </c:numCache>
            </c:numRef>
          </c:val>
        </c:ser>
        <c:ser>
          <c:idx val="1"/>
          <c:order val="1"/>
          <c:tx>
            <c:v>MPs' annual pay</c:v>
          </c:tx>
          <c:marker>
            <c:symbol val="none"/>
          </c:marker>
          <c:cat>
            <c:numRef>
              <c:f>Sheet1!$A$64:$A$104</c:f>
              <c:numCache>
                <c:formatCode>General</c:formatCode>
                <c:ptCount val="41"/>
                <c:pt idx="0">
                  <c:v>71</c:v>
                </c:pt>
                <c:pt idx="1">
                  <c:v>72</c:v>
                </c:pt>
                <c:pt idx="2">
                  <c:v>73</c:v>
                </c:pt>
                <c:pt idx="3">
                  <c:v>74</c:v>
                </c:pt>
                <c:pt idx="4">
                  <c:v>75</c:v>
                </c:pt>
                <c:pt idx="5">
                  <c:v>76</c:v>
                </c:pt>
                <c:pt idx="6">
                  <c:v>77</c:v>
                </c:pt>
                <c:pt idx="7">
                  <c:v>78</c:v>
                </c:pt>
                <c:pt idx="8">
                  <c:v>79</c:v>
                </c:pt>
                <c:pt idx="9">
                  <c:v>80</c:v>
                </c:pt>
                <c:pt idx="10">
                  <c:v>81</c:v>
                </c:pt>
                <c:pt idx="11">
                  <c:v>82</c:v>
                </c:pt>
                <c:pt idx="12">
                  <c:v>83</c:v>
                </c:pt>
                <c:pt idx="13">
                  <c:v>84</c:v>
                </c:pt>
                <c:pt idx="14">
                  <c:v>85</c:v>
                </c:pt>
                <c:pt idx="15">
                  <c:v>86</c:v>
                </c:pt>
                <c:pt idx="16">
                  <c:v>87</c:v>
                </c:pt>
                <c:pt idx="17">
                  <c:v>88</c:v>
                </c:pt>
                <c:pt idx="18">
                  <c:v>89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  <c:pt idx="23">
                  <c:v>94</c:v>
                </c:pt>
                <c:pt idx="24">
                  <c:v>95</c:v>
                </c:pt>
                <c:pt idx="25">
                  <c:v>96</c:v>
                </c:pt>
                <c:pt idx="26">
                  <c:v>97</c:v>
                </c:pt>
                <c:pt idx="27">
                  <c:v>98</c:v>
                </c:pt>
                <c:pt idx="28">
                  <c:v>99</c:v>
                </c:pt>
                <c:pt idx="29">
                  <c:v>2000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2011</c:v>
                </c:pt>
              </c:numCache>
            </c:numRef>
          </c:cat>
          <c:val>
            <c:numRef>
              <c:f>Sheet1!$AA$64:$AA$104</c:f>
              <c:numCache>
                <c:formatCode>General</c:formatCode>
                <c:ptCount val="41"/>
                <c:pt idx="0">
                  <c:v>100</c:v>
                </c:pt>
                <c:pt idx="1">
                  <c:v>126.71337858550471</c:v>
                </c:pt>
                <c:pt idx="2">
                  <c:v>117.21693336034029</c:v>
                </c:pt>
                <c:pt idx="3">
                  <c:v>108.92151326933939</c:v>
                </c:pt>
                <c:pt idx="4">
                  <c:v>121.15179814860326</c:v>
                </c:pt>
                <c:pt idx="5">
                  <c:v>100.52523533204385</c:v>
                </c:pt>
                <c:pt idx="6">
                  <c:v>90.187573401935012</c:v>
                </c:pt>
                <c:pt idx="7">
                  <c:v>87.264285714285734</c:v>
                </c:pt>
                <c:pt idx="8">
                  <c:v>107.1241570805236</c:v>
                </c:pt>
                <c:pt idx="9">
                  <c:v>116.26144494883437</c:v>
                </c:pt>
                <c:pt idx="10">
                  <c:v>115.52757832372735</c:v>
                </c:pt>
                <c:pt idx="11">
                  <c:v>108.00717737967761</c:v>
                </c:pt>
                <c:pt idx="12">
                  <c:v>106.20175329754808</c:v>
                </c:pt>
                <c:pt idx="13">
                  <c:v>105.98872172756116</c:v>
                </c:pt>
                <c:pt idx="14">
                  <c:v>106.37116923152206</c:v>
                </c:pt>
                <c:pt idx="15">
                  <c:v>105.26818801877415</c:v>
                </c:pt>
                <c:pt idx="16">
                  <c:v>106.37603398166779</c:v>
                </c:pt>
                <c:pt idx="17">
                  <c:v>123.07087135520564</c:v>
                </c:pt>
                <c:pt idx="18">
                  <c:v>122.02952962015353</c:v>
                </c:pt>
                <c:pt idx="19">
                  <c:v>118.19715720930235</c:v>
                </c:pt>
                <c:pt idx="20">
                  <c:v>128.67995302569773</c:v>
                </c:pt>
                <c:pt idx="21">
                  <c:v>128.73351502173776</c:v>
                </c:pt>
                <c:pt idx="22">
                  <c:v>124.07011772799052</c:v>
                </c:pt>
                <c:pt idx="23">
                  <c:v>123.85672558167811</c:v>
                </c:pt>
                <c:pt idx="24">
                  <c:v>127.70729182250685</c:v>
                </c:pt>
                <c:pt idx="25">
                  <c:v>161.14348991723978</c:v>
                </c:pt>
                <c:pt idx="26">
                  <c:v>158.62523201529896</c:v>
                </c:pt>
                <c:pt idx="27">
                  <c:v>158.56544138770707</c:v>
                </c:pt>
                <c:pt idx="28">
                  <c:v>161.81235830243983</c:v>
                </c:pt>
                <c:pt idx="29">
                  <c:v>163.07966128355707</c:v>
                </c:pt>
                <c:pt idx="30">
                  <c:v>172.66839050678831</c:v>
                </c:pt>
                <c:pt idx="31">
                  <c:v>179.82760519071965</c:v>
                </c:pt>
                <c:pt idx="32">
                  <c:v>178.35073455225537</c:v>
                </c:pt>
                <c:pt idx="33">
                  <c:v>176.49475355433268</c:v>
                </c:pt>
                <c:pt idx="34">
                  <c:v>176.97604881059118</c:v>
                </c:pt>
                <c:pt idx="35">
                  <c:v>176.92314469284585</c:v>
                </c:pt>
                <c:pt idx="36">
                  <c:v>176.0789360029236</c:v>
                </c:pt>
                <c:pt idx="37">
                  <c:v>175.02951701002107</c:v>
                </c:pt>
                <c:pt idx="38">
                  <c:v>173.94834330586971</c:v>
                </c:pt>
                <c:pt idx="39">
                  <c:v>174.04359990529818</c:v>
                </c:pt>
                <c:pt idx="40">
                  <c:v>169.078136</c:v>
                </c:pt>
              </c:numCache>
            </c:numRef>
          </c:val>
        </c:ser>
        <c:marker val="1"/>
        <c:axId val="81573760"/>
        <c:axId val="81575296"/>
      </c:lineChart>
      <c:catAx>
        <c:axId val="81573760"/>
        <c:scaling>
          <c:orientation val="minMax"/>
        </c:scaling>
        <c:axPos val="b"/>
        <c:numFmt formatCode="General" sourceLinked="1"/>
        <c:majorTickMark val="none"/>
        <c:tickLblPos val="nextTo"/>
        <c:crossAx val="81575296"/>
        <c:crosses val="autoZero"/>
        <c:auto val="1"/>
        <c:lblAlgn val="ctr"/>
        <c:lblOffset val="100"/>
      </c:catAx>
      <c:valAx>
        <c:axId val="81575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Index of real earnings (1971 = 100)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1573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MPs' annual pay as</a:t>
            </a:r>
            <a:r>
              <a:rPr lang="en-US" baseline="0"/>
              <a:t> multiple of </a:t>
            </a:r>
            <a:r>
              <a:rPr lang="en-US"/>
              <a:t>UK average earnings</a:t>
            </a:r>
          </a:p>
          <a:p>
            <a:pPr>
              <a:defRPr/>
            </a:pPr>
            <a:r>
              <a:rPr lang="en-US"/>
              <a:t>1911</a:t>
            </a:r>
            <a:r>
              <a:rPr lang="en-US" baseline="0"/>
              <a:t> - 2011</a:t>
            </a:r>
            <a:r>
              <a:rPr lang="en-US"/>
              <a:t> 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Multiple</c:v>
          </c:tx>
          <c:marker>
            <c:symbol val="none"/>
          </c:marker>
          <c:cat>
            <c:numRef>
              <c:f>Sheet1!$A$4:$A$104</c:f>
              <c:numCache>
                <c:formatCode>General</c:formatCode>
                <c:ptCount val="101"/>
                <c:pt idx="0">
                  <c:v>1911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61</c:v>
                </c:pt>
                <c:pt idx="51">
                  <c:v>62</c:v>
                </c:pt>
                <c:pt idx="52">
                  <c:v>63</c:v>
                </c:pt>
                <c:pt idx="53">
                  <c:v>64</c:v>
                </c:pt>
                <c:pt idx="54">
                  <c:v>65</c:v>
                </c:pt>
                <c:pt idx="55">
                  <c:v>66</c:v>
                </c:pt>
                <c:pt idx="56">
                  <c:v>67</c:v>
                </c:pt>
                <c:pt idx="57">
                  <c:v>68</c:v>
                </c:pt>
                <c:pt idx="58">
                  <c:v>69</c:v>
                </c:pt>
                <c:pt idx="59">
                  <c:v>70</c:v>
                </c:pt>
                <c:pt idx="60">
                  <c:v>71</c:v>
                </c:pt>
                <c:pt idx="61">
                  <c:v>72</c:v>
                </c:pt>
                <c:pt idx="62">
                  <c:v>73</c:v>
                </c:pt>
                <c:pt idx="63">
                  <c:v>74</c:v>
                </c:pt>
                <c:pt idx="64">
                  <c:v>75</c:v>
                </c:pt>
                <c:pt idx="65">
                  <c:v>76</c:v>
                </c:pt>
                <c:pt idx="66">
                  <c:v>77</c:v>
                </c:pt>
                <c:pt idx="67">
                  <c:v>78</c:v>
                </c:pt>
                <c:pt idx="68">
                  <c:v>79</c:v>
                </c:pt>
                <c:pt idx="69">
                  <c:v>80</c:v>
                </c:pt>
                <c:pt idx="70">
                  <c:v>81</c:v>
                </c:pt>
                <c:pt idx="71">
                  <c:v>82</c:v>
                </c:pt>
                <c:pt idx="72">
                  <c:v>83</c:v>
                </c:pt>
                <c:pt idx="73">
                  <c:v>84</c:v>
                </c:pt>
                <c:pt idx="74">
                  <c:v>85</c:v>
                </c:pt>
                <c:pt idx="75">
                  <c:v>86</c:v>
                </c:pt>
                <c:pt idx="76">
                  <c:v>87</c:v>
                </c:pt>
                <c:pt idx="77">
                  <c:v>88</c:v>
                </c:pt>
                <c:pt idx="78">
                  <c:v>89</c:v>
                </c:pt>
                <c:pt idx="79">
                  <c:v>90</c:v>
                </c:pt>
                <c:pt idx="80">
                  <c:v>91</c:v>
                </c:pt>
                <c:pt idx="81">
                  <c:v>92</c:v>
                </c:pt>
                <c:pt idx="82">
                  <c:v>93</c:v>
                </c:pt>
                <c:pt idx="83">
                  <c:v>94</c:v>
                </c:pt>
                <c:pt idx="84">
                  <c:v>95</c:v>
                </c:pt>
                <c:pt idx="85">
                  <c:v>96</c:v>
                </c:pt>
                <c:pt idx="86">
                  <c:v>97</c:v>
                </c:pt>
                <c:pt idx="87">
                  <c:v>98</c:v>
                </c:pt>
                <c:pt idx="88">
                  <c:v>99</c:v>
                </c:pt>
                <c:pt idx="89">
                  <c:v>2000</c:v>
                </c:pt>
                <c:pt idx="90">
                  <c:v>1</c:v>
                </c:pt>
                <c:pt idx="91">
                  <c:v>2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5">
                  <c:v>6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2011</c:v>
                </c:pt>
              </c:numCache>
            </c:numRef>
          </c:cat>
          <c:val>
            <c:numRef>
              <c:f>Sheet1!$Q$4:$Q$104</c:f>
              <c:numCache>
                <c:formatCode>General</c:formatCode>
                <c:ptCount val="101"/>
                <c:pt idx="0">
                  <c:v>5.660911406736485</c:v>
                </c:pt>
                <c:pt idx="1">
                  <c:v>5.54708084870337</c:v>
                </c:pt>
                <c:pt idx="2">
                  <c:v>5.5370985603543748</c:v>
                </c:pt>
                <c:pt idx="3">
                  <c:v>5.0263885398341293</c:v>
                </c:pt>
                <c:pt idx="4">
                  <c:v>4.8905734197334629</c:v>
                </c:pt>
                <c:pt idx="5">
                  <c:v>4.4999437507031166</c:v>
                </c:pt>
                <c:pt idx="6">
                  <c:v>3.9588281868566901</c:v>
                </c:pt>
                <c:pt idx="7">
                  <c:v>3.0109145652992098</c:v>
                </c:pt>
                <c:pt idx="8">
                  <c:v>2.4293956878226539</c:v>
                </c:pt>
                <c:pt idx="9">
                  <c:v>1.6874789065136686</c:v>
                </c:pt>
                <c:pt idx="10">
                  <c:v>2.2494657518839278</c:v>
                </c:pt>
                <c:pt idx="11">
                  <c:v>2.8671779800731132</c:v>
                </c:pt>
                <c:pt idx="12">
                  <c:v>2.8620492272467088</c:v>
                </c:pt>
                <c:pt idx="13">
                  <c:v>2.5506950644050503</c:v>
                </c:pt>
                <c:pt idx="14">
                  <c:v>2.5282851905694961</c:v>
                </c:pt>
                <c:pt idx="15">
                  <c:v>2.4775472282440387</c:v>
                </c:pt>
                <c:pt idx="16">
                  <c:v>2.5310048089091373</c:v>
                </c:pt>
                <c:pt idx="17">
                  <c:v>2.5598361704850889</c:v>
                </c:pt>
                <c:pt idx="18">
                  <c:v>2.5588536335721597</c:v>
                </c:pt>
                <c:pt idx="19">
                  <c:v>2.5788150344916509</c:v>
                </c:pt>
                <c:pt idx="20">
                  <c:v>2.6985090737367607</c:v>
                </c:pt>
                <c:pt idx="21">
                  <c:v>2.7316806665300826</c:v>
                </c:pt>
                <c:pt idx="22">
                  <c:v>2.8030833917309042</c:v>
                </c:pt>
                <c:pt idx="23">
                  <c:v>2.7874564459930316</c:v>
                </c:pt>
                <c:pt idx="24">
                  <c:v>2.6679116921229906</c:v>
                </c:pt>
                <c:pt idx="25">
                  <c:v>2.6162600562495912</c:v>
                </c:pt>
                <c:pt idx="26">
                  <c:v>3.778813452575891</c:v>
                </c:pt>
                <c:pt idx="27">
                  <c:v>3.7066781985543953</c:v>
                </c:pt>
                <c:pt idx="28">
                  <c:v>3.5319048740287262</c:v>
                </c:pt>
                <c:pt idx="29">
                  <c:v>3.2406157169862273</c:v>
                </c:pt>
                <c:pt idx="30">
                  <c:v>3.0693677102516883</c:v>
                </c:pt>
                <c:pt idx="31">
                  <c:v>2.9876014539660409</c:v>
                </c:pt>
                <c:pt idx="32">
                  <c:v>2.857959416976279</c:v>
                </c:pt>
                <c:pt idx="33">
                  <c:v>2.7388505957000047</c:v>
                </c:pt>
                <c:pt idx="34">
                  <c:v>2.8066236317709796</c:v>
                </c:pt>
                <c:pt idx="35">
                  <c:v>3.7734425116033359</c:v>
                </c:pt>
                <c:pt idx="36">
                  <c:v>3.5937612305038455</c:v>
                </c:pt>
                <c:pt idx="37">
                  <c:v>3.3313345326137651</c:v>
                </c:pt>
                <c:pt idx="38">
                  <c:v>3.2920726889649723</c:v>
                </c:pt>
                <c:pt idx="39">
                  <c:v>3.3034917908229002</c:v>
                </c:pt>
                <c:pt idx="40">
                  <c:v>2.9041907472482795</c:v>
                </c:pt>
                <c:pt idx="41">
                  <c:v>2.6665955574518012</c:v>
                </c:pt>
                <c:pt idx="42">
                  <c:v>2.4997500249975002</c:v>
                </c:pt>
                <c:pt idx="43">
                  <c:v>3.0190319775867063</c:v>
                </c:pt>
                <c:pt idx="44">
                  <c:v>2.8780622582427702</c:v>
                </c:pt>
                <c:pt idx="45">
                  <c:v>2.6159383894190524</c:v>
                </c:pt>
                <c:pt idx="46">
                  <c:v>3.5814419908724391</c:v>
                </c:pt>
                <c:pt idx="47">
                  <c:v>3.4020217729393472</c:v>
                </c:pt>
                <c:pt idx="48">
                  <c:v>3.2693780708801166</c:v>
                </c:pt>
                <c:pt idx="49">
                  <c:v>3.2106557076285185</c:v>
                </c:pt>
                <c:pt idx="50">
                  <c:v>3.1133250311332503</c:v>
                </c:pt>
                <c:pt idx="51">
                  <c:v>2.7633033317543032</c:v>
                </c:pt>
                <c:pt idx="52">
                  <c:v>2.6834728739227773</c:v>
                </c:pt>
                <c:pt idx="53">
                  <c:v>4.6039863438681987</c:v>
                </c:pt>
                <c:pt idx="54">
                  <c:v>4.3252595155709344</c:v>
                </c:pt>
                <c:pt idx="55">
                  <c:v>4.0712531943678911</c:v>
                </c:pt>
                <c:pt idx="56">
                  <c:v>3.9222312064783189</c:v>
                </c:pt>
                <c:pt idx="57">
                  <c:v>3.6321371494987651</c:v>
                </c:pt>
                <c:pt idx="58">
                  <c:v>3.3771496856652985</c:v>
                </c:pt>
                <c:pt idx="59">
                  <c:v>3.0105415269466627</c:v>
                </c:pt>
                <c:pt idx="60">
                  <c:v>2.7032647119983366</c:v>
                </c:pt>
                <c:pt idx="61">
                  <c:v>3.3308660251665434</c:v>
                </c:pt>
                <c:pt idx="62">
                  <c:v>2.9239766081871346</c:v>
                </c:pt>
                <c:pt idx="63">
                  <c:v>2.4875621890547261</c:v>
                </c:pt>
                <c:pt idx="64">
                  <c:v>2.5098210388476647</c:v>
                </c:pt>
                <c:pt idx="65">
                  <c:v>2.2866842700867598</c:v>
                </c:pt>
                <c:pt idx="66">
                  <c:v>2.1665514858327573</c:v>
                </c:pt>
                <c:pt idx="67">
                  <c:v>2.1098195166717653</c:v>
                </c:pt>
                <c:pt idx="68">
                  <c:v>2.5033112582781456</c:v>
                </c:pt>
                <c:pt idx="69">
                  <c:v>2.5869660942316162</c:v>
                </c:pt>
                <c:pt idx="70">
                  <c:v>2.7198284265938781</c:v>
                </c:pt>
                <c:pt idx="71">
                  <c:v>2.585070372349902</c:v>
                </c:pt>
                <c:pt idx="72">
                  <c:v>2.514867750944636</c:v>
                </c:pt>
                <c:pt idx="73">
                  <c:v>2.4962802231866088</c:v>
                </c:pt>
                <c:pt idx="74">
                  <c:v>2.4158925253680148</c:v>
                </c:pt>
                <c:pt idx="75">
                  <c:v>2.3443252549331213</c:v>
                </c:pt>
                <c:pt idx="76">
                  <c:v>2.2727272727272729</c:v>
                </c:pt>
                <c:pt idx="77">
                  <c:v>2.5469332429684854</c:v>
                </c:pt>
                <c:pt idx="78">
                  <c:v>2.4947738797474903</c:v>
                </c:pt>
                <c:pt idx="79">
                  <c:v>2.330063201584756</c:v>
                </c:pt>
                <c:pt idx="80">
                  <c:v>2.5374441622142418</c:v>
                </c:pt>
                <c:pt idx="81">
                  <c:v>2.5524487094639312</c:v>
                </c:pt>
                <c:pt idx="82">
                  <c:v>2.4788302402185267</c:v>
                </c:pt>
                <c:pt idx="83">
                  <c:v>2.4563565891472869</c:v>
                </c:pt>
                <c:pt idx="84">
                  <c:v>2.4950383400992333</c:v>
                </c:pt>
                <c:pt idx="85">
                  <c:v>3.1211439355447483</c:v>
                </c:pt>
                <c:pt idx="86">
                  <c:v>3.0528294007099603</c:v>
                </c:pt>
                <c:pt idx="87">
                  <c:v>2.9848986620744471</c:v>
                </c:pt>
                <c:pt idx="88">
                  <c:v>2.9704897314375986</c:v>
                </c:pt>
                <c:pt idx="89">
                  <c:v>2.9236022967663948</c:v>
                </c:pt>
                <c:pt idx="90">
                  <c:v>2.9777624547491812</c:v>
                </c:pt>
                <c:pt idx="91">
                  <c:v>3.0701275552832397</c:v>
                </c:pt>
                <c:pt idx="92">
                  <c:v>3.042267206477733</c:v>
                </c:pt>
                <c:pt idx="93">
                  <c:v>2.9737209663235218</c:v>
                </c:pt>
                <c:pt idx="94">
                  <c:v>2.9233242641602772</c:v>
                </c:pt>
                <c:pt idx="95">
                  <c:v>2.8480910980910981</c:v>
                </c:pt>
                <c:pt idx="96">
                  <c:v>2.7825539001665391</c:v>
                </c:pt>
                <c:pt idx="97">
                  <c:v>2.749511273295973</c:v>
                </c:pt>
                <c:pt idx="98">
                  <c:v>2.8189771490750815</c:v>
                </c:pt>
                <c:pt idx="99">
                  <c:v>2.7968856364874064</c:v>
                </c:pt>
                <c:pt idx="100">
                  <c:v>2.7304369496594121</c:v>
                </c:pt>
              </c:numCache>
            </c:numRef>
          </c:val>
        </c:ser>
        <c:marker val="1"/>
        <c:axId val="81591680"/>
        <c:axId val="82691200"/>
      </c:lineChart>
      <c:catAx>
        <c:axId val="81591680"/>
        <c:scaling>
          <c:orientation val="minMax"/>
        </c:scaling>
        <c:axPos val="b"/>
        <c:numFmt formatCode="General" sourceLinked="1"/>
        <c:majorTickMark val="none"/>
        <c:tickLblPos val="nextTo"/>
        <c:crossAx val="82691200"/>
        <c:crosses val="autoZero"/>
        <c:auto val="1"/>
        <c:lblAlgn val="ctr"/>
        <c:lblOffset val="100"/>
      </c:catAx>
      <c:valAx>
        <c:axId val="82691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Multiple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1591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0</xdr:row>
      <xdr:rowOff>47625</xdr:rowOff>
    </xdr:from>
    <xdr:to>
      <xdr:col>15</xdr:col>
      <xdr:colOff>95250</xdr:colOff>
      <xdr:row>23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180975</xdr:rowOff>
    </xdr:from>
    <xdr:to>
      <xdr:col>16</xdr:col>
      <xdr:colOff>504826</xdr:colOff>
      <xdr:row>24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0</xdr:rowOff>
    </xdr:from>
    <xdr:to>
      <xdr:col>16</xdr:col>
      <xdr:colOff>228601</xdr:colOff>
      <xdr:row>25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152400</xdr:rowOff>
    </xdr:from>
    <xdr:to>
      <xdr:col>16</xdr:col>
      <xdr:colOff>104776</xdr:colOff>
      <xdr:row>25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57150</xdr:rowOff>
    </xdr:from>
    <xdr:to>
      <xdr:col>15</xdr:col>
      <xdr:colOff>485776</xdr:colOff>
      <xdr:row>25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4"/>
  <sheetViews>
    <sheetView tabSelected="1" topLeftCell="A88" workbookViewId="0">
      <selection activeCell="Q115" sqref="Q115"/>
    </sheetView>
  </sheetViews>
  <sheetFormatPr defaultRowHeight="15"/>
  <sheetData>
    <row r="1" spans="1:29">
      <c r="C1" t="s">
        <v>0</v>
      </c>
      <c r="E1" t="s">
        <v>2</v>
      </c>
      <c r="G1" t="s">
        <v>4</v>
      </c>
      <c r="I1" t="s">
        <v>6</v>
      </c>
      <c r="K1" t="s">
        <v>8</v>
      </c>
      <c r="M1" t="s">
        <v>7</v>
      </c>
      <c r="O1" t="s">
        <v>9</v>
      </c>
      <c r="Q1" t="s">
        <v>11</v>
      </c>
      <c r="S1" t="s">
        <v>8</v>
      </c>
      <c r="U1" t="s">
        <v>13</v>
      </c>
      <c r="W1" t="s">
        <v>8</v>
      </c>
      <c r="Y1" t="s">
        <v>9</v>
      </c>
      <c r="AA1" t="s">
        <v>8</v>
      </c>
      <c r="AC1" t="s">
        <v>9</v>
      </c>
    </row>
    <row r="2" spans="1:29">
      <c r="C2" t="s">
        <v>1</v>
      </c>
      <c r="E2" t="s">
        <v>3</v>
      </c>
      <c r="G2" t="s">
        <v>5</v>
      </c>
      <c r="I2" t="s">
        <v>1</v>
      </c>
      <c r="K2" t="s">
        <v>10</v>
      </c>
      <c r="M2" t="s">
        <v>3</v>
      </c>
      <c r="O2" t="s">
        <v>10</v>
      </c>
      <c r="S2" t="s">
        <v>12</v>
      </c>
      <c r="U2" t="s">
        <v>12</v>
      </c>
      <c r="W2" t="s">
        <v>14</v>
      </c>
      <c r="Y2" t="s">
        <v>14</v>
      </c>
      <c r="AA2" t="s">
        <v>15</v>
      </c>
      <c r="AC2" t="s">
        <v>16</v>
      </c>
    </row>
    <row r="4" spans="1:29">
      <c r="A4">
        <v>1911</v>
      </c>
      <c r="C4">
        <v>400</v>
      </c>
      <c r="E4">
        <v>70.66</v>
      </c>
      <c r="G4">
        <v>0.97899999999999998</v>
      </c>
      <c r="I4">
        <f>(100/G4)*C4</f>
        <v>40858.01838610827</v>
      </c>
      <c r="K4">
        <f t="shared" ref="K4:K68" si="0">(I4/$I$4)*100</f>
        <v>100</v>
      </c>
      <c r="M4">
        <f>(100/G4)*E4</f>
        <v>7217.5689479060256</v>
      </c>
      <c r="O4">
        <f>(M4/$M$4)*100</f>
        <v>100</v>
      </c>
      <c r="Q4">
        <f>C4/E4</f>
        <v>5.660911406736485</v>
      </c>
      <c r="S4">
        <f>(I4/$I$39)*100</f>
        <v>119.71399387129722</v>
      </c>
      <c r="U4">
        <f>(M4/$M$39)*100</f>
        <v>79.798788790478298</v>
      </c>
      <c r="W4">
        <f>(I4/$I$65)*100</f>
        <v>82.932697764158434</v>
      </c>
      <c r="Y4">
        <f>(M4/$M$65)*100</f>
        <v>48.797390651497885</v>
      </c>
      <c r="AA4">
        <f>(I4/$I$64)*100</f>
        <v>105.08682328907048</v>
      </c>
      <c r="AC4">
        <f>(M4/$M$64)*100</f>
        <v>50.182290568140132</v>
      </c>
    </row>
    <row r="5" spans="1:29">
      <c r="A5">
        <v>12</v>
      </c>
      <c r="C5">
        <v>400</v>
      </c>
      <c r="E5">
        <v>72.11</v>
      </c>
      <c r="G5">
        <v>1.0049999999999999</v>
      </c>
      <c r="I5">
        <f t="shared" ref="I5:I68" si="1">(100/G5)*C5</f>
        <v>39800.995024875621</v>
      </c>
      <c r="K5">
        <f t="shared" si="0"/>
        <v>97.412935323383081</v>
      </c>
      <c r="M5">
        <f t="shared" ref="M5:M68" si="2">(100/G5)*E5</f>
        <v>7175.1243781094527</v>
      </c>
      <c r="O5">
        <f t="shared" ref="O5:O68" si="3">(M5/$M$4)*100</f>
        <v>99.411927061550458</v>
      </c>
      <c r="Q5">
        <f t="shared" ref="Q5:Q68" si="4">C5/E5</f>
        <v>5.54708084870337</v>
      </c>
      <c r="S5">
        <f t="shared" ref="S5:S68" si="5">(I5/$I$39)*100</f>
        <v>116.61691542288557</v>
      </c>
      <c r="U5">
        <f t="shared" ref="U5:U68" si="6">(M5/$M$39)*100</f>
        <v>79.329513708390991</v>
      </c>
      <c r="W5">
        <f t="shared" ref="W5:W68" si="7">(I5/$I$65)*100</f>
        <v>80.787175234936441</v>
      </c>
      <c r="Y5">
        <f t="shared" ref="Y5:Y68" si="8">(M5/$M$65)*100</f>
        <v>48.510426402406921</v>
      </c>
      <c r="AA5">
        <f t="shared" ref="AA5:AA68" si="9">(I5/$I$64)*100</f>
        <v>102.3681592039801</v>
      </c>
      <c r="AC5">
        <f t="shared" ref="AC5:AC68" si="10">(M5/$M$64)*100</f>
        <v>49.887182097414779</v>
      </c>
    </row>
    <row r="6" spans="1:29">
      <c r="A6">
        <v>13</v>
      </c>
      <c r="C6">
        <v>400</v>
      </c>
      <c r="E6">
        <v>72.239999999999995</v>
      </c>
      <c r="G6">
        <v>1.0049999999999999</v>
      </c>
      <c r="I6">
        <f t="shared" si="1"/>
        <v>39800.995024875621</v>
      </c>
      <c r="K6">
        <f t="shared" si="0"/>
        <v>97.412935323383081</v>
      </c>
      <c r="M6">
        <f t="shared" si="2"/>
        <v>7188.059701492537</v>
      </c>
      <c r="O6">
        <f t="shared" si="3"/>
        <v>99.591147010489593</v>
      </c>
      <c r="Q6">
        <f t="shared" si="4"/>
        <v>5.5370985603543748</v>
      </c>
      <c r="S6">
        <f t="shared" si="5"/>
        <v>116.61691542288557</v>
      </c>
      <c r="U6">
        <f t="shared" si="6"/>
        <v>79.472529056915349</v>
      </c>
      <c r="W6">
        <f t="shared" si="7"/>
        <v>80.787175234936441</v>
      </c>
      <c r="Y6">
        <f t="shared" si="8"/>
        <v>48.597881061016167</v>
      </c>
      <c r="AA6">
        <f t="shared" si="9"/>
        <v>102.3681592039801</v>
      </c>
      <c r="AC6">
        <f t="shared" si="10"/>
        <v>49.977118772947485</v>
      </c>
    </row>
    <row r="7" spans="1:29">
      <c r="A7">
        <v>14</v>
      </c>
      <c r="C7">
        <v>400</v>
      </c>
      <c r="E7">
        <v>79.58</v>
      </c>
      <c r="G7">
        <v>1.0049999999999999</v>
      </c>
      <c r="I7">
        <f t="shared" si="1"/>
        <v>39800.995024875621</v>
      </c>
      <c r="K7">
        <f t="shared" si="0"/>
        <v>97.412935323383081</v>
      </c>
      <c r="M7">
        <f t="shared" si="2"/>
        <v>7918.4079601990052</v>
      </c>
      <c r="O7">
        <f t="shared" si="3"/>
        <v>109.71018105059194</v>
      </c>
      <c r="Q7">
        <f t="shared" si="4"/>
        <v>5.0263885398341293</v>
      </c>
      <c r="S7">
        <f t="shared" si="5"/>
        <v>116.61691542288557</v>
      </c>
      <c r="U7">
        <f t="shared" si="6"/>
        <v>87.547395658213219</v>
      </c>
      <c r="W7">
        <f t="shared" si="7"/>
        <v>80.787175234936441</v>
      </c>
      <c r="Y7">
        <f t="shared" si="8"/>
        <v>53.535705631722962</v>
      </c>
      <c r="AA7">
        <f t="shared" si="9"/>
        <v>102.3681592039801</v>
      </c>
      <c r="AC7">
        <f t="shared" si="10"/>
        <v>55.055081837640664</v>
      </c>
    </row>
    <row r="8" spans="1:29">
      <c r="A8">
        <v>15</v>
      </c>
      <c r="C8">
        <v>400</v>
      </c>
      <c r="E8">
        <v>81.790000000000006</v>
      </c>
      <c r="G8">
        <v>1.143</v>
      </c>
      <c r="I8">
        <f t="shared" si="1"/>
        <v>34995.625546806652</v>
      </c>
      <c r="K8">
        <f>(I8/$I$4)*100</f>
        <v>85.651793525809296</v>
      </c>
      <c r="M8">
        <f t="shared" si="2"/>
        <v>7155.7305336832906</v>
      </c>
      <c r="O8">
        <f t="shared" si="3"/>
        <v>99.143223782563567</v>
      </c>
      <c r="Q8">
        <f t="shared" si="4"/>
        <v>4.8905734197334629</v>
      </c>
      <c r="S8">
        <f t="shared" si="5"/>
        <v>102.53718285214349</v>
      </c>
      <c r="U8">
        <f t="shared" si="6"/>
        <v>79.115091746319166</v>
      </c>
      <c r="W8">
        <f t="shared" si="7"/>
        <v>71.033343054340449</v>
      </c>
      <c r="Y8">
        <f t="shared" si="8"/>
        <v>48.379306213666304</v>
      </c>
      <c r="AA8">
        <f t="shared" si="9"/>
        <v>90.008748906386714</v>
      </c>
      <c r="AC8">
        <f t="shared" si="10"/>
        <v>49.752340637187466</v>
      </c>
    </row>
    <row r="9" spans="1:29">
      <c r="A9">
        <v>16</v>
      </c>
      <c r="C9">
        <v>400</v>
      </c>
      <c r="E9">
        <v>88.89</v>
      </c>
      <c r="G9">
        <v>1.3140000000000001</v>
      </c>
      <c r="I9">
        <f t="shared" si="1"/>
        <v>30441.400304414004</v>
      </c>
      <c r="K9">
        <f t="shared" si="0"/>
        <v>74.505327245053294</v>
      </c>
      <c r="M9">
        <f t="shared" si="2"/>
        <v>6764.8401826484023</v>
      </c>
      <c r="O9">
        <f t="shared" si="3"/>
        <v>93.727406436637224</v>
      </c>
      <c r="Q9">
        <f t="shared" si="4"/>
        <v>4.4999437507031166</v>
      </c>
      <c r="S9">
        <f t="shared" si="5"/>
        <v>89.19330289193303</v>
      </c>
      <c r="U9">
        <f t="shared" si="6"/>
        <v>74.793335101165312</v>
      </c>
      <c r="W9">
        <f t="shared" si="7"/>
        <v>61.789277862337229</v>
      </c>
      <c r="Y9">
        <f t="shared" si="8"/>
        <v>45.736528666403039</v>
      </c>
      <c r="AA9">
        <f t="shared" si="9"/>
        <v>78.295281582952825</v>
      </c>
      <c r="AC9">
        <f t="shared" si="10"/>
        <v>47.034559440014966</v>
      </c>
    </row>
    <row r="10" spans="1:29">
      <c r="A10">
        <v>17</v>
      </c>
      <c r="C10">
        <v>400</v>
      </c>
      <c r="E10">
        <v>101.04</v>
      </c>
      <c r="G10">
        <v>1.649</v>
      </c>
      <c r="I10">
        <f t="shared" si="1"/>
        <v>24257.12553062462</v>
      </c>
      <c r="K10">
        <f t="shared" si="0"/>
        <v>59.369314736203762</v>
      </c>
      <c r="M10">
        <f t="shared" si="2"/>
        <v>6127.3499090357791</v>
      </c>
      <c r="O10">
        <f t="shared" si="3"/>
        <v>84.894927270676874</v>
      </c>
      <c r="Q10">
        <f t="shared" si="4"/>
        <v>3.9588281868566901</v>
      </c>
      <c r="S10">
        <f t="shared" si="5"/>
        <v>71.073377804730129</v>
      </c>
      <c r="U10">
        <f t="shared" si="6"/>
        <v>67.745123706557621</v>
      </c>
      <c r="W10">
        <f t="shared" si="7"/>
        <v>49.236574354827845</v>
      </c>
      <c r="Y10">
        <f t="shared" si="8"/>
        <v>41.426509303577213</v>
      </c>
      <c r="AA10">
        <f t="shared" si="9"/>
        <v>62.389326864766538</v>
      </c>
      <c r="AC10">
        <f t="shared" si="10"/>
        <v>42.602219080582302</v>
      </c>
    </row>
    <row r="11" spans="1:29">
      <c r="A11">
        <v>18</v>
      </c>
      <c r="C11">
        <v>400</v>
      </c>
      <c r="E11">
        <v>132.85</v>
      </c>
      <c r="G11">
        <v>1.9330000000000001</v>
      </c>
      <c r="I11">
        <f t="shared" si="1"/>
        <v>20693.222969477494</v>
      </c>
      <c r="K11">
        <f t="shared" si="0"/>
        <v>50.646663217796174</v>
      </c>
      <c r="M11">
        <f t="shared" si="2"/>
        <v>6872.7366787377123</v>
      </c>
      <c r="O11">
        <f t="shared" si="3"/>
        <v>95.222321093747823</v>
      </c>
      <c r="Q11">
        <f t="shared" si="4"/>
        <v>3.0109145652992098</v>
      </c>
      <c r="S11">
        <f t="shared" si="5"/>
        <v>60.631143300569057</v>
      </c>
      <c r="U11">
        <f t="shared" si="6"/>
        <v>75.986258890990896</v>
      </c>
      <c r="W11">
        <f t="shared" si="7"/>
        <v>42.002644134046101</v>
      </c>
      <c r="Y11">
        <f t="shared" si="8"/>
        <v>46.466008011539799</v>
      </c>
      <c r="AA11">
        <f t="shared" si="9"/>
        <v>53.222969477496122</v>
      </c>
      <c r="AC11">
        <f t="shared" si="10"/>
        <v>47.784741856991921</v>
      </c>
    </row>
    <row r="12" spans="1:29">
      <c r="A12">
        <v>19</v>
      </c>
      <c r="C12">
        <v>400</v>
      </c>
      <c r="E12">
        <v>164.65</v>
      </c>
      <c r="G12">
        <v>2.2509999999999999</v>
      </c>
      <c r="I12">
        <f t="shared" si="1"/>
        <v>17769.88005330964</v>
      </c>
      <c r="K12">
        <f t="shared" si="0"/>
        <v>43.491781430475349</v>
      </c>
      <c r="M12">
        <f t="shared" si="2"/>
        <v>7314.5268769435806</v>
      </c>
      <c r="O12">
        <f t="shared" si="3"/>
        <v>101.34335992821634</v>
      </c>
      <c r="Q12">
        <f t="shared" si="4"/>
        <v>2.4293956878226539</v>
      </c>
      <c r="S12">
        <f t="shared" si="5"/>
        <v>52.065748556197242</v>
      </c>
      <c r="U12">
        <f t="shared" si="6"/>
        <v>80.870773742291576</v>
      </c>
      <c r="W12">
        <f t="shared" si="7"/>
        <v>36.068907645984503</v>
      </c>
      <c r="Y12">
        <f t="shared" si="8"/>
        <v>49.452915243525297</v>
      </c>
      <c r="AA12">
        <f t="shared" si="9"/>
        <v>45.7041314971124</v>
      </c>
      <c r="AC12">
        <f t="shared" si="10"/>
        <v>50.856419350693606</v>
      </c>
    </row>
    <row r="13" spans="1:29">
      <c r="A13">
        <v>20</v>
      </c>
      <c r="C13">
        <v>400</v>
      </c>
      <c r="E13">
        <v>237.04</v>
      </c>
      <c r="G13">
        <v>2.7149999999999999</v>
      </c>
      <c r="I13">
        <f t="shared" si="1"/>
        <v>14732.965009208105</v>
      </c>
      <c r="K13">
        <f t="shared" si="0"/>
        <v>36.058931860036843</v>
      </c>
      <c r="M13">
        <f t="shared" si="2"/>
        <v>8730.7550644567218</v>
      </c>
      <c r="O13">
        <f t="shared" si="3"/>
        <v>120.9653157104887</v>
      </c>
      <c r="Q13">
        <f t="shared" si="4"/>
        <v>1.6874789065136686</v>
      </c>
      <c r="S13">
        <f t="shared" si="5"/>
        <v>43.167587476979747</v>
      </c>
      <c r="U13">
        <f t="shared" si="6"/>
        <v>96.528856793548158</v>
      </c>
      <c r="W13">
        <f t="shared" si="7"/>
        <v>29.904644976468187</v>
      </c>
      <c r="Y13">
        <f t="shared" si="8"/>
        <v>59.027917660064922</v>
      </c>
      <c r="AA13">
        <f t="shared" si="9"/>
        <v>37.893186003683248</v>
      </c>
      <c r="AC13">
        <f t="shared" si="10"/>
        <v>60.703166216505501</v>
      </c>
    </row>
    <row r="14" spans="1:29">
      <c r="A14">
        <v>21</v>
      </c>
      <c r="C14">
        <v>400</v>
      </c>
      <c r="E14">
        <v>177.82</v>
      </c>
      <c r="G14">
        <v>2.4740000000000002</v>
      </c>
      <c r="I14">
        <f t="shared" si="1"/>
        <v>16168.148746968469</v>
      </c>
      <c r="K14">
        <f t="shared" si="0"/>
        <v>39.571544058205333</v>
      </c>
      <c r="M14">
        <f t="shared" si="2"/>
        <v>7187.5505254648333</v>
      </c>
      <c r="O14">
        <f t="shared" si="3"/>
        <v>99.58409233555156</v>
      </c>
      <c r="Q14">
        <f t="shared" si="4"/>
        <v>2.2494657518839278</v>
      </c>
      <c r="S14">
        <f t="shared" si="5"/>
        <v>47.372675828617609</v>
      </c>
      <c r="U14">
        <f t="shared" si="6"/>
        <v>79.466899511761682</v>
      </c>
      <c r="W14">
        <f t="shared" si="7"/>
        <v>32.817749034402226</v>
      </c>
      <c r="Y14">
        <f t="shared" si="8"/>
        <v>48.594438563727458</v>
      </c>
      <c r="AA14">
        <f t="shared" si="9"/>
        <v>41.584478577202901</v>
      </c>
      <c r="AC14">
        <f t="shared" si="10"/>
        <v>49.973578575471443</v>
      </c>
    </row>
    <row r="15" spans="1:29">
      <c r="A15">
        <v>22</v>
      </c>
      <c r="C15">
        <v>400</v>
      </c>
      <c r="E15">
        <v>139.51</v>
      </c>
      <c r="G15">
        <v>2.1309999999999998</v>
      </c>
      <c r="I15">
        <f t="shared" si="1"/>
        <v>18770.530267480059</v>
      </c>
      <c r="K15">
        <f t="shared" si="0"/>
        <v>45.940872829657451</v>
      </c>
      <c r="M15">
        <f t="shared" si="2"/>
        <v>6546.6916940403571</v>
      </c>
      <c r="O15">
        <f t="shared" si="3"/>
        <v>90.704941529373201</v>
      </c>
      <c r="Q15">
        <f t="shared" si="4"/>
        <v>2.8671779800731132</v>
      </c>
      <c r="S15">
        <f t="shared" si="5"/>
        <v>54.997653683716564</v>
      </c>
      <c r="U15">
        <f t="shared" si="6"/>
        <v>72.381444713551375</v>
      </c>
      <c r="W15">
        <f t="shared" si="7"/>
        <v>38.100005214036194</v>
      </c>
      <c r="Y15">
        <f t="shared" si="8"/>
        <v>44.261644658300987</v>
      </c>
      <c r="AA15">
        <f t="shared" si="9"/>
        <v>48.277803847958715</v>
      </c>
      <c r="AC15">
        <f t="shared" si="10"/>
        <v>45.517817317931666</v>
      </c>
    </row>
    <row r="16" spans="1:29">
      <c r="A16">
        <v>23</v>
      </c>
      <c r="C16">
        <v>400</v>
      </c>
      <c r="E16">
        <v>139.76</v>
      </c>
      <c r="G16">
        <v>1.976</v>
      </c>
      <c r="I16">
        <f t="shared" si="1"/>
        <v>20242.914979757086</v>
      </c>
      <c r="K16">
        <f t="shared" si="0"/>
        <v>49.544534412955471</v>
      </c>
      <c r="M16">
        <f t="shared" si="2"/>
        <v>7072.8744939271255</v>
      </c>
      <c r="O16">
        <f t="shared" si="3"/>
        <v>97.995246667911928</v>
      </c>
      <c r="Q16">
        <f t="shared" si="4"/>
        <v>2.8620492272467088</v>
      </c>
      <c r="S16">
        <f t="shared" si="5"/>
        <v>59.311740890688256</v>
      </c>
      <c r="U16">
        <f t="shared" si="6"/>
        <v>78.199019913235261</v>
      </c>
      <c r="W16">
        <f t="shared" si="7"/>
        <v>41.088618983355836</v>
      </c>
      <c r="Y16">
        <f t="shared" si="8"/>
        <v>47.819123336439951</v>
      </c>
      <c r="AA16">
        <f t="shared" si="9"/>
        <v>52.064777327935232</v>
      </c>
      <c r="AC16">
        <f t="shared" si="10"/>
        <v>49.176259425857225</v>
      </c>
    </row>
    <row r="17" spans="1:29">
      <c r="A17">
        <v>24</v>
      </c>
      <c r="C17">
        <v>400</v>
      </c>
      <c r="E17">
        <v>156.82</v>
      </c>
      <c r="G17">
        <v>1.9419999999999999</v>
      </c>
      <c r="I17">
        <f t="shared" si="1"/>
        <v>20597.322348094749</v>
      </c>
      <c r="K17">
        <f t="shared" si="0"/>
        <v>50.411946446961906</v>
      </c>
      <c r="M17">
        <f t="shared" si="2"/>
        <v>8075.1802265705464</v>
      </c>
      <c r="O17">
        <f t="shared" si="3"/>
        <v>111.88227344767287</v>
      </c>
      <c r="Q17">
        <f t="shared" si="4"/>
        <v>2.5506950644050503</v>
      </c>
      <c r="S17">
        <f t="shared" si="5"/>
        <v>60.350154479917606</v>
      </c>
      <c r="U17">
        <f t="shared" si="6"/>
        <v>89.280699082493868</v>
      </c>
      <c r="W17">
        <f t="shared" si="7"/>
        <v>41.807987183888322</v>
      </c>
      <c r="Y17">
        <f t="shared" si="8"/>
        <v>54.595630044038032</v>
      </c>
      <c r="AA17">
        <f t="shared" si="9"/>
        <v>52.9763130792997</v>
      </c>
      <c r="AC17">
        <f t="shared" si="10"/>
        <v>56.145087555752291</v>
      </c>
    </row>
    <row r="18" spans="1:29">
      <c r="A18">
        <v>25</v>
      </c>
      <c r="C18">
        <v>400</v>
      </c>
      <c r="E18">
        <v>158.21</v>
      </c>
      <c r="G18">
        <v>1.9330000000000001</v>
      </c>
      <c r="I18">
        <f t="shared" si="1"/>
        <v>20693.222969477494</v>
      </c>
      <c r="K18">
        <f t="shared" si="0"/>
        <v>50.646663217796174</v>
      </c>
      <c r="M18">
        <f t="shared" si="2"/>
        <v>8184.6870150025861</v>
      </c>
      <c r="O18">
        <f t="shared" si="3"/>
        <v>113.39949883509104</v>
      </c>
      <c r="Q18">
        <f t="shared" si="4"/>
        <v>2.5282851905694961</v>
      </c>
      <c r="S18">
        <f t="shared" si="5"/>
        <v>60.631143300569057</v>
      </c>
      <c r="U18">
        <f t="shared" si="6"/>
        <v>90.491426564875212</v>
      </c>
      <c r="W18">
        <f t="shared" si="7"/>
        <v>42.002644134046101</v>
      </c>
      <c r="Y18">
        <f t="shared" si="8"/>
        <v>55.33599644340017</v>
      </c>
      <c r="AA18">
        <f t="shared" si="9"/>
        <v>53.222969477496122</v>
      </c>
      <c r="AC18">
        <f t="shared" si="10"/>
        <v>56.906466008240066</v>
      </c>
    </row>
    <row r="19" spans="1:29">
      <c r="A19">
        <v>26</v>
      </c>
      <c r="C19">
        <v>400</v>
      </c>
      <c r="E19">
        <v>161.44999999999999</v>
      </c>
      <c r="G19">
        <v>1.9239999999999999</v>
      </c>
      <c r="I19">
        <f t="shared" si="1"/>
        <v>20790.02079002079</v>
      </c>
      <c r="K19">
        <f t="shared" si="0"/>
        <v>50.883575883575894</v>
      </c>
      <c r="M19">
        <f t="shared" si="2"/>
        <v>8391.3721413721414</v>
      </c>
      <c r="O19">
        <f t="shared" si="3"/>
        <v>116.26313793381442</v>
      </c>
      <c r="Q19">
        <f t="shared" si="4"/>
        <v>2.4775472282440387</v>
      </c>
      <c r="S19">
        <f t="shared" si="5"/>
        <v>60.914760914760912</v>
      </c>
      <c r="U19">
        <f t="shared" si="6"/>
        <v>92.776575880987039</v>
      </c>
      <c r="W19">
        <f t="shared" si="7"/>
        <v>42.199122199122201</v>
      </c>
      <c r="Y19">
        <f t="shared" si="8"/>
        <v>56.733377601253252</v>
      </c>
      <c r="AA19">
        <f t="shared" si="9"/>
        <v>53.471933471933475</v>
      </c>
      <c r="AC19">
        <f t="shared" si="10"/>
        <v>58.343505701584306</v>
      </c>
    </row>
    <row r="20" spans="1:29">
      <c r="A20">
        <v>27</v>
      </c>
      <c r="C20">
        <v>400</v>
      </c>
      <c r="E20">
        <v>158.04</v>
      </c>
      <c r="G20">
        <v>1.89</v>
      </c>
      <c r="I20">
        <f t="shared" si="1"/>
        <v>21164.021164021164</v>
      </c>
      <c r="K20">
        <f t="shared" si="0"/>
        <v>51.798941798941797</v>
      </c>
      <c r="M20">
        <f t="shared" si="2"/>
        <v>8361.9047619047615</v>
      </c>
      <c r="O20">
        <f t="shared" si="3"/>
        <v>115.85486501421968</v>
      </c>
      <c r="Q20">
        <f t="shared" si="4"/>
        <v>2.5310048089091373</v>
      </c>
      <c r="S20">
        <f t="shared" si="5"/>
        <v>62.010582010582006</v>
      </c>
      <c r="U20">
        <f t="shared" si="6"/>
        <v>92.450779036190909</v>
      </c>
      <c r="W20">
        <f t="shared" si="7"/>
        <v>42.958259847148739</v>
      </c>
      <c r="Y20">
        <f t="shared" si="8"/>
        <v>56.534151069754337</v>
      </c>
      <c r="AA20">
        <f t="shared" si="9"/>
        <v>54.433862433862444</v>
      </c>
      <c r="AC20">
        <f t="shared" si="10"/>
        <v>58.138624998762232</v>
      </c>
    </row>
    <row r="21" spans="1:29">
      <c r="A21">
        <v>28</v>
      </c>
      <c r="C21">
        <v>400</v>
      </c>
      <c r="E21">
        <v>156.26</v>
      </c>
      <c r="G21">
        <v>1.873</v>
      </c>
      <c r="I21">
        <f t="shared" si="1"/>
        <v>21356.113187399893</v>
      </c>
      <c r="K21">
        <f t="shared" si="0"/>
        <v>52.269087026161245</v>
      </c>
      <c r="M21">
        <f t="shared" si="2"/>
        <v>8342.7656166577672</v>
      </c>
      <c r="O21">
        <f t="shared" si="3"/>
        <v>115.58969061290625</v>
      </c>
      <c r="Q21">
        <f t="shared" si="4"/>
        <v>2.5598361704850889</v>
      </c>
      <c r="S21">
        <f t="shared" si="5"/>
        <v>62.573411639081677</v>
      </c>
      <c r="U21">
        <f t="shared" si="6"/>
        <v>92.239173075760377</v>
      </c>
      <c r="W21">
        <f t="shared" si="7"/>
        <v>43.348163967491253</v>
      </c>
      <c r="Y21">
        <f t="shared" si="8"/>
        <v>56.404752881237641</v>
      </c>
      <c r="AA21">
        <f t="shared" si="9"/>
        <v>54.927923117992528</v>
      </c>
      <c r="AC21">
        <f t="shared" si="10"/>
        <v>58.005554410182803</v>
      </c>
    </row>
    <row r="22" spans="1:29">
      <c r="A22">
        <v>29</v>
      </c>
      <c r="C22">
        <v>400</v>
      </c>
      <c r="E22">
        <v>156.32</v>
      </c>
      <c r="G22">
        <v>1.8560000000000001</v>
      </c>
      <c r="I22">
        <f t="shared" si="1"/>
        <v>21551.724137931033</v>
      </c>
      <c r="K22">
        <f t="shared" si="0"/>
        <v>52.747844827586206</v>
      </c>
      <c r="M22">
        <f t="shared" si="2"/>
        <v>8422.4137931034475</v>
      </c>
      <c r="O22">
        <f t="shared" si="3"/>
        <v>116.69322252261924</v>
      </c>
      <c r="Q22">
        <f t="shared" si="4"/>
        <v>2.5588536335721597</v>
      </c>
      <c r="S22">
        <f t="shared" si="5"/>
        <v>63.146551724137922</v>
      </c>
      <c r="U22">
        <f t="shared" si="6"/>
        <v>93.119778173627793</v>
      </c>
      <c r="W22">
        <f t="shared" si="7"/>
        <v>43.745210727969351</v>
      </c>
      <c r="Y22">
        <f t="shared" si="8"/>
        <v>56.943247658184234</v>
      </c>
      <c r="AA22">
        <f t="shared" si="9"/>
        <v>55.431034482758626</v>
      </c>
      <c r="AC22">
        <f t="shared" si="10"/>
        <v>58.559331999627126</v>
      </c>
    </row>
    <row r="23" spans="1:29">
      <c r="A23">
        <v>30</v>
      </c>
      <c r="C23">
        <v>400</v>
      </c>
      <c r="E23">
        <v>155.11000000000001</v>
      </c>
      <c r="G23">
        <v>1.8380000000000001</v>
      </c>
      <c r="I23">
        <f t="shared" si="1"/>
        <v>21762.785636561479</v>
      </c>
      <c r="K23">
        <f t="shared" si="0"/>
        <v>53.264417845484225</v>
      </c>
      <c r="M23">
        <f t="shared" si="2"/>
        <v>8439.0642002176282</v>
      </c>
      <c r="O23">
        <f t="shared" si="3"/>
        <v>116.92391525634105</v>
      </c>
      <c r="Q23">
        <f t="shared" si="4"/>
        <v>2.5788150344916509</v>
      </c>
      <c r="S23">
        <f t="shared" si="5"/>
        <v>63.764961915125127</v>
      </c>
      <c r="U23">
        <f t="shared" si="6"/>
        <v>93.303868180965438</v>
      </c>
      <c r="W23">
        <f t="shared" si="7"/>
        <v>44.17361866763391</v>
      </c>
      <c r="Y23">
        <f t="shared" si="8"/>
        <v>57.055819692663079</v>
      </c>
      <c r="AA23">
        <f t="shared" si="9"/>
        <v>55.973884657236127</v>
      </c>
      <c r="AC23">
        <f t="shared" si="10"/>
        <v>58.675098897582991</v>
      </c>
    </row>
    <row r="24" spans="1:29">
      <c r="A24">
        <v>31</v>
      </c>
      <c r="C24">
        <v>400</v>
      </c>
      <c r="E24">
        <v>148.22999999999999</v>
      </c>
      <c r="G24">
        <v>1.804</v>
      </c>
      <c r="I24">
        <f t="shared" si="1"/>
        <v>22172.949002217294</v>
      </c>
      <c r="K24">
        <f t="shared" si="0"/>
        <v>54.268292682926834</v>
      </c>
      <c r="M24">
        <f t="shared" si="2"/>
        <v>8216.7405764966734</v>
      </c>
      <c r="O24">
        <f t="shared" si="3"/>
        <v>113.84360351528792</v>
      </c>
      <c r="Q24">
        <f t="shared" si="4"/>
        <v>2.6985090737367607</v>
      </c>
      <c r="S24">
        <f t="shared" si="5"/>
        <v>64.966740576496662</v>
      </c>
      <c r="U24">
        <f t="shared" si="6"/>
        <v>90.845816720634147</v>
      </c>
      <c r="W24">
        <f t="shared" si="7"/>
        <v>45.006159152500622</v>
      </c>
      <c r="Y24">
        <f t="shared" si="8"/>
        <v>55.552707939097424</v>
      </c>
      <c r="AA24">
        <f t="shared" si="9"/>
        <v>57.028824833702885</v>
      </c>
      <c r="AC24">
        <f t="shared" si="10"/>
        <v>57.12932790928317</v>
      </c>
    </row>
    <row r="25" spans="1:29">
      <c r="A25">
        <v>32</v>
      </c>
      <c r="C25">
        <v>400</v>
      </c>
      <c r="E25">
        <v>146.43</v>
      </c>
      <c r="G25">
        <v>1.77</v>
      </c>
      <c r="I25">
        <f t="shared" si="1"/>
        <v>22598.870056497173</v>
      </c>
      <c r="K25">
        <f t="shared" si="0"/>
        <v>55.31073446327683</v>
      </c>
      <c r="M25">
        <f t="shared" si="2"/>
        <v>8272.8813559322025</v>
      </c>
      <c r="O25">
        <f t="shared" si="3"/>
        <v>114.62143854313086</v>
      </c>
      <c r="Q25">
        <f t="shared" si="4"/>
        <v>2.7316806665300826</v>
      </c>
      <c r="S25">
        <f t="shared" si="5"/>
        <v>66.214689265536705</v>
      </c>
      <c r="U25">
        <f t="shared" si="6"/>
        <v>91.466519651640894</v>
      </c>
      <c r="W25">
        <f t="shared" si="7"/>
        <v>45.870684243565599</v>
      </c>
      <c r="Y25">
        <f t="shared" si="8"/>
        <v>55.932271136258137</v>
      </c>
      <c r="AA25">
        <f t="shared" si="9"/>
        <v>58.124293785310734</v>
      </c>
      <c r="AC25">
        <f t="shared" si="10"/>
        <v>57.519663343096092</v>
      </c>
    </row>
    <row r="26" spans="1:29">
      <c r="A26">
        <v>33</v>
      </c>
      <c r="C26">
        <v>400</v>
      </c>
      <c r="E26">
        <v>142.69999999999999</v>
      </c>
      <c r="G26">
        <v>1.744</v>
      </c>
      <c r="I26">
        <f t="shared" si="1"/>
        <v>22935.779816513761</v>
      </c>
      <c r="K26">
        <f t="shared" si="0"/>
        <v>56.135321100917437</v>
      </c>
      <c r="M26">
        <f t="shared" si="2"/>
        <v>8182.3394495412831</v>
      </c>
      <c r="O26">
        <f t="shared" si="3"/>
        <v>113.36697312625131</v>
      </c>
      <c r="Q26">
        <f t="shared" si="4"/>
        <v>2.8030833917309042</v>
      </c>
      <c r="S26">
        <f t="shared" si="5"/>
        <v>67.201834862385311</v>
      </c>
      <c r="U26">
        <f t="shared" si="6"/>
        <v>90.465471443175588</v>
      </c>
      <c r="W26">
        <f t="shared" si="7"/>
        <v>46.55453618756372</v>
      </c>
      <c r="Y26">
        <f t="shared" si="8"/>
        <v>55.320124746195475</v>
      </c>
      <c r="AA26">
        <f t="shared" si="9"/>
        <v>58.9908256880734</v>
      </c>
      <c r="AC26">
        <f t="shared" si="10"/>
        <v>56.890143862520759</v>
      </c>
    </row>
    <row r="27" spans="1:29">
      <c r="A27">
        <v>34</v>
      </c>
      <c r="C27">
        <v>400</v>
      </c>
      <c r="E27">
        <v>143.5</v>
      </c>
      <c r="G27">
        <v>1.7270000000000001</v>
      </c>
      <c r="I27">
        <f t="shared" si="1"/>
        <v>23161.551823972204</v>
      </c>
      <c r="K27">
        <f t="shared" si="0"/>
        <v>56.687898089171973</v>
      </c>
      <c r="M27">
        <f t="shared" si="2"/>
        <v>8309.2067168500289</v>
      </c>
      <c r="O27">
        <f t="shared" si="3"/>
        <v>115.12472934894112</v>
      </c>
      <c r="Q27">
        <f t="shared" si="4"/>
        <v>2.7874564459930316</v>
      </c>
      <c r="S27">
        <f t="shared" si="5"/>
        <v>67.863346844238563</v>
      </c>
      <c r="U27">
        <f t="shared" si="6"/>
        <v>91.868139618771323</v>
      </c>
      <c r="W27">
        <f t="shared" si="7"/>
        <v>47.012803191147142</v>
      </c>
      <c r="Y27">
        <f t="shared" si="8"/>
        <v>56.177863916882444</v>
      </c>
      <c r="AA27">
        <f t="shared" si="9"/>
        <v>59.57151129125652</v>
      </c>
      <c r="AC27">
        <f t="shared" si="10"/>
        <v>57.772226197670527</v>
      </c>
    </row>
    <row r="28" spans="1:29">
      <c r="A28">
        <v>35</v>
      </c>
      <c r="C28">
        <v>400</v>
      </c>
      <c r="E28">
        <v>149.93</v>
      </c>
      <c r="G28">
        <v>1.744</v>
      </c>
      <c r="I28">
        <f t="shared" si="1"/>
        <v>22935.779816513761</v>
      </c>
      <c r="K28">
        <f t="shared" si="0"/>
        <v>56.135321100917437</v>
      </c>
      <c r="M28">
        <f t="shared" si="2"/>
        <v>8596.9036697247702</v>
      </c>
      <c r="O28">
        <f t="shared" si="3"/>
        <v>119.11079383895486</v>
      </c>
      <c r="Q28">
        <f t="shared" si="4"/>
        <v>2.6679116921229906</v>
      </c>
      <c r="S28">
        <f t="shared" si="5"/>
        <v>67.201834862385311</v>
      </c>
      <c r="U28">
        <f t="shared" si="6"/>
        <v>95.048970802209638</v>
      </c>
      <c r="W28">
        <f t="shared" si="7"/>
        <v>46.55453618756372</v>
      </c>
      <c r="Y28">
        <f t="shared" si="8"/>
        <v>58.122959377695082</v>
      </c>
      <c r="AA28">
        <f t="shared" si="9"/>
        <v>58.9908256880734</v>
      </c>
      <c r="AC28">
        <f t="shared" si="10"/>
        <v>59.772524662282677</v>
      </c>
    </row>
    <row r="29" spans="1:29">
      <c r="A29">
        <v>36</v>
      </c>
      <c r="C29">
        <v>400</v>
      </c>
      <c r="E29">
        <v>152.88999999999999</v>
      </c>
      <c r="G29">
        <v>1.7529999999999999</v>
      </c>
      <c r="I29">
        <f t="shared" si="1"/>
        <v>22818.026240730178</v>
      </c>
      <c r="K29">
        <f t="shared" si="0"/>
        <v>55.847119224187111</v>
      </c>
      <c r="M29">
        <f t="shared" si="2"/>
        <v>8721.6200798630925</v>
      </c>
      <c r="O29">
        <f t="shared" si="3"/>
        <v>120.83874976204314</v>
      </c>
      <c r="Q29">
        <f t="shared" si="4"/>
        <v>2.6162600562495912</v>
      </c>
      <c r="S29">
        <f t="shared" si="5"/>
        <v>66.856816885339427</v>
      </c>
      <c r="U29">
        <f t="shared" si="6"/>
        <v>96.427858699667425</v>
      </c>
      <c r="W29">
        <f t="shared" si="7"/>
        <v>46.31552259618433</v>
      </c>
      <c r="Y29">
        <f t="shared" si="8"/>
        <v>58.966156779770159</v>
      </c>
      <c r="AA29">
        <f t="shared" si="9"/>
        <v>58.687963491158023</v>
      </c>
      <c r="AC29">
        <f t="shared" si="10"/>
        <v>60.639652524496221</v>
      </c>
    </row>
    <row r="30" spans="1:29">
      <c r="A30">
        <v>37</v>
      </c>
      <c r="C30">
        <v>600</v>
      </c>
      <c r="E30">
        <v>158.78</v>
      </c>
      <c r="G30">
        <v>1.8129999999999999</v>
      </c>
      <c r="I30">
        <f t="shared" si="1"/>
        <v>33094.318808604519</v>
      </c>
      <c r="K30">
        <f t="shared" si="0"/>
        <v>80.998345284059567</v>
      </c>
      <c r="M30">
        <f t="shared" si="2"/>
        <v>8757.8599007170433</v>
      </c>
      <c r="O30">
        <f t="shared" si="3"/>
        <v>121.34085540336805</v>
      </c>
      <c r="Q30">
        <f t="shared" si="4"/>
        <v>3.778813452575891</v>
      </c>
      <c r="S30">
        <f t="shared" si="5"/>
        <v>96.966354109211238</v>
      </c>
      <c r="U30">
        <f t="shared" si="6"/>
        <v>96.828532919893348</v>
      </c>
      <c r="W30">
        <f t="shared" si="7"/>
        <v>67.174112888398611</v>
      </c>
      <c r="Y30">
        <f t="shared" si="8"/>
        <v>59.211171231050685</v>
      </c>
      <c r="AA30">
        <f t="shared" si="9"/>
        <v>85.118587975730833</v>
      </c>
      <c r="AC30">
        <f t="shared" si="10"/>
        <v>60.891620636384914</v>
      </c>
    </row>
    <row r="31" spans="1:29">
      <c r="A31">
        <v>38</v>
      </c>
      <c r="C31">
        <v>600</v>
      </c>
      <c r="E31">
        <v>161.87</v>
      </c>
      <c r="G31">
        <v>1.8560000000000001</v>
      </c>
      <c r="I31">
        <f t="shared" si="1"/>
        <v>32327.586206896547</v>
      </c>
      <c r="K31">
        <f t="shared" si="0"/>
        <v>79.121767241379303</v>
      </c>
      <c r="M31">
        <f t="shared" si="2"/>
        <v>8721.4439655172409</v>
      </c>
      <c r="O31">
        <f t="shared" si="3"/>
        <v>120.83630968357457</v>
      </c>
      <c r="Q31">
        <f t="shared" si="4"/>
        <v>3.7066781985543953</v>
      </c>
      <c r="S31">
        <f t="shared" si="5"/>
        <v>94.719827586206875</v>
      </c>
      <c r="U31">
        <f t="shared" si="6"/>
        <v>96.42591154660397</v>
      </c>
      <c r="W31">
        <f t="shared" si="7"/>
        <v>65.617816091954012</v>
      </c>
      <c r="Y31">
        <f t="shared" si="8"/>
        <v>58.964966085147665</v>
      </c>
      <c r="AA31">
        <f t="shared" si="9"/>
        <v>83.146551724137936</v>
      </c>
      <c r="AC31">
        <f t="shared" si="10"/>
        <v>60.638428037229041</v>
      </c>
    </row>
    <row r="32" spans="1:29">
      <c r="A32">
        <v>39</v>
      </c>
      <c r="C32">
        <v>600</v>
      </c>
      <c r="E32">
        <v>169.88</v>
      </c>
      <c r="G32">
        <v>1.9159999999999999</v>
      </c>
      <c r="I32">
        <f t="shared" si="1"/>
        <v>31315.240083507309</v>
      </c>
      <c r="K32">
        <f t="shared" si="0"/>
        <v>76.644050104384149</v>
      </c>
      <c r="M32">
        <f t="shared" si="2"/>
        <v>8866.3883089770352</v>
      </c>
      <c r="O32">
        <f t="shared" si="3"/>
        <v>122.84452525457851</v>
      </c>
      <c r="Q32">
        <f t="shared" si="4"/>
        <v>3.5319048740287262</v>
      </c>
      <c r="S32">
        <f t="shared" si="5"/>
        <v>91.753653444676402</v>
      </c>
      <c r="U32">
        <f t="shared" si="6"/>
        <v>98.028443248566902</v>
      </c>
      <c r="W32">
        <f t="shared" si="7"/>
        <v>63.56297842727907</v>
      </c>
      <c r="Y32">
        <f t="shared" si="8"/>
        <v>59.944922882454662</v>
      </c>
      <c r="AA32">
        <f t="shared" si="9"/>
        <v>80.542797494780814</v>
      </c>
      <c r="AC32">
        <f t="shared" si="10"/>
        <v>61.646196610304884</v>
      </c>
    </row>
    <row r="33" spans="1:29">
      <c r="A33">
        <v>40</v>
      </c>
      <c r="C33">
        <v>600</v>
      </c>
      <c r="E33">
        <v>185.15</v>
      </c>
      <c r="G33">
        <v>2.113</v>
      </c>
      <c r="I33">
        <f t="shared" si="1"/>
        <v>28395.646000946523</v>
      </c>
      <c r="K33">
        <f t="shared" si="0"/>
        <v>69.498343587316626</v>
      </c>
      <c r="M33">
        <f t="shared" si="2"/>
        <v>8762.4230951254158</v>
      </c>
      <c r="O33">
        <f t="shared" si="3"/>
        <v>121.40407882999975</v>
      </c>
      <c r="Q33">
        <f t="shared" si="4"/>
        <v>3.2406157169862273</v>
      </c>
      <c r="S33">
        <f t="shared" si="5"/>
        <v>83.199242782773311</v>
      </c>
      <c r="U33">
        <f t="shared" si="6"/>
        <v>96.878984448577299</v>
      </c>
      <c r="W33">
        <f t="shared" si="7"/>
        <v>57.636851238365679</v>
      </c>
      <c r="Y33">
        <f t="shared" si="8"/>
        <v>59.242022613527432</v>
      </c>
      <c r="AA33">
        <f t="shared" si="9"/>
        <v>73.033601514434466</v>
      </c>
      <c r="AC33">
        <f t="shared" si="10"/>
        <v>60.923347600044373</v>
      </c>
    </row>
    <row r="34" spans="1:29">
      <c r="A34">
        <v>41</v>
      </c>
      <c r="C34">
        <v>600</v>
      </c>
      <c r="E34">
        <v>195.48</v>
      </c>
      <c r="G34">
        <v>2.3450000000000002</v>
      </c>
      <c r="I34">
        <f t="shared" si="1"/>
        <v>25586.353944562899</v>
      </c>
      <c r="K34">
        <f t="shared" si="0"/>
        <v>62.622601279317699</v>
      </c>
      <c r="M34">
        <f t="shared" si="2"/>
        <v>8336.0341151385928</v>
      </c>
      <c r="O34">
        <f t="shared" si="3"/>
        <v>115.4964251163414</v>
      </c>
      <c r="Q34">
        <f t="shared" si="4"/>
        <v>3.0693677102516883</v>
      </c>
      <c r="S34">
        <f t="shared" si="5"/>
        <v>74.968017057569298</v>
      </c>
      <c r="U34">
        <f t="shared" si="6"/>
        <v>92.164748339142207</v>
      </c>
      <c r="W34">
        <f t="shared" si="7"/>
        <v>51.934612651030562</v>
      </c>
      <c r="Y34">
        <f t="shared" si="8"/>
        <v>56.359241752535837</v>
      </c>
      <c r="AA34">
        <f t="shared" si="9"/>
        <v>65.80810234541579</v>
      </c>
      <c r="AC34">
        <f t="shared" si="10"/>
        <v>57.958751647696815</v>
      </c>
    </row>
    <row r="35" spans="1:29">
      <c r="A35">
        <v>42</v>
      </c>
      <c r="C35">
        <v>600</v>
      </c>
      <c r="E35">
        <v>200.83</v>
      </c>
      <c r="G35">
        <v>2.5169999999999999</v>
      </c>
      <c r="I35">
        <f t="shared" si="1"/>
        <v>23837.902264600718</v>
      </c>
      <c r="K35">
        <f t="shared" si="0"/>
        <v>58.343265792610268</v>
      </c>
      <c r="M35">
        <f t="shared" si="2"/>
        <v>7978.9431863329373</v>
      </c>
      <c r="O35">
        <f t="shared" si="3"/>
        <v>110.54890149193244</v>
      </c>
      <c r="Q35">
        <f t="shared" si="4"/>
        <v>2.9876014539660409</v>
      </c>
      <c r="S35">
        <f t="shared" si="5"/>
        <v>69.845053635280095</v>
      </c>
      <c r="U35">
        <f t="shared" si="6"/>
        <v>88.216684411741099</v>
      </c>
      <c r="W35">
        <f t="shared" si="7"/>
        <v>48.38564428552511</v>
      </c>
      <c r="Y35">
        <f t="shared" si="8"/>
        <v>53.944979321957852</v>
      </c>
      <c r="AA35">
        <f t="shared" si="9"/>
        <v>61.311084624553061</v>
      </c>
      <c r="AC35">
        <f t="shared" si="10"/>
        <v>55.475970966568532</v>
      </c>
    </row>
    <row r="36" spans="1:29">
      <c r="A36">
        <v>43</v>
      </c>
      <c r="C36">
        <v>600</v>
      </c>
      <c r="E36">
        <v>209.94</v>
      </c>
      <c r="G36">
        <v>2.637</v>
      </c>
      <c r="I36">
        <f t="shared" si="1"/>
        <v>22753.128555176336</v>
      </c>
      <c r="K36">
        <f t="shared" si="0"/>
        <v>55.688282138794087</v>
      </c>
      <c r="M36">
        <f t="shared" si="2"/>
        <v>7961.3196814561998</v>
      </c>
      <c r="O36">
        <f t="shared" si="3"/>
        <v>110.30472641021258</v>
      </c>
      <c r="Q36">
        <f t="shared" si="4"/>
        <v>2.857959416976279</v>
      </c>
      <c r="S36">
        <f t="shared" si="5"/>
        <v>66.666666666666657</v>
      </c>
      <c r="U36">
        <f t="shared" si="6"/>
        <v>88.021835654000483</v>
      </c>
      <c r="W36">
        <f t="shared" si="7"/>
        <v>46.183794716217932</v>
      </c>
      <c r="Y36">
        <f t="shared" si="8"/>
        <v>53.825828253457395</v>
      </c>
      <c r="AA36">
        <f t="shared" si="9"/>
        <v>58.521046643913543</v>
      </c>
      <c r="AC36">
        <f t="shared" si="10"/>
        <v>55.353438317564873</v>
      </c>
    </row>
    <row r="37" spans="1:29">
      <c r="A37">
        <v>44</v>
      </c>
      <c r="C37">
        <v>600</v>
      </c>
      <c r="E37">
        <v>219.07</v>
      </c>
      <c r="G37">
        <v>2.7839999999999998</v>
      </c>
      <c r="I37">
        <f t="shared" si="1"/>
        <v>21551.724137931036</v>
      </c>
      <c r="K37">
        <f t="shared" si="0"/>
        <v>52.747844827586221</v>
      </c>
      <c r="M37">
        <f t="shared" si="2"/>
        <v>7868.8936781609191</v>
      </c>
      <c r="O37">
        <f t="shared" si="3"/>
        <v>109.02415667873677</v>
      </c>
      <c r="Q37">
        <f t="shared" si="4"/>
        <v>2.7388505957000047</v>
      </c>
      <c r="S37">
        <f t="shared" si="5"/>
        <v>63.146551724137936</v>
      </c>
      <c r="U37">
        <f t="shared" si="6"/>
        <v>86.999956518665314</v>
      </c>
      <c r="W37">
        <f t="shared" si="7"/>
        <v>43.745210727969358</v>
      </c>
      <c r="Y37">
        <f t="shared" si="8"/>
        <v>53.20094363902431</v>
      </c>
      <c r="AA37">
        <f t="shared" si="9"/>
        <v>55.431034482758633</v>
      </c>
      <c r="AC37">
        <f t="shared" si="10"/>
        <v>54.710819093988036</v>
      </c>
    </row>
    <row r="38" spans="1:29">
      <c r="A38">
        <v>45</v>
      </c>
      <c r="C38">
        <v>600</v>
      </c>
      <c r="E38">
        <v>213.78</v>
      </c>
      <c r="G38">
        <v>2.835</v>
      </c>
      <c r="I38">
        <f t="shared" si="1"/>
        <v>21164.021164021167</v>
      </c>
      <c r="K38">
        <f t="shared" si="0"/>
        <v>51.798941798941811</v>
      </c>
      <c r="M38">
        <f t="shared" si="2"/>
        <v>7540.7407407407418</v>
      </c>
      <c r="O38">
        <f t="shared" si="3"/>
        <v>104.47757125934316</v>
      </c>
      <c r="Q38">
        <f t="shared" si="4"/>
        <v>2.8066236317709796</v>
      </c>
      <c r="S38">
        <f t="shared" si="5"/>
        <v>62.010582010582013</v>
      </c>
      <c r="U38">
        <f t="shared" si="6"/>
        <v>83.371836422664714</v>
      </c>
      <c r="W38">
        <f t="shared" si="7"/>
        <v>42.958259847148753</v>
      </c>
      <c r="Y38">
        <f t="shared" si="8"/>
        <v>50.982328590618764</v>
      </c>
      <c r="AA38">
        <f t="shared" si="9"/>
        <v>54.433862433862444</v>
      </c>
      <c r="AC38">
        <f t="shared" si="10"/>
        <v>52.429238387899233</v>
      </c>
    </row>
    <row r="39" spans="1:29">
      <c r="A39">
        <v>46</v>
      </c>
      <c r="C39">
        <v>1000</v>
      </c>
      <c r="E39">
        <v>265.01</v>
      </c>
      <c r="G39">
        <v>2.93</v>
      </c>
      <c r="I39">
        <f t="shared" si="1"/>
        <v>34129.692832764507</v>
      </c>
      <c r="K39">
        <f t="shared" si="0"/>
        <v>83.532423208191148</v>
      </c>
      <c r="M39">
        <f t="shared" si="2"/>
        <v>9044.709897610921</v>
      </c>
      <c r="O39">
        <f t="shared" si="3"/>
        <v>125.31518524994469</v>
      </c>
      <c r="Q39">
        <f t="shared" si="4"/>
        <v>3.7734425116033359</v>
      </c>
      <c r="S39">
        <f t="shared" si="5"/>
        <v>100</v>
      </c>
      <c r="U39">
        <f t="shared" si="6"/>
        <v>100</v>
      </c>
      <c r="W39">
        <f t="shared" si="7"/>
        <v>69.275692074326898</v>
      </c>
      <c r="Y39">
        <f t="shared" si="8"/>
        <v>61.150540492063776</v>
      </c>
      <c r="AA39">
        <f t="shared" si="9"/>
        <v>87.781569965870318</v>
      </c>
      <c r="AC39">
        <f t="shared" si="10"/>
        <v>62.88603038813033</v>
      </c>
    </row>
    <row r="40" spans="1:29">
      <c r="A40">
        <v>47</v>
      </c>
      <c r="C40">
        <v>1000</v>
      </c>
      <c r="E40">
        <v>278.26</v>
      </c>
      <c r="G40">
        <v>3.2040000000000002</v>
      </c>
      <c r="I40">
        <f t="shared" si="1"/>
        <v>31210.986267166041</v>
      </c>
      <c r="K40">
        <f t="shared" si="0"/>
        <v>76.3888888888889</v>
      </c>
      <c r="M40">
        <f t="shared" si="2"/>
        <v>8684.7690387016228</v>
      </c>
      <c r="O40">
        <f t="shared" si="3"/>
        <v>120.32817561405164</v>
      </c>
      <c r="Q40">
        <f t="shared" si="4"/>
        <v>3.5937612305038455</v>
      </c>
      <c r="S40">
        <f t="shared" si="5"/>
        <v>91.448189762796488</v>
      </c>
      <c r="U40">
        <f t="shared" si="6"/>
        <v>96.020426713692913</v>
      </c>
      <c r="W40">
        <f t="shared" si="7"/>
        <v>63.351366347621031</v>
      </c>
      <c r="Y40">
        <f t="shared" si="8"/>
        <v>58.717009918209207</v>
      </c>
      <c r="AA40">
        <f t="shared" si="9"/>
        <v>80.274656679151065</v>
      </c>
      <c r="AC40">
        <f t="shared" si="10"/>
        <v>60.383434721985331</v>
      </c>
    </row>
    <row r="41" spans="1:29">
      <c r="A41">
        <v>48</v>
      </c>
      <c r="C41">
        <v>1000</v>
      </c>
      <c r="E41">
        <v>300.18</v>
      </c>
      <c r="G41">
        <v>3.4620000000000002</v>
      </c>
      <c r="I41">
        <f t="shared" si="1"/>
        <v>28885.037550548812</v>
      </c>
      <c r="K41">
        <f t="shared" si="0"/>
        <v>70.696129404968218</v>
      </c>
      <c r="M41">
        <f t="shared" si="2"/>
        <v>8670.7105719237425</v>
      </c>
      <c r="O41">
        <f t="shared" si="3"/>
        <v>120.13339442277591</v>
      </c>
      <c r="Q41">
        <f t="shared" si="4"/>
        <v>3.3313345326137651</v>
      </c>
      <c r="S41">
        <f t="shared" si="5"/>
        <v>84.633160023108019</v>
      </c>
      <c r="U41">
        <f t="shared" si="6"/>
        <v>95.86499368226319</v>
      </c>
      <c r="W41">
        <f t="shared" si="7"/>
        <v>58.630207330380635</v>
      </c>
      <c r="Y41">
        <f t="shared" si="8"/>
        <v>58.62196177938673</v>
      </c>
      <c r="AA41">
        <f t="shared" si="9"/>
        <v>74.292316580011558</v>
      </c>
      <c r="AC41">
        <f t="shared" si="10"/>
        <v>60.285689058607247</v>
      </c>
    </row>
    <row r="42" spans="1:29">
      <c r="A42">
        <v>49</v>
      </c>
      <c r="C42">
        <v>1000</v>
      </c>
      <c r="E42">
        <v>303.76</v>
      </c>
      <c r="G42">
        <v>3.5569999999999999</v>
      </c>
      <c r="I42">
        <f t="shared" si="1"/>
        <v>28113.578858588698</v>
      </c>
      <c r="K42">
        <f t="shared" si="0"/>
        <v>68.807984256395855</v>
      </c>
      <c r="M42">
        <f t="shared" si="2"/>
        <v>8539.7807140849036</v>
      </c>
      <c r="O42">
        <f t="shared" si="3"/>
        <v>118.31935068057065</v>
      </c>
      <c r="Q42">
        <f t="shared" si="4"/>
        <v>3.2920726889649723</v>
      </c>
      <c r="S42">
        <f t="shared" si="5"/>
        <v>82.372786055664875</v>
      </c>
      <c r="U42">
        <f t="shared" si="6"/>
        <v>94.417408747853926</v>
      </c>
      <c r="W42">
        <f t="shared" si="7"/>
        <v>57.064317620966484</v>
      </c>
      <c r="Y42">
        <f t="shared" si="8"/>
        <v>57.736755767913785</v>
      </c>
      <c r="AA42">
        <f t="shared" si="9"/>
        <v>72.308124824290147</v>
      </c>
      <c r="AC42">
        <f t="shared" si="10"/>
        <v>59.375360356860639</v>
      </c>
    </row>
    <row r="43" spans="1:29">
      <c r="A43">
        <v>50</v>
      </c>
      <c r="C43">
        <v>1000</v>
      </c>
      <c r="E43">
        <v>302.70999999999998</v>
      </c>
      <c r="G43">
        <v>3.6080000000000001</v>
      </c>
      <c r="I43">
        <f t="shared" si="1"/>
        <v>27716.186252771618</v>
      </c>
      <c r="K43">
        <f t="shared" si="0"/>
        <v>67.835365853658544</v>
      </c>
      <c r="M43">
        <f t="shared" si="2"/>
        <v>8389.9667405764958</v>
      </c>
      <c r="O43">
        <f t="shared" si="3"/>
        <v>116.24366599241991</v>
      </c>
      <c r="Q43">
        <f t="shared" si="4"/>
        <v>3.3034917908229002</v>
      </c>
      <c r="S43">
        <f t="shared" si="5"/>
        <v>81.208425720620838</v>
      </c>
      <c r="U43">
        <f t="shared" si="6"/>
        <v>92.761037507600221</v>
      </c>
      <c r="W43">
        <f t="shared" si="7"/>
        <v>56.257698940625779</v>
      </c>
      <c r="Y43">
        <f t="shared" si="8"/>
        <v>56.723875801943535</v>
      </c>
      <c r="AA43">
        <f t="shared" si="9"/>
        <v>71.286031042128613</v>
      </c>
      <c r="AC43">
        <f t="shared" si="10"/>
        <v>58.333734235374443</v>
      </c>
    </row>
    <row r="44" spans="1:29">
      <c r="A44">
        <v>51</v>
      </c>
      <c r="C44">
        <v>1000</v>
      </c>
      <c r="E44">
        <v>344.33</v>
      </c>
      <c r="G44">
        <v>3.9</v>
      </c>
      <c r="I44">
        <f t="shared" si="1"/>
        <v>25641.025641025641</v>
      </c>
      <c r="K44">
        <f t="shared" si="0"/>
        <v>62.75641025641027</v>
      </c>
      <c r="M44">
        <f t="shared" si="2"/>
        <v>8828.9743589743593</v>
      </c>
      <c r="O44">
        <f t="shared" si="3"/>
        <v>122.32615195918339</v>
      </c>
      <c r="Q44">
        <f t="shared" si="4"/>
        <v>2.9041907472482795</v>
      </c>
      <c r="S44">
        <f t="shared" si="5"/>
        <v>75.128205128205124</v>
      </c>
      <c r="U44">
        <f t="shared" si="6"/>
        <v>97.614787637428307</v>
      </c>
      <c r="W44">
        <f t="shared" si="7"/>
        <v>52.04558404558405</v>
      </c>
      <c r="Y44">
        <f t="shared" si="8"/>
        <v>59.691970240467661</v>
      </c>
      <c r="AA44">
        <f t="shared" si="9"/>
        <v>65.948717948717956</v>
      </c>
      <c r="AC44">
        <f t="shared" si="10"/>
        <v>61.386065016982052</v>
      </c>
    </row>
    <row r="45" spans="1:29">
      <c r="A45">
        <v>52</v>
      </c>
      <c r="C45">
        <v>1000</v>
      </c>
      <c r="E45">
        <v>375.01</v>
      </c>
      <c r="G45">
        <v>4.218</v>
      </c>
      <c r="I45">
        <f t="shared" si="1"/>
        <v>23707.918444760551</v>
      </c>
      <c r="K45">
        <f t="shared" si="0"/>
        <v>58.02513039355145</v>
      </c>
      <c r="M45">
        <f t="shared" si="2"/>
        <v>8890.7064959696545</v>
      </c>
      <c r="O45">
        <f t="shared" si="3"/>
        <v>123.18145569706047</v>
      </c>
      <c r="Q45">
        <f t="shared" si="4"/>
        <v>2.6665955574518012</v>
      </c>
      <c r="S45">
        <f t="shared" si="5"/>
        <v>69.464201043148407</v>
      </c>
      <c r="U45">
        <f t="shared" si="6"/>
        <v>98.297309660733887</v>
      </c>
      <c r="W45">
        <f t="shared" si="7"/>
        <v>48.12180601654287</v>
      </c>
      <c r="Y45">
        <f t="shared" si="8"/>
        <v>60.1093361466964</v>
      </c>
      <c r="AA45">
        <f t="shared" si="9"/>
        <v>60.976766239924139</v>
      </c>
      <c r="AC45">
        <f t="shared" si="10"/>
        <v>61.815276023963683</v>
      </c>
    </row>
    <row r="46" spans="1:29">
      <c r="A46">
        <v>53</v>
      </c>
      <c r="C46">
        <v>1000</v>
      </c>
      <c r="E46">
        <v>400.04</v>
      </c>
      <c r="G46">
        <v>4.3470000000000004</v>
      </c>
      <c r="I46">
        <f t="shared" si="1"/>
        <v>23004.370830457785</v>
      </c>
      <c r="K46">
        <f t="shared" si="0"/>
        <v>56.303197607545428</v>
      </c>
      <c r="M46">
        <f t="shared" si="2"/>
        <v>9202.668507016333</v>
      </c>
      <c r="O46">
        <f t="shared" si="3"/>
        <v>127.50371452545983</v>
      </c>
      <c r="Q46">
        <f t="shared" si="4"/>
        <v>2.4997500249975002</v>
      </c>
      <c r="S46">
        <f t="shared" si="5"/>
        <v>67.402806533241318</v>
      </c>
      <c r="U46">
        <f t="shared" si="6"/>
        <v>101.74641985418609</v>
      </c>
      <c r="W46">
        <f t="shared" si="7"/>
        <v>46.693760703422541</v>
      </c>
      <c r="Y46">
        <f t="shared" si="8"/>
        <v>62.218485672159282</v>
      </c>
      <c r="AA46">
        <f t="shared" si="9"/>
        <v>59.167241775937427</v>
      </c>
      <c r="AC46">
        <f t="shared" si="10"/>
        <v>63.984284508338142</v>
      </c>
    </row>
    <row r="47" spans="1:29">
      <c r="A47">
        <v>54</v>
      </c>
      <c r="C47">
        <v>1250</v>
      </c>
      <c r="E47">
        <v>414.04</v>
      </c>
      <c r="G47">
        <v>4.4240000000000004</v>
      </c>
      <c r="I47">
        <f t="shared" si="1"/>
        <v>28254.972875226038</v>
      </c>
      <c r="K47">
        <f t="shared" si="0"/>
        <v>69.154046112115736</v>
      </c>
      <c r="M47">
        <f t="shared" si="2"/>
        <v>9358.9511754068717</v>
      </c>
      <c r="O47">
        <f t="shared" si="3"/>
        <v>129.66902350301908</v>
      </c>
      <c r="Q47">
        <f t="shared" si="4"/>
        <v>3.0190319775867063</v>
      </c>
      <c r="S47">
        <f t="shared" si="5"/>
        <v>82.787070524412286</v>
      </c>
      <c r="U47">
        <f t="shared" si="6"/>
        <v>103.47431019184987</v>
      </c>
      <c r="W47">
        <f t="shared" si="7"/>
        <v>57.351316053847704</v>
      </c>
      <c r="Y47">
        <f t="shared" si="8"/>
        <v>63.275099952750836</v>
      </c>
      <c r="AA47">
        <f t="shared" si="9"/>
        <v>72.671790235081374</v>
      </c>
      <c r="AC47">
        <f t="shared" si="10"/>
        <v>65.070886151154951</v>
      </c>
    </row>
    <row r="48" spans="1:29">
      <c r="A48">
        <v>55</v>
      </c>
      <c r="C48">
        <v>1250</v>
      </c>
      <c r="E48">
        <v>434.32</v>
      </c>
      <c r="G48">
        <v>4.5960000000000001</v>
      </c>
      <c r="I48">
        <f t="shared" si="1"/>
        <v>27197.563098346385</v>
      </c>
      <c r="K48">
        <f t="shared" si="0"/>
        <v>66.566035683202784</v>
      </c>
      <c r="M48">
        <f t="shared" si="2"/>
        <v>9449.9564838990427</v>
      </c>
      <c r="O48">
        <f t="shared" si="3"/>
        <v>130.92990939339322</v>
      </c>
      <c r="Q48">
        <f t="shared" si="4"/>
        <v>2.8780622582427702</v>
      </c>
      <c r="S48">
        <f t="shared" si="5"/>
        <v>79.688859878154901</v>
      </c>
      <c r="U48">
        <f t="shared" si="6"/>
        <v>104.48048186039847</v>
      </c>
      <c r="W48">
        <f t="shared" si="7"/>
        <v>55.205009186732426</v>
      </c>
      <c r="Y48">
        <f t="shared" si="8"/>
        <v>63.890379366346309</v>
      </c>
      <c r="AA48">
        <f t="shared" si="9"/>
        <v>69.952132288946913</v>
      </c>
      <c r="AC48">
        <f t="shared" si="10"/>
        <v>65.703627572395177</v>
      </c>
    </row>
    <row r="49" spans="1:29">
      <c r="A49">
        <v>56</v>
      </c>
      <c r="C49">
        <v>1250</v>
      </c>
      <c r="E49">
        <v>477.84</v>
      </c>
      <c r="G49">
        <v>4.7080000000000002</v>
      </c>
      <c r="I49">
        <f t="shared" si="1"/>
        <v>26550.552251486832</v>
      </c>
      <c r="K49">
        <f t="shared" si="0"/>
        <v>64.982476635514033</v>
      </c>
      <c r="M49">
        <f t="shared" si="2"/>
        <v>10149.532710280373</v>
      </c>
      <c r="O49">
        <f t="shared" si="3"/>
        <v>140.62259444331286</v>
      </c>
      <c r="Q49">
        <f t="shared" si="4"/>
        <v>2.6159383894190524</v>
      </c>
      <c r="S49">
        <f t="shared" si="5"/>
        <v>77.793118096856404</v>
      </c>
      <c r="U49">
        <f t="shared" si="6"/>
        <v>112.21512713151012</v>
      </c>
      <c r="W49">
        <f t="shared" si="7"/>
        <v>53.891720947795719</v>
      </c>
      <c r="Y49">
        <f t="shared" si="8"/>
        <v>68.620156754774925</v>
      </c>
      <c r="AA49">
        <f t="shared" si="9"/>
        <v>68.288020390824144</v>
      </c>
      <c r="AC49">
        <f t="shared" si="10"/>
        <v>70.567638948000535</v>
      </c>
    </row>
    <row r="50" spans="1:29">
      <c r="A50">
        <v>57</v>
      </c>
      <c r="C50">
        <v>1750</v>
      </c>
      <c r="E50">
        <v>488.63</v>
      </c>
      <c r="G50">
        <v>5.0149999999999997</v>
      </c>
      <c r="I50">
        <f t="shared" si="1"/>
        <v>34895.314057826523</v>
      </c>
      <c r="K50">
        <f t="shared" si="0"/>
        <v>85.406281156530426</v>
      </c>
      <c r="M50">
        <f t="shared" si="2"/>
        <v>9743.3698903290133</v>
      </c>
      <c r="O50">
        <f t="shared" si="3"/>
        <v>134.99517580854948</v>
      </c>
      <c r="Q50">
        <f t="shared" si="4"/>
        <v>3.5814419908724391</v>
      </c>
      <c r="S50">
        <f t="shared" si="5"/>
        <v>102.24327018943171</v>
      </c>
      <c r="U50">
        <f t="shared" si="6"/>
        <v>107.72451522079926</v>
      </c>
      <c r="W50">
        <f t="shared" si="7"/>
        <v>70.82973302315277</v>
      </c>
      <c r="Y50">
        <f t="shared" si="8"/>
        <v>65.874123299974258</v>
      </c>
      <c r="AA50">
        <f t="shared" si="9"/>
        <v>89.750747756729837</v>
      </c>
      <c r="AC50">
        <f t="shared" si="10"/>
        <v>67.743671377217908</v>
      </c>
    </row>
    <row r="51" spans="1:29">
      <c r="A51">
        <v>58</v>
      </c>
      <c r="C51">
        <v>1750</v>
      </c>
      <c r="E51">
        <v>514.4</v>
      </c>
      <c r="G51">
        <v>5.2039999999999997</v>
      </c>
      <c r="I51">
        <f t="shared" si="1"/>
        <v>33627.978478093777</v>
      </c>
      <c r="K51">
        <f t="shared" si="0"/>
        <v>82.304477325134528</v>
      </c>
      <c r="M51">
        <f t="shared" si="2"/>
        <v>9884.7040737893931</v>
      </c>
      <c r="O51">
        <f t="shared" si="3"/>
        <v>136.95337232153716</v>
      </c>
      <c r="Q51">
        <f t="shared" si="4"/>
        <v>3.4020217729393472</v>
      </c>
      <c r="S51">
        <f t="shared" si="5"/>
        <v>98.529976940814763</v>
      </c>
      <c r="U51">
        <f t="shared" si="6"/>
        <v>109.28713232030083</v>
      </c>
      <c r="W51">
        <f t="shared" si="7"/>
        <v>68.257323426424136</v>
      </c>
      <c r="Y51">
        <f t="shared" si="8"/>
        <v>66.829672102140876</v>
      </c>
      <c r="AA51">
        <f t="shared" si="9"/>
        <v>86.491160645657203</v>
      </c>
      <c r="AC51">
        <f t="shared" si="10"/>
        <v>68.726339241260575</v>
      </c>
    </row>
    <row r="52" spans="1:29">
      <c r="A52">
        <v>59</v>
      </c>
      <c r="C52">
        <v>1750</v>
      </c>
      <c r="E52">
        <v>535.27</v>
      </c>
      <c r="G52">
        <v>5.4089999999999998</v>
      </c>
      <c r="I52">
        <f t="shared" si="1"/>
        <v>32353.484932519874</v>
      </c>
      <c r="K52">
        <f t="shared" si="0"/>
        <v>79.18515437234241</v>
      </c>
      <c r="M52">
        <f t="shared" si="2"/>
        <v>9895.9142170456653</v>
      </c>
      <c r="O52">
        <f t="shared" si="3"/>
        <v>137.10868976065254</v>
      </c>
      <c r="Q52">
        <f t="shared" si="4"/>
        <v>3.2693780708801166</v>
      </c>
      <c r="S52">
        <f t="shared" si="5"/>
        <v>94.795710852283221</v>
      </c>
      <c r="U52">
        <f t="shared" si="6"/>
        <v>109.41107375549525</v>
      </c>
      <c r="W52">
        <f t="shared" si="7"/>
        <v>65.670384749697007</v>
      </c>
      <c r="Y52">
        <f t="shared" si="8"/>
        <v>66.905462959655893</v>
      </c>
      <c r="AA52">
        <f t="shared" si="9"/>
        <v>83.213163246441127</v>
      </c>
      <c r="AC52">
        <f t="shared" si="10"/>
        <v>68.804281089860439</v>
      </c>
    </row>
    <row r="53" spans="1:29">
      <c r="A53">
        <v>60</v>
      </c>
      <c r="C53">
        <v>1750</v>
      </c>
      <c r="E53">
        <v>545.05999999999995</v>
      </c>
      <c r="G53">
        <v>5.4790000000000001</v>
      </c>
      <c r="I53">
        <f t="shared" si="1"/>
        <v>31940.135061142544</v>
      </c>
      <c r="K53">
        <f t="shared" si="0"/>
        <v>78.173480562146381</v>
      </c>
      <c r="M53">
        <f t="shared" si="2"/>
        <v>9948.1657236722021</v>
      </c>
      <c r="O53">
        <f t="shared" si="3"/>
        <v>137.83263859998709</v>
      </c>
      <c r="Q53">
        <f t="shared" si="4"/>
        <v>3.2106557076285185</v>
      </c>
      <c r="S53">
        <f t="shared" si="5"/>
        <v>93.584595729147651</v>
      </c>
      <c r="U53">
        <f t="shared" si="6"/>
        <v>109.98877616074697</v>
      </c>
      <c r="W53">
        <f t="shared" si="7"/>
        <v>64.831376366328016</v>
      </c>
      <c r="Y53">
        <f t="shared" si="8"/>
        <v>67.258731102902971</v>
      </c>
      <c r="AA53">
        <f t="shared" si="9"/>
        <v>82.150027377258638</v>
      </c>
      <c r="AC53">
        <f t="shared" si="10"/>
        <v>69.167575199979993</v>
      </c>
    </row>
    <row r="54" spans="1:29">
      <c r="A54">
        <v>61</v>
      </c>
      <c r="C54">
        <v>1750</v>
      </c>
      <c r="E54">
        <v>562.1</v>
      </c>
      <c r="G54">
        <v>5.55</v>
      </c>
      <c r="I54">
        <f t="shared" si="1"/>
        <v>31531.531531531531</v>
      </c>
      <c r="K54">
        <f t="shared" si="0"/>
        <v>77.173423423423429</v>
      </c>
      <c r="M54">
        <f t="shared" si="2"/>
        <v>10127.927927927929</v>
      </c>
      <c r="O54">
        <f t="shared" si="3"/>
        <v>140.32325844100544</v>
      </c>
      <c r="Q54">
        <f t="shared" si="4"/>
        <v>3.1133250311332503</v>
      </c>
      <c r="S54">
        <f t="shared" si="5"/>
        <v>92.387387387387378</v>
      </c>
      <c r="U54">
        <f t="shared" si="6"/>
        <v>111.97626062725494</v>
      </c>
      <c r="W54">
        <f t="shared" si="7"/>
        <v>64.002002002002016</v>
      </c>
      <c r="Y54">
        <f t="shared" si="8"/>
        <v>68.474088596368404</v>
      </c>
      <c r="AA54">
        <f t="shared" si="9"/>
        <v>81.099099099099107</v>
      </c>
      <c r="AC54">
        <f t="shared" si="10"/>
        <v>70.417425285547566</v>
      </c>
    </row>
    <row r="55" spans="1:29">
      <c r="A55">
        <v>62</v>
      </c>
      <c r="C55">
        <v>1750</v>
      </c>
      <c r="E55">
        <v>633.29999999999995</v>
      </c>
      <c r="G55">
        <v>5.7229999999999999</v>
      </c>
      <c r="I55">
        <f t="shared" si="1"/>
        <v>30578.367988817052</v>
      </c>
      <c r="K55">
        <f t="shared" si="0"/>
        <v>74.840555652629732</v>
      </c>
      <c r="M55">
        <f t="shared" si="2"/>
        <v>11065.87454132448</v>
      </c>
      <c r="O55">
        <f t="shared" si="3"/>
        <v>153.31858443188037</v>
      </c>
      <c r="Q55">
        <f t="shared" si="4"/>
        <v>2.7633033317543032</v>
      </c>
      <c r="S55">
        <f t="shared" si="5"/>
        <v>89.59461820723395</v>
      </c>
      <c r="U55">
        <f t="shared" si="6"/>
        <v>122.34637336734737</v>
      </c>
      <c r="W55">
        <f t="shared" si="7"/>
        <v>62.067291824412216</v>
      </c>
      <c r="Y55">
        <f t="shared" si="8"/>
        <v>74.815468586571285</v>
      </c>
      <c r="AA55">
        <f t="shared" si="9"/>
        <v>78.647562467237464</v>
      </c>
      <c r="AC55">
        <f t="shared" si="10"/>
        <v>76.93877753456546</v>
      </c>
    </row>
    <row r="56" spans="1:29">
      <c r="A56">
        <v>63</v>
      </c>
      <c r="C56">
        <v>1750</v>
      </c>
      <c r="E56">
        <v>652.14</v>
      </c>
      <c r="G56">
        <v>5.93</v>
      </c>
      <c r="I56">
        <f t="shared" si="1"/>
        <v>29510.961214165261</v>
      </c>
      <c r="K56">
        <f t="shared" si="0"/>
        <v>72.228077571669473</v>
      </c>
      <c r="M56">
        <f t="shared" si="2"/>
        <v>10997.301854974705</v>
      </c>
      <c r="O56">
        <f t="shared" si="3"/>
        <v>152.36850433088364</v>
      </c>
      <c r="Q56">
        <f t="shared" si="4"/>
        <v>2.6834728739227773</v>
      </c>
      <c r="S56">
        <f t="shared" si="5"/>
        <v>86.46711635750421</v>
      </c>
      <c r="U56">
        <f t="shared" si="6"/>
        <v>121.58822095421262</v>
      </c>
      <c r="W56">
        <f t="shared" si="7"/>
        <v>59.900693273374564</v>
      </c>
      <c r="Y56">
        <f t="shared" si="8"/>
        <v>74.351854288185763</v>
      </c>
      <c r="AA56">
        <f t="shared" si="9"/>
        <v>75.902192242833067</v>
      </c>
      <c r="AC56">
        <f t="shared" si="10"/>
        <v>76.462005577653201</v>
      </c>
    </row>
    <row r="57" spans="1:29">
      <c r="A57">
        <v>64</v>
      </c>
      <c r="C57">
        <v>3250</v>
      </c>
      <c r="E57">
        <v>705.91</v>
      </c>
      <c r="G57">
        <v>6.0220000000000002</v>
      </c>
      <c r="I57">
        <f t="shared" si="1"/>
        <v>53968.78113583527</v>
      </c>
      <c r="K57">
        <f t="shared" si="0"/>
        <v>132.08859182995684</v>
      </c>
      <c r="M57">
        <f t="shared" si="2"/>
        <v>11722.185320491531</v>
      </c>
      <c r="O57">
        <f t="shared" si="3"/>
        <v>162.41182322050963</v>
      </c>
      <c r="Q57">
        <f t="shared" si="4"/>
        <v>4.6039863438681987</v>
      </c>
      <c r="S57">
        <f t="shared" si="5"/>
        <v>158.12852872799735</v>
      </c>
      <c r="U57">
        <f t="shared" si="6"/>
        <v>129.60266778249948</v>
      </c>
      <c r="W57">
        <f t="shared" si="7"/>
        <v>109.54463264327099</v>
      </c>
      <c r="Y57">
        <f t="shared" si="8"/>
        <v>79.252731841132245</v>
      </c>
      <c r="AA57">
        <f t="shared" si="9"/>
        <v>138.80770508136834</v>
      </c>
      <c r="AC57">
        <f t="shared" si="10"/>
        <v>81.501973045530235</v>
      </c>
    </row>
    <row r="58" spans="1:29">
      <c r="A58">
        <v>65</v>
      </c>
      <c r="C58">
        <v>3250</v>
      </c>
      <c r="E58">
        <v>751.4</v>
      </c>
      <c r="G58">
        <v>6.2380000000000004</v>
      </c>
      <c r="I58">
        <f t="shared" si="1"/>
        <v>52100.032061558188</v>
      </c>
      <c r="K58">
        <f t="shared" si="0"/>
        <v>127.51482847066369</v>
      </c>
      <c r="M58">
        <f t="shared" si="2"/>
        <v>12045.527412632253</v>
      </c>
      <c r="O58">
        <f t="shared" si="3"/>
        <v>166.89175399047519</v>
      </c>
      <c r="Q58">
        <f t="shared" si="4"/>
        <v>4.3252595155709344</v>
      </c>
      <c r="S58">
        <f t="shared" si="5"/>
        <v>152.65309394036549</v>
      </c>
      <c r="U58">
        <f t="shared" si="6"/>
        <v>133.17759827558396</v>
      </c>
      <c r="W58">
        <f t="shared" si="7"/>
        <v>105.75148730006056</v>
      </c>
      <c r="Y58">
        <f t="shared" si="8"/>
        <v>81.438821159868994</v>
      </c>
      <c r="AA58">
        <f t="shared" si="9"/>
        <v>134.00128246232768</v>
      </c>
      <c r="AC58">
        <f t="shared" si="10"/>
        <v>83.750104921765853</v>
      </c>
    </row>
    <row r="59" spans="1:29">
      <c r="A59">
        <v>66</v>
      </c>
      <c r="C59">
        <v>3250</v>
      </c>
      <c r="E59">
        <v>798.28</v>
      </c>
      <c r="G59">
        <v>6.5910000000000002</v>
      </c>
      <c r="I59">
        <f t="shared" si="1"/>
        <v>49309.66469428008</v>
      </c>
      <c r="K59">
        <f t="shared" si="0"/>
        <v>120.6854043392505</v>
      </c>
      <c r="M59">
        <f t="shared" si="2"/>
        <v>12111.667425276892</v>
      </c>
      <c r="O59">
        <f t="shared" si="3"/>
        <v>167.80812920104836</v>
      </c>
      <c r="Q59">
        <f t="shared" si="4"/>
        <v>4.0712531943678911</v>
      </c>
      <c r="S59">
        <f t="shared" si="5"/>
        <v>144.47731755424061</v>
      </c>
      <c r="U59">
        <f t="shared" si="6"/>
        <v>133.90885459439755</v>
      </c>
      <c r="W59">
        <f t="shared" si="7"/>
        <v>100.08766162612316</v>
      </c>
      <c r="Y59">
        <f t="shared" si="8"/>
        <v>81.885988351205867</v>
      </c>
      <c r="AA59">
        <f t="shared" si="9"/>
        <v>126.82445759368839</v>
      </c>
      <c r="AC59">
        <f t="shared" si="10"/>
        <v>84.209962992630111</v>
      </c>
    </row>
    <row r="60" spans="1:29">
      <c r="A60">
        <v>67</v>
      </c>
      <c r="C60">
        <v>3250</v>
      </c>
      <c r="E60">
        <v>828.61</v>
      </c>
      <c r="G60">
        <v>6.8810000000000002</v>
      </c>
      <c r="I60">
        <f t="shared" si="1"/>
        <v>47231.507048394124</v>
      </c>
      <c r="K60">
        <f t="shared" si="0"/>
        <v>115.59911350094463</v>
      </c>
      <c r="M60">
        <f t="shared" si="2"/>
        <v>12041.999709344571</v>
      </c>
      <c r="O60">
        <f t="shared" si="3"/>
        <v>166.84287737685165</v>
      </c>
      <c r="Q60">
        <f t="shared" si="4"/>
        <v>3.9222312064783189</v>
      </c>
      <c r="S60">
        <f t="shared" si="5"/>
        <v>138.38831565179476</v>
      </c>
      <c r="U60">
        <f t="shared" si="6"/>
        <v>133.13859532991054</v>
      </c>
      <c r="W60">
        <f t="shared" si="7"/>
        <v>95.869463417784885</v>
      </c>
      <c r="Y60">
        <f t="shared" si="8"/>
        <v>81.414970647781885</v>
      </c>
      <c r="AA60">
        <f t="shared" si="9"/>
        <v>121.4794361284697</v>
      </c>
      <c r="AC60">
        <f t="shared" si="10"/>
        <v>83.725577517497413</v>
      </c>
    </row>
    <row r="61" spans="1:29">
      <c r="A61">
        <v>68</v>
      </c>
      <c r="C61">
        <v>3250</v>
      </c>
      <c r="E61">
        <v>894.79</v>
      </c>
      <c r="G61">
        <v>7.0830000000000002</v>
      </c>
      <c r="I61">
        <f t="shared" si="1"/>
        <v>45884.512212339403</v>
      </c>
      <c r="K61">
        <f t="shared" si="0"/>
        <v>112.30234363970071</v>
      </c>
      <c r="M61">
        <f t="shared" si="2"/>
        <v>12632.923902301283</v>
      </c>
      <c r="O61">
        <f t="shared" si="3"/>
        <v>175.0301797389323</v>
      </c>
      <c r="Q61">
        <f t="shared" si="4"/>
        <v>3.6321371494987651</v>
      </c>
      <c r="S61">
        <f t="shared" si="5"/>
        <v>134.44162078215444</v>
      </c>
      <c r="U61">
        <f t="shared" si="6"/>
        <v>139.67196344946515</v>
      </c>
      <c r="W61">
        <f t="shared" si="7"/>
        <v>93.135363232779582</v>
      </c>
      <c r="Y61">
        <f t="shared" si="8"/>
        <v>85.410160565225709</v>
      </c>
      <c r="AA61">
        <f t="shared" si="9"/>
        <v>118.01496541013697</v>
      </c>
      <c r="AC61">
        <f t="shared" si="10"/>
        <v>87.834153378528939</v>
      </c>
    </row>
    <row r="62" spans="1:29">
      <c r="A62">
        <v>69</v>
      </c>
      <c r="C62">
        <v>3250</v>
      </c>
      <c r="E62">
        <v>962.35</v>
      </c>
      <c r="G62">
        <v>7.367</v>
      </c>
      <c r="I62">
        <f t="shared" si="1"/>
        <v>44115.650875525993</v>
      </c>
      <c r="K62">
        <f t="shared" si="0"/>
        <v>107.97305551784989</v>
      </c>
      <c r="M62">
        <f t="shared" si="2"/>
        <v>13062.983575403829</v>
      </c>
      <c r="O62">
        <f t="shared" si="3"/>
        <v>180.98869120181644</v>
      </c>
      <c r="Q62">
        <f t="shared" si="4"/>
        <v>3.3771496856652985</v>
      </c>
      <c r="S62">
        <f t="shared" si="5"/>
        <v>129.25885706529115</v>
      </c>
      <c r="U62">
        <f t="shared" si="6"/>
        <v>144.42678342678849</v>
      </c>
      <c r="W62">
        <f t="shared" si="7"/>
        <v>89.544967799345429</v>
      </c>
      <c r="Y62">
        <f t="shared" si="8"/>
        <v>88.317758680783555</v>
      </c>
      <c r="AA62">
        <f t="shared" si="9"/>
        <v>113.46545405185286</v>
      </c>
      <c r="AC62">
        <f t="shared" si="10"/>
        <v>90.824270914369393</v>
      </c>
    </row>
    <row r="63" spans="1:29">
      <c r="A63">
        <v>70</v>
      </c>
      <c r="C63">
        <v>3250</v>
      </c>
      <c r="E63">
        <v>1079.54</v>
      </c>
      <c r="G63">
        <v>7.774</v>
      </c>
      <c r="I63">
        <f t="shared" si="1"/>
        <v>41806.020066889636</v>
      </c>
      <c r="K63">
        <f t="shared" si="0"/>
        <v>102.3202341137124</v>
      </c>
      <c r="M63">
        <f t="shared" si="2"/>
        <v>13886.544893233857</v>
      </c>
      <c r="O63">
        <f t="shared" si="3"/>
        <v>192.39919969538562</v>
      </c>
      <c r="Q63">
        <f t="shared" si="4"/>
        <v>3.0105415269466627</v>
      </c>
      <c r="S63">
        <f t="shared" si="5"/>
        <v>122.49163879598663</v>
      </c>
      <c r="U63">
        <f t="shared" si="6"/>
        <v>153.53223099949136</v>
      </c>
      <c r="W63">
        <f t="shared" si="7"/>
        <v>84.856930509104444</v>
      </c>
      <c r="Y63">
        <f t="shared" si="8"/>
        <v>93.885789085712858</v>
      </c>
      <c r="AA63">
        <f t="shared" si="9"/>
        <v>107.52508361204016</v>
      </c>
      <c r="AC63">
        <f t="shared" si="10"/>
        <v>96.55032544191458</v>
      </c>
    </row>
    <row r="64" spans="1:29">
      <c r="A64">
        <v>71</v>
      </c>
      <c r="C64">
        <v>3250</v>
      </c>
      <c r="E64">
        <v>1202.25</v>
      </c>
      <c r="G64">
        <v>8.359</v>
      </c>
      <c r="I64">
        <f t="shared" si="1"/>
        <v>38880.24883359253</v>
      </c>
      <c r="K64">
        <f t="shared" si="0"/>
        <v>95.159409020217723</v>
      </c>
      <c r="M64">
        <f t="shared" si="2"/>
        <v>14382.701280057423</v>
      </c>
      <c r="O64">
        <f t="shared" si="3"/>
        <v>199.27348645876336</v>
      </c>
      <c r="Q64">
        <f t="shared" si="4"/>
        <v>2.7032647119983366</v>
      </c>
      <c r="S64">
        <f t="shared" si="5"/>
        <v>113.9191290824261</v>
      </c>
      <c r="U64">
        <f t="shared" si="6"/>
        <v>159.01782857465096</v>
      </c>
      <c r="W64">
        <f t="shared" si="7"/>
        <v>78.918265076896489</v>
      </c>
      <c r="Y64">
        <f t="shared" si="8"/>
        <v>97.240261652142507</v>
      </c>
      <c r="AA64">
        <f t="shared" si="9"/>
        <v>100</v>
      </c>
      <c r="AC64">
        <f t="shared" si="10"/>
        <v>100</v>
      </c>
    </row>
    <row r="65" spans="1:29">
      <c r="A65">
        <v>72</v>
      </c>
      <c r="C65">
        <v>4500</v>
      </c>
      <c r="E65">
        <v>1351</v>
      </c>
      <c r="G65">
        <v>9.1340000000000003</v>
      </c>
      <c r="I65">
        <f t="shared" si="1"/>
        <v>49266.476899496382</v>
      </c>
      <c r="K65">
        <f t="shared" si="0"/>
        <v>120.57970221151741</v>
      </c>
      <c r="M65">
        <f t="shared" si="2"/>
        <v>14790.89117582658</v>
      </c>
      <c r="O65">
        <f t="shared" si="3"/>
        <v>204.92899039250244</v>
      </c>
      <c r="Q65">
        <f t="shared" si="4"/>
        <v>3.3308660251665434</v>
      </c>
      <c r="S65">
        <f t="shared" si="5"/>
        <v>144.3507773155244</v>
      </c>
      <c r="U65">
        <f t="shared" si="6"/>
        <v>163.53085221377262</v>
      </c>
      <c r="W65">
        <f t="shared" si="7"/>
        <v>100</v>
      </c>
      <c r="Y65">
        <f t="shared" si="8"/>
        <v>100</v>
      </c>
      <c r="AA65">
        <f t="shared" si="9"/>
        <v>126.71337858550471</v>
      </c>
      <c r="AC65">
        <f t="shared" si="10"/>
        <v>102.83806141712155</v>
      </c>
    </row>
    <row r="66" spans="1:29">
      <c r="A66">
        <v>73</v>
      </c>
      <c r="C66">
        <v>4500</v>
      </c>
      <c r="E66">
        <v>1539</v>
      </c>
      <c r="G66">
        <v>9.8740000000000006</v>
      </c>
      <c r="I66">
        <f t="shared" si="1"/>
        <v>45574.235365606641</v>
      </c>
      <c r="K66">
        <f t="shared" si="0"/>
        <v>111.54294105732225</v>
      </c>
      <c r="M66">
        <f t="shared" si="2"/>
        <v>15586.38849503747</v>
      </c>
      <c r="O66">
        <f t="shared" si="3"/>
        <v>215.95066992133721</v>
      </c>
      <c r="Q66">
        <f t="shared" si="4"/>
        <v>2.9239766081871346</v>
      </c>
      <c r="S66">
        <f t="shared" si="5"/>
        <v>133.53250962122743</v>
      </c>
      <c r="U66">
        <f t="shared" si="6"/>
        <v>172.32601898215083</v>
      </c>
      <c r="W66">
        <f t="shared" si="7"/>
        <v>92.505570184322465</v>
      </c>
      <c r="Y66">
        <f t="shared" si="8"/>
        <v>105.37829201604166</v>
      </c>
      <c r="AA66">
        <f t="shared" si="9"/>
        <v>117.21693336034029</v>
      </c>
      <c r="AC66">
        <f t="shared" si="10"/>
        <v>108.3689926637706</v>
      </c>
    </row>
    <row r="67" spans="1:29">
      <c r="A67">
        <v>74</v>
      </c>
      <c r="C67">
        <v>4500</v>
      </c>
      <c r="E67">
        <v>1809</v>
      </c>
      <c r="G67">
        <v>10.625999999999999</v>
      </c>
      <c r="I67">
        <f t="shared" si="1"/>
        <v>42348.955392433658</v>
      </c>
      <c r="K67">
        <f t="shared" si="0"/>
        <v>103.64906832298139</v>
      </c>
      <c r="M67">
        <f t="shared" si="2"/>
        <v>17024.280067758329</v>
      </c>
      <c r="O67">
        <f t="shared" si="3"/>
        <v>235.87277365320415</v>
      </c>
      <c r="Q67">
        <f t="shared" si="4"/>
        <v>2.4875621890547261</v>
      </c>
      <c r="S67">
        <f t="shared" si="5"/>
        <v>124.08243929983061</v>
      </c>
      <c r="U67">
        <f t="shared" si="6"/>
        <v>188.22361646176336</v>
      </c>
      <c r="W67">
        <f t="shared" si="7"/>
        <v>85.958968567664243</v>
      </c>
      <c r="Y67">
        <f t="shared" si="8"/>
        <v>115.09975880007741</v>
      </c>
      <c r="AA67">
        <f t="shared" si="9"/>
        <v>108.92151326933939</v>
      </c>
      <c r="AC67">
        <f t="shared" si="10"/>
        <v>118.36636064578239</v>
      </c>
    </row>
    <row r="68" spans="1:29">
      <c r="A68">
        <v>75</v>
      </c>
      <c r="C68">
        <v>5750</v>
      </c>
      <c r="E68">
        <v>2291</v>
      </c>
      <c r="G68">
        <v>12.207000000000001</v>
      </c>
      <c r="I68">
        <f t="shared" si="1"/>
        <v>47104.120586548699</v>
      </c>
      <c r="K68">
        <f t="shared" si="0"/>
        <v>115.28733513557796</v>
      </c>
      <c r="M68">
        <f t="shared" si="2"/>
        <v>18767.920045875315</v>
      </c>
      <c r="O68">
        <f t="shared" si="3"/>
        <v>260.03104620594308</v>
      </c>
      <c r="Q68">
        <f t="shared" si="4"/>
        <v>2.5098210388476647</v>
      </c>
      <c r="S68">
        <f t="shared" si="5"/>
        <v>138.0150733185877</v>
      </c>
      <c r="U68">
        <f t="shared" si="6"/>
        <v>207.50162535155155</v>
      </c>
      <c r="W68">
        <f t="shared" si="7"/>
        <v>95.610897208341299</v>
      </c>
      <c r="Y68">
        <f t="shared" si="8"/>
        <v>126.88836543229101</v>
      </c>
      <c r="AA68">
        <f t="shared" si="9"/>
        <v>121.15179814860326</v>
      </c>
      <c r="AC68">
        <f t="shared" si="10"/>
        <v>130.48953517444107</v>
      </c>
    </row>
    <row r="69" spans="1:29">
      <c r="A69">
        <v>76</v>
      </c>
      <c r="C69">
        <v>6062</v>
      </c>
      <c r="E69">
        <v>2651</v>
      </c>
      <c r="G69">
        <v>15.51</v>
      </c>
      <c r="I69">
        <f t="shared" ref="I69:I104" si="11">(100/G69)*C69</f>
        <v>39084.461637653127</v>
      </c>
      <c r="K69">
        <f t="shared" ref="K69:K104" si="12">(I69/$I$4)*100</f>
        <v>95.659219858156035</v>
      </c>
      <c r="M69">
        <f t="shared" ref="M69:M104" si="13">(100/G69)*E69</f>
        <v>17092.198581560282</v>
      </c>
      <c r="O69">
        <f t="shared" ref="O69:O104" si="14">(M69/$M$4)*100</f>
        <v>236.81379014078004</v>
      </c>
      <c r="Q69">
        <f t="shared" ref="Q69:Q104" si="15">C69/E69</f>
        <v>2.2866842700867598</v>
      </c>
      <c r="S69">
        <f t="shared" ref="S69:S104" si="16">(I69/$I$39)*100</f>
        <v>114.51747259832365</v>
      </c>
      <c r="U69">
        <f t="shared" ref="U69:U104" si="17">(M69/$M$39)*100</f>
        <v>188.97453622116763</v>
      </c>
      <c r="W69">
        <f t="shared" ref="W69:W104" si="18">(I69/$I$65)*100</f>
        <v>79.332771688516374</v>
      </c>
      <c r="Y69">
        <f t="shared" ref="Y69:Y104" si="19">(M69/$M$65)*100</f>
        <v>115.55895029161482</v>
      </c>
      <c r="AA69">
        <f t="shared" ref="AA69:AA104" si="20">(I69/$I$64)*100</f>
        <v>100.52523533204385</v>
      </c>
      <c r="AC69">
        <f t="shared" ref="AC69:AC104" si="21">(M69/$M$64)*100</f>
        <v>118.83858427387182</v>
      </c>
    </row>
    <row r="70" spans="1:29">
      <c r="A70">
        <v>77</v>
      </c>
      <c r="C70">
        <v>6270</v>
      </c>
      <c r="E70">
        <v>2894</v>
      </c>
      <c r="G70">
        <v>17.881</v>
      </c>
      <c r="I70">
        <f t="shared" si="11"/>
        <v>35065.152955651247</v>
      </c>
      <c r="K70">
        <f t="shared" si="12"/>
        <v>85.821961858956428</v>
      </c>
      <c r="M70">
        <f t="shared" si="13"/>
        <v>16184.777137743973</v>
      </c>
      <c r="O70">
        <f t="shared" si="14"/>
        <v>224.24139283684337</v>
      </c>
      <c r="Q70">
        <f t="shared" si="15"/>
        <v>2.1665514858327573</v>
      </c>
      <c r="S70">
        <f t="shared" si="16"/>
        <v>102.74089816005814</v>
      </c>
      <c r="U70">
        <f t="shared" si="17"/>
        <v>178.94191545069938</v>
      </c>
      <c r="W70">
        <f t="shared" si="18"/>
        <v>71.174468243759677</v>
      </c>
      <c r="Y70">
        <f t="shared" si="19"/>
        <v>109.42394846495445</v>
      </c>
      <c r="AA70">
        <f t="shared" si="20"/>
        <v>90.187573401935012</v>
      </c>
      <c r="AC70">
        <f t="shared" si="21"/>
        <v>112.5294673274293</v>
      </c>
    </row>
    <row r="71" spans="1:29">
      <c r="A71">
        <v>78</v>
      </c>
      <c r="C71">
        <v>6897</v>
      </c>
      <c r="E71">
        <v>3269</v>
      </c>
      <c r="G71">
        <v>20.327999999999999</v>
      </c>
      <c r="I71">
        <f t="shared" si="11"/>
        <v>33928.571428571428</v>
      </c>
      <c r="K71">
        <f t="shared" si="12"/>
        <v>83.040178571428584</v>
      </c>
      <c r="M71">
        <f t="shared" si="13"/>
        <v>16081.267217630855</v>
      </c>
      <c r="O71">
        <f t="shared" si="14"/>
        <v>222.80725454373916</v>
      </c>
      <c r="Q71">
        <f t="shared" si="15"/>
        <v>2.1098195166717653</v>
      </c>
      <c r="S71">
        <f t="shared" si="16"/>
        <v>99.410714285714278</v>
      </c>
      <c r="U71">
        <f t="shared" si="17"/>
        <v>177.79749046322181</v>
      </c>
      <c r="W71">
        <f t="shared" si="18"/>
        <v>68.867460317460328</v>
      </c>
      <c r="Y71">
        <f t="shared" si="19"/>
        <v>108.72412639958569</v>
      </c>
      <c r="AA71">
        <f t="shared" si="20"/>
        <v>87.264285714285734</v>
      </c>
      <c r="AC71">
        <f t="shared" si="21"/>
        <v>111.80978388203478</v>
      </c>
    </row>
    <row r="72" spans="1:29">
      <c r="A72">
        <v>79</v>
      </c>
      <c r="C72">
        <v>9450</v>
      </c>
      <c r="E72">
        <v>3775</v>
      </c>
      <c r="G72">
        <v>22.689</v>
      </c>
      <c r="I72">
        <f t="shared" si="11"/>
        <v>41650.138833796111</v>
      </c>
      <c r="K72">
        <f t="shared" si="12"/>
        <v>101.938714795716</v>
      </c>
      <c r="M72">
        <f t="shared" si="13"/>
        <v>16638.018423024372</v>
      </c>
      <c r="O72">
        <f t="shared" si="14"/>
        <v>230.52108740646565</v>
      </c>
      <c r="Q72">
        <f t="shared" si="15"/>
        <v>2.5033112582781456</v>
      </c>
      <c r="S72">
        <f t="shared" si="16"/>
        <v>122.03490678302261</v>
      </c>
      <c r="U72">
        <f t="shared" si="17"/>
        <v>183.95303565699942</v>
      </c>
      <c r="W72">
        <f t="shared" si="18"/>
        <v>84.540526246198596</v>
      </c>
      <c r="Y72">
        <f t="shared" si="19"/>
        <v>112.48827555581393</v>
      </c>
      <c r="AA72">
        <f t="shared" si="20"/>
        <v>107.1241570805236</v>
      </c>
      <c r="AC72">
        <f t="shared" si="21"/>
        <v>115.68076190314886</v>
      </c>
    </row>
    <row r="73" spans="1:29">
      <c r="A73">
        <v>80</v>
      </c>
      <c r="C73">
        <v>11750</v>
      </c>
      <c r="E73">
        <v>4542</v>
      </c>
      <c r="G73">
        <v>25.994</v>
      </c>
      <c r="I73">
        <f t="shared" si="11"/>
        <v>45202.739093636992</v>
      </c>
      <c r="K73">
        <f t="shared" si="12"/>
        <v>110.63370393167655</v>
      </c>
      <c r="M73">
        <f t="shared" si="13"/>
        <v>17473.263060706318</v>
      </c>
      <c r="O73">
        <f t="shared" si="14"/>
        <v>242.09346923905306</v>
      </c>
      <c r="Q73">
        <f t="shared" si="15"/>
        <v>2.5869660942316162</v>
      </c>
      <c r="S73">
        <f t="shared" si="16"/>
        <v>132.44402554435638</v>
      </c>
      <c r="U73">
        <f t="shared" si="17"/>
        <v>193.18765619361352</v>
      </c>
      <c r="W73">
        <f t="shared" si="18"/>
        <v>91.751515306951177</v>
      </c>
      <c r="Y73">
        <f t="shared" si="19"/>
        <v>118.13529592634457</v>
      </c>
      <c r="AA73">
        <f t="shared" si="20"/>
        <v>116.26144494883437</v>
      </c>
      <c r="AC73">
        <f t="shared" si="21"/>
        <v>121.48804818003254</v>
      </c>
    </row>
    <row r="74" spans="1:29">
      <c r="A74">
        <v>81</v>
      </c>
      <c r="C74">
        <v>13950</v>
      </c>
      <c r="E74">
        <v>5129</v>
      </c>
      <c r="G74">
        <v>31.056999999999999</v>
      </c>
      <c r="I74">
        <f t="shared" si="11"/>
        <v>44917.409923688705</v>
      </c>
      <c r="K74">
        <f t="shared" si="12"/>
        <v>109.93536078822812</v>
      </c>
      <c r="M74">
        <f t="shared" si="13"/>
        <v>16514.795376243681</v>
      </c>
      <c r="O74">
        <f t="shared" si="14"/>
        <v>228.81382215316398</v>
      </c>
      <c r="Q74">
        <f t="shared" si="15"/>
        <v>2.7198284265938781</v>
      </c>
      <c r="S74">
        <f t="shared" si="16"/>
        <v>131.60801107640791</v>
      </c>
      <c r="U74">
        <f t="shared" si="17"/>
        <v>182.59065866342397</v>
      </c>
      <c r="W74">
        <f t="shared" si="18"/>
        <v>91.17236049843838</v>
      </c>
      <c r="Y74">
        <f t="shared" si="19"/>
        <v>111.65517466070303</v>
      </c>
      <c r="AA74">
        <f t="shared" si="20"/>
        <v>115.52757832372735</v>
      </c>
      <c r="AC74">
        <f t="shared" si="21"/>
        <v>114.82401709296812</v>
      </c>
    </row>
    <row r="75" spans="1:29">
      <c r="A75">
        <v>82</v>
      </c>
      <c r="C75">
        <v>14510</v>
      </c>
      <c r="E75">
        <v>5613</v>
      </c>
      <c r="G75">
        <v>34.552999999999997</v>
      </c>
      <c r="I75">
        <f t="shared" si="11"/>
        <v>41993.459323358322</v>
      </c>
      <c r="K75">
        <f t="shared" si="12"/>
        <v>102.77899169391951</v>
      </c>
      <c r="M75">
        <f t="shared" si="13"/>
        <v>16244.609729980033</v>
      </c>
      <c r="O75">
        <f t="shared" si="14"/>
        <v>225.0703782288488</v>
      </c>
      <c r="Q75">
        <f t="shared" si="15"/>
        <v>2.585070372349902</v>
      </c>
      <c r="S75">
        <f t="shared" si="16"/>
        <v>123.04083581743987</v>
      </c>
      <c r="U75">
        <f t="shared" si="17"/>
        <v>179.60343575276971</v>
      </c>
      <c r="W75">
        <f t="shared" si="18"/>
        <v>85.237390546567767</v>
      </c>
      <c r="Y75">
        <f t="shared" si="19"/>
        <v>109.82847170513519</v>
      </c>
      <c r="AA75">
        <f t="shared" si="20"/>
        <v>108.00717737967761</v>
      </c>
      <c r="AC75">
        <f t="shared" si="21"/>
        <v>112.94547118561289</v>
      </c>
    </row>
    <row r="76" spans="1:29">
      <c r="A76">
        <v>83</v>
      </c>
      <c r="C76">
        <v>15308</v>
      </c>
      <c r="E76">
        <v>6087</v>
      </c>
      <c r="G76">
        <v>37.073</v>
      </c>
      <c r="I76">
        <f t="shared" si="11"/>
        <v>41291.505947724756</v>
      </c>
      <c r="K76">
        <f t="shared" si="12"/>
        <v>101.06096080705636</v>
      </c>
      <c r="M76">
        <f t="shared" si="13"/>
        <v>16418.957192566017</v>
      </c>
      <c r="O76">
        <f t="shared" si="14"/>
        <v>227.48597638723652</v>
      </c>
      <c r="Q76">
        <f t="shared" si="15"/>
        <v>2.514867750944636</v>
      </c>
      <c r="S76">
        <f t="shared" si="16"/>
        <v>120.98411242683353</v>
      </c>
      <c r="U76">
        <f t="shared" si="17"/>
        <v>181.53105382520823</v>
      </c>
      <c r="W76">
        <f t="shared" si="18"/>
        <v>83.812581183670659</v>
      </c>
      <c r="Y76">
        <f t="shared" si="19"/>
        <v>111.00722057505403</v>
      </c>
      <c r="AA76">
        <f t="shared" si="20"/>
        <v>106.20175329754808</v>
      </c>
      <c r="AC76">
        <f t="shared" si="21"/>
        <v>114.15767367241368</v>
      </c>
    </row>
    <row r="77" spans="1:29">
      <c r="A77">
        <v>84</v>
      </c>
      <c r="C77">
        <v>16106</v>
      </c>
      <c r="E77">
        <v>6452</v>
      </c>
      <c r="G77">
        <v>39.084000000000003</v>
      </c>
      <c r="I77">
        <f t="shared" si="11"/>
        <v>41208.678743219731</v>
      </c>
      <c r="K77">
        <f t="shared" si="12"/>
        <v>100.85824122403031</v>
      </c>
      <c r="M77">
        <f t="shared" si="13"/>
        <v>16508.033978098454</v>
      </c>
      <c r="O77">
        <f t="shared" si="14"/>
        <v>228.72014243643349</v>
      </c>
      <c r="Q77">
        <f t="shared" si="15"/>
        <v>2.4962802231866088</v>
      </c>
      <c r="S77">
        <f t="shared" si="16"/>
        <v>120.74142871763381</v>
      </c>
      <c r="U77">
        <f t="shared" si="17"/>
        <v>182.5159033841307</v>
      </c>
      <c r="W77">
        <f t="shared" si="18"/>
        <v>83.644460364570904</v>
      </c>
      <c r="Y77">
        <f t="shared" si="19"/>
        <v>111.60946140336883</v>
      </c>
      <c r="AA77">
        <f t="shared" si="20"/>
        <v>105.98872172756116</v>
      </c>
      <c r="AC77">
        <f t="shared" si="21"/>
        <v>114.77700646531501</v>
      </c>
    </row>
    <row r="78" spans="1:29">
      <c r="A78">
        <v>85</v>
      </c>
      <c r="C78">
        <v>16904</v>
      </c>
      <c r="E78">
        <v>6997</v>
      </c>
      <c r="G78">
        <v>40.872999999999998</v>
      </c>
      <c r="I78">
        <f t="shared" si="11"/>
        <v>41357.375284417591</v>
      </c>
      <c r="K78">
        <f t="shared" si="12"/>
        <v>101.22217600861205</v>
      </c>
      <c r="M78">
        <f t="shared" si="13"/>
        <v>17118.880434516675</v>
      </c>
      <c r="O78">
        <f t="shared" si="14"/>
        <v>237.18346936586227</v>
      </c>
      <c r="Q78">
        <f t="shared" si="15"/>
        <v>2.4158925253680148</v>
      </c>
      <c r="S78">
        <f t="shared" si="16"/>
        <v>121.17710958334354</v>
      </c>
      <c r="U78">
        <f t="shared" si="17"/>
        <v>189.26953576519324</v>
      </c>
      <c r="W78">
        <f t="shared" si="18"/>
        <v>83.946281299526731</v>
      </c>
      <c r="Y78">
        <f t="shared" si="19"/>
        <v>115.73934410723564</v>
      </c>
      <c r="AA78">
        <f t="shared" si="20"/>
        <v>106.37116923152206</v>
      </c>
      <c r="AC78">
        <f t="shared" si="21"/>
        <v>119.02409777677263</v>
      </c>
    </row>
    <row r="79" spans="1:29">
      <c r="A79">
        <v>86</v>
      </c>
      <c r="C79">
        <v>17702</v>
      </c>
      <c r="E79">
        <v>7551</v>
      </c>
      <c r="G79">
        <v>43.250999999999998</v>
      </c>
      <c r="I79">
        <f t="shared" si="11"/>
        <v>40928.533444313427</v>
      </c>
      <c r="K79">
        <f t="shared" si="12"/>
        <v>100.17258560495712</v>
      </c>
      <c r="M79">
        <f t="shared" si="13"/>
        <v>17458.555871540542</v>
      </c>
      <c r="O79">
        <f t="shared" si="14"/>
        <v>241.88969994676185</v>
      </c>
      <c r="Q79">
        <f t="shared" si="15"/>
        <v>2.3443252549331213</v>
      </c>
      <c r="S79">
        <f t="shared" si="16"/>
        <v>119.92060299183834</v>
      </c>
      <c r="U79">
        <f t="shared" si="17"/>
        <v>193.0250507664382</v>
      </c>
      <c r="W79">
        <f t="shared" si="18"/>
        <v>83.075827662301975</v>
      </c>
      <c r="Y79">
        <f t="shared" si="19"/>
        <v>118.03586182875748</v>
      </c>
      <c r="AA79">
        <f t="shared" si="20"/>
        <v>105.26818801877415</v>
      </c>
      <c r="AC79">
        <f t="shared" si="21"/>
        <v>121.38579208168633</v>
      </c>
    </row>
    <row r="80" spans="1:29">
      <c r="A80">
        <v>87</v>
      </c>
      <c r="C80">
        <v>18500</v>
      </c>
      <c r="E80">
        <v>8140</v>
      </c>
      <c r="G80">
        <v>44.73</v>
      </c>
      <c r="I80">
        <f t="shared" si="11"/>
        <v>41359.266711379387</v>
      </c>
      <c r="K80">
        <f t="shared" si="12"/>
        <v>101.22680527610106</v>
      </c>
      <c r="M80">
        <f t="shared" si="13"/>
        <v>18198.077353006931</v>
      </c>
      <c r="O80">
        <f t="shared" si="14"/>
        <v>252.13582972818833</v>
      </c>
      <c r="Q80">
        <f t="shared" si="15"/>
        <v>2.2727272727272729</v>
      </c>
      <c r="S80">
        <f t="shared" si="16"/>
        <v>121.18265146434159</v>
      </c>
      <c r="U80">
        <f t="shared" si="17"/>
        <v>201.20133822991701</v>
      </c>
      <c r="W80">
        <f t="shared" si="18"/>
        <v>83.950120475942086</v>
      </c>
      <c r="Y80">
        <f t="shared" si="19"/>
        <v>123.0357058048596</v>
      </c>
      <c r="AA80">
        <f t="shared" si="20"/>
        <v>106.37603398166779</v>
      </c>
      <c r="AC80">
        <f t="shared" si="21"/>
        <v>126.52753470059051</v>
      </c>
    </row>
    <row r="81" spans="1:29">
      <c r="A81">
        <v>88</v>
      </c>
      <c r="C81">
        <v>22548</v>
      </c>
      <c r="E81">
        <v>8853</v>
      </c>
      <c r="G81">
        <v>47.122</v>
      </c>
      <c r="I81">
        <f t="shared" si="11"/>
        <v>47850.261024574509</v>
      </c>
      <c r="K81">
        <f t="shared" si="12"/>
        <v>117.11351385764613</v>
      </c>
      <c r="M81">
        <f t="shared" si="13"/>
        <v>18787.402911591187</v>
      </c>
      <c r="O81">
        <f t="shared" si="14"/>
        <v>260.30098288208001</v>
      </c>
      <c r="Q81">
        <f t="shared" si="15"/>
        <v>2.5469332429684854</v>
      </c>
      <c r="S81">
        <f t="shared" si="16"/>
        <v>140.20126480200329</v>
      </c>
      <c r="U81">
        <f t="shared" si="17"/>
        <v>207.71703154961014</v>
      </c>
      <c r="W81">
        <f t="shared" si="18"/>
        <v>97.125396488547466</v>
      </c>
      <c r="Y81">
        <f t="shared" si="19"/>
        <v>127.02008748665723</v>
      </c>
      <c r="AA81">
        <f t="shared" si="20"/>
        <v>123.07087135520564</v>
      </c>
      <c r="AC81">
        <f t="shared" si="21"/>
        <v>130.62499558161008</v>
      </c>
    </row>
    <row r="82" spans="1:29">
      <c r="A82">
        <v>89</v>
      </c>
      <c r="C82">
        <v>24107</v>
      </c>
      <c r="E82">
        <v>9663</v>
      </c>
      <c r="G82">
        <v>50.81</v>
      </c>
      <c r="I82">
        <f t="shared" si="11"/>
        <v>47445.384766778188</v>
      </c>
      <c r="K82">
        <f t="shared" si="12"/>
        <v>116.12257921668963</v>
      </c>
      <c r="M82">
        <f t="shared" si="13"/>
        <v>19017.909860263728</v>
      </c>
      <c r="O82">
        <f t="shared" si="14"/>
        <v>263.49467525046975</v>
      </c>
      <c r="Q82">
        <f t="shared" si="15"/>
        <v>2.4947738797474903</v>
      </c>
      <c r="S82">
        <f t="shared" si="16"/>
        <v>139.01497736666008</v>
      </c>
      <c r="U82">
        <f t="shared" si="17"/>
        <v>210.26555937727909</v>
      </c>
      <c r="W82">
        <f t="shared" si="18"/>
        <v>96.303587657722673</v>
      </c>
      <c r="Y82">
        <f t="shared" si="19"/>
        <v>128.57852602786744</v>
      </c>
      <c r="AA82">
        <f t="shared" si="20"/>
        <v>122.02952962015353</v>
      </c>
      <c r="AC82">
        <f t="shared" si="21"/>
        <v>132.22766356576793</v>
      </c>
    </row>
    <row r="83" spans="1:29">
      <c r="A83">
        <v>90</v>
      </c>
      <c r="C83">
        <v>24701</v>
      </c>
      <c r="E83">
        <v>10601</v>
      </c>
      <c r="G83">
        <v>53.75</v>
      </c>
      <c r="I83">
        <f t="shared" si="11"/>
        <v>45955.348837209305</v>
      </c>
      <c r="K83">
        <f t="shared" si="12"/>
        <v>112.47571627906979</v>
      </c>
      <c r="M83">
        <f t="shared" si="13"/>
        <v>19722.79069767442</v>
      </c>
      <c r="O83">
        <f t="shared" si="14"/>
        <v>273.26085611411349</v>
      </c>
      <c r="Q83">
        <f t="shared" si="15"/>
        <v>2.330063201584756</v>
      </c>
      <c r="S83">
        <f t="shared" si="16"/>
        <v>134.64917209302325</v>
      </c>
      <c r="U83">
        <f t="shared" si="17"/>
        <v>218.05885341755427</v>
      </c>
      <c r="W83">
        <f t="shared" si="18"/>
        <v>93.279145839793301</v>
      </c>
      <c r="Y83">
        <f t="shared" si="19"/>
        <v>133.34416745563152</v>
      </c>
      <c r="AA83">
        <f t="shared" si="20"/>
        <v>118.19715720930235</v>
      </c>
      <c r="AC83">
        <f t="shared" si="21"/>
        <v>137.12855682417174</v>
      </c>
    </row>
    <row r="84" spans="1:29">
      <c r="A84">
        <v>91</v>
      </c>
      <c r="C84">
        <v>28970</v>
      </c>
      <c r="E84">
        <v>11417</v>
      </c>
      <c r="G84">
        <v>57.904000000000003</v>
      </c>
      <c r="I84">
        <f t="shared" si="11"/>
        <v>50031.085935341252</v>
      </c>
      <c r="K84">
        <f t="shared" si="12"/>
        <v>122.45108282674772</v>
      </c>
      <c r="M84">
        <f t="shared" si="13"/>
        <v>19717.117988394584</v>
      </c>
      <c r="O84">
        <f t="shared" si="14"/>
        <v>273.18226026943535</v>
      </c>
      <c r="Q84">
        <f t="shared" si="15"/>
        <v>2.5374441622142418</v>
      </c>
      <c r="S84">
        <f t="shared" si="16"/>
        <v>146.59108179054988</v>
      </c>
      <c r="U84">
        <f t="shared" si="17"/>
        <v>217.99613488546146</v>
      </c>
      <c r="W84">
        <f t="shared" si="18"/>
        <v>101.55198642964601</v>
      </c>
      <c r="Y84">
        <f t="shared" si="19"/>
        <v>133.30581473426807</v>
      </c>
      <c r="AA84">
        <f t="shared" si="20"/>
        <v>128.67995302569773</v>
      </c>
      <c r="AC84">
        <f t="shared" si="21"/>
        <v>137.08911562902085</v>
      </c>
    </row>
    <row r="85" spans="1:29">
      <c r="A85">
        <v>92</v>
      </c>
      <c r="C85">
        <v>30854</v>
      </c>
      <c r="E85">
        <v>12088</v>
      </c>
      <c r="G85">
        <v>61.643999999999998</v>
      </c>
      <c r="I85">
        <f t="shared" si="11"/>
        <v>50051.910972681857</v>
      </c>
      <c r="K85">
        <f t="shared" si="12"/>
        <v>122.50205210563885</v>
      </c>
      <c r="M85">
        <f t="shared" si="13"/>
        <v>19609.369930569075</v>
      </c>
      <c r="O85">
        <f t="shared" si="14"/>
        <v>271.68940223644393</v>
      </c>
      <c r="Q85">
        <f t="shared" si="15"/>
        <v>2.5524487094639312</v>
      </c>
      <c r="S85">
        <f t="shared" si="16"/>
        <v>146.65209914995782</v>
      </c>
      <c r="U85">
        <f t="shared" si="17"/>
        <v>216.80485225677293</v>
      </c>
      <c r="W85">
        <f t="shared" si="18"/>
        <v>101.59425662766137</v>
      </c>
      <c r="Y85">
        <f t="shared" si="19"/>
        <v>132.577338968037</v>
      </c>
      <c r="AA85">
        <f t="shared" si="20"/>
        <v>128.73351502173776</v>
      </c>
      <c r="AC85">
        <f t="shared" si="21"/>
        <v>136.33996527313531</v>
      </c>
    </row>
    <row r="86" spans="1:29">
      <c r="A86">
        <v>93</v>
      </c>
      <c r="C86">
        <v>30854</v>
      </c>
      <c r="E86">
        <v>12447</v>
      </c>
      <c r="G86">
        <v>63.960999999999999</v>
      </c>
      <c r="I86">
        <f t="shared" si="11"/>
        <v>48238.770500773913</v>
      </c>
      <c r="K86">
        <f t="shared" si="12"/>
        <v>118.06439080064418</v>
      </c>
      <c r="M86">
        <f t="shared" si="13"/>
        <v>19460.296117946877</v>
      </c>
      <c r="O86">
        <f t="shared" si="14"/>
        <v>269.62397253707888</v>
      </c>
      <c r="Q86">
        <f t="shared" si="15"/>
        <v>2.4788302402185267</v>
      </c>
      <c r="S86">
        <f t="shared" si="16"/>
        <v>141.33959756726756</v>
      </c>
      <c r="U86">
        <f t="shared" si="17"/>
        <v>215.1566643733608</v>
      </c>
      <c r="W86">
        <f t="shared" si="18"/>
        <v>97.913984389793114</v>
      </c>
      <c r="Y86">
        <f t="shared" si="19"/>
        <v>131.56946316900579</v>
      </c>
      <c r="AA86">
        <f t="shared" si="20"/>
        <v>124.07011772799052</v>
      </c>
      <c r="AC86">
        <f t="shared" si="21"/>
        <v>135.30348533991926</v>
      </c>
    </row>
    <row r="87" spans="1:29">
      <c r="A87">
        <v>94</v>
      </c>
      <c r="C87">
        <v>31687</v>
      </c>
      <c r="E87">
        <v>12900</v>
      </c>
      <c r="G87">
        <v>65.801000000000002</v>
      </c>
      <c r="I87">
        <f t="shared" si="11"/>
        <v>48155.803103296304</v>
      </c>
      <c r="K87">
        <f t="shared" si="12"/>
        <v>117.8613280953177</v>
      </c>
      <c r="M87">
        <f t="shared" si="13"/>
        <v>19604.565280162915</v>
      </c>
      <c r="O87">
        <f t="shared" si="14"/>
        <v>271.62283341748508</v>
      </c>
      <c r="Q87">
        <f t="shared" si="15"/>
        <v>2.4563565891472869</v>
      </c>
      <c r="S87">
        <f t="shared" si="16"/>
        <v>141.09650309265817</v>
      </c>
      <c r="U87">
        <f t="shared" si="17"/>
        <v>216.75173114553164</v>
      </c>
      <c r="W87">
        <f t="shared" si="18"/>
        <v>97.745579010113005</v>
      </c>
      <c r="Y87">
        <f t="shared" si="19"/>
        <v>132.54485512139755</v>
      </c>
      <c r="AA87">
        <f t="shared" si="20"/>
        <v>123.85672558167811</v>
      </c>
      <c r="AC87">
        <f t="shared" si="21"/>
        <v>136.30655951497758</v>
      </c>
    </row>
    <row r="88" spans="1:29">
      <c r="A88">
        <v>95</v>
      </c>
      <c r="C88">
        <v>33189</v>
      </c>
      <c r="E88">
        <v>13302</v>
      </c>
      <c r="G88">
        <v>66.841999999999999</v>
      </c>
      <c r="I88">
        <f t="shared" si="11"/>
        <v>49652.91283923282</v>
      </c>
      <c r="K88">
        <f t="shared" si="12"/>
        <v>121.52550417402234</v>
      </c>
      <c r="M88">
        <f t="shared" si="13"/>
        <v>19900.661260883877</v>
      </c>
      <c r="O88">
        <f t="shared" si="14"/>
        <v>275.72526711584089</v>
      </c>
      <c r="Q88">
        <f t="shared" si="15"/>
        <v>2.4950383400992333</v>
      </c>
      <c r="S88">
        <f t="shared" si="16"/>
        <v>145.48303461895216</v>
      </c>
      <c r="U88">
        <f t="shared" si="17"/>
        <v>220.02542354775204</v>
      </c>
      <c r="W88">
        <f t="shared" si="18"/>
        <v>100.7843790830117</v>
      </c>
      <c r="Y88">
        <f t="shared" si="19"/>
        <v>134.54673571940293</v>
      </c>
      <c r="AA88">
        <f t="shared" si="20"/>
        <v>127.70729182250685</v>
      </c>
      <c r="AC88">
        <f t="shared" si="21"/>
        <v>138.36525471385178</v>
      </c>
    </row>
    <row r="89" spans="1:29">
      <c r="A89">
        <v>96</v>
      </c>
      <c r="C89">
        <v>43000</v>
      </c>
      <c r="E89">
        <v>13777</v>
      </c>
      <c r="G89">
        <v>68.632000000000005</v>
      </c>
      <c r="I89">
        <f t="shared" si="11"/>
        <v>62652.98985895791</v>
      </c>
      <c r="K89">
        <f t="shared" si="12"/>
        <v>153.3431926797995</v>
      </c>
      <c r="M89">
        <f t="shared" si="13"/>
        <v>20073.726541554959</v>
      </c>
      <c r="O89">
        <f t="shared" si="14"/>
        <v>278.12310054036664</v>
      </c>
      <c r="Q89">
        <f t="shared" si="15"/>
        <v>3.1211439355447483</v>
      </c>
      <c r="S89">
        <f t="shared" si="16"/>
        <v>183.57326028674666</v>
      </c>
      <c r="U89">
        <f t="shared" si="17"/>
        <v>221.93886557773683</v>
      </c>
      <c r="W89">
        <f t="shared" si="18"/>
        <v>127.17164652704925</v>
      </c>
      <c r="Y89">
        <f t="shared" si="19"/>
        <v>135.71681586274093</v>
      </c>
      <c r="AA89">
        <f t="shared" si="20"/>
        <v>161.14348991723978</v>
      </c>
      <c r="AC89">
        <f t="shared" si="21"/>
        <v>139.56854245028728</v>
      </c>
    </row>
    <row r="90" spans="1:29">
      <c r="A90">
        <v>97</v>
      </c>
      <c r="C90">
        <v>43860</v>
      </c>
      <c r="E90">
        <v>14367</v>
      </c>
      <c r="G90">
        <v>71.116</v>
      </c>
      <c r="I90">
        <f t="shared" si="11"/>
        <v>61673.884920411721</v>
      </c>
      <c r="K90">
        <f t="shared" si="12"/>
        <v>150.94683334270772</v>
      </c>
      <c r="M90">
        <f t="shared" si="13"/>
        <v>20202.20484841667</v>
      </c>
      <c r="O90">
        <f t="shared" si="14"/>
        <v>279.90317784602212</v>
      </c>
      <c r="Q90">
        <f t="shared" si="15"/>
        <v>3.0528294007099603</v>
      </c>
      <c r="S90">
        <f t="shared" si="16"/>
        <v>180.70448281680632</v>
      </c>
      <c r="U90">
        <f t="shared" si="17"/>
        <v>223.35934570718408</v>
      </c>
      <c r="W90">
        <f t="shared" si="18"/>
        <v>125.18428108067572</v>
      </c>
      <c r="Y90">
        <f t="shared" si="19"/>
        <v>136.58544713948029</v>
      </c>
      <c r="AA90">
        <f t="shared" si="20"/>
        <v>158.62523201529896</v>
      </c>
      <c r="AC90">
        <f t="shared" si="21"/>
        <v>140.46182601614885</v>
      </c>
    </row>
    <row r="91" spans="1:29">
      <c r="A91">
        <v>98</v>
      </c>
      <c r="C91">
        <v>45066</v>
      </c>
      <c r="E91">
        <v>15098</v>
      </c>
      <c r="G91">
        <v>73.099000000000004</v>
      </c>
      <c r="I91">
        <f t="shared" si="11"/>
        <v>61650.63817562483</v>
      </c>
      <c r="K91">
        <f t="shared" si="12"/>
        <v>150.88993693484178</v>
      </c>
      <c r="M91">
        <f t="shared" si="13"/>
        <v>20654.181315749873</v>
      </c>
      <c r="O91">
        <f t="shared" si="14"/>
        <v>286.16534826095568</v>
      </c>
      <c r="Q91">
        <f t="shared" si="15"/>
        <v>2.9848986620744471</v>
      </c>
      <c r="S91">
        <f t="shared" si="16"/>
        <v>180.63636985458075</v>
      </c>
      <c r="U91">
        <f t="shared" si="17"/>
        <v>228.35648185029669</v>
      </c>
      <c r="W91">
        <f t="shared" si="18"/>
        <v>125.13709535470161</v>
      </c>
      <c r="Y91">
        <f t="shared" si="19"/>
        <v>139.64122290011795</v>
      </c>
      <c r="AA91">
        <f t="shared" si="20"/>
        <v>158.56544138770707</v>
      </c>
      <c r="AC91">
        <f t="shared" si="21"/>
        <v>143.60432656964289</v>
      </c>
    </row>
    <row r="92" spans="1:29">
      <c r="A92">
        <v>99</v>
      </c>
      <c r="C92">
        <v>47008</v>
      </c>
      <c r="E92">
        <v>15825</v>
      </c>
      <c r="G92">
        <v>74.718999999999994</v>
      </c>
      <c r="I92">
        <f t="shared" si="11"/>
        <v>62913.047551492928</v>
      </c>
      <c r="K92">
        <f t="shared" si="12"/>
        <v>153.97968388227895</v>
      </c>
      <c r="M92">
        <f t="shared" si="13"/>
        <v>21179.351972055301</v>
      </c>
      <c r="O92">
        <f t="shared" si="14"/>
        <v>293.44163006852739</v>
      </c>
      <c r="Q92">
        <f t="shared" si="15"/>
        <v>2.9704897314375986</v>
      </c>
      <c r="S92">
        <f t="shared" si="16"/>
        <v>184.33522932587428</v>
      </c>
      <c r="U92">
        <f t="shared" si="17"/>
        <v>234.16286660172082</v>
      </c>
      <c r="W92">
        <f t="shared" si="18"/>
        <v>127.69950585229699</v>
      </c>
      <c r="Y92">
        <f t="shared" si="19"/>
        <v>143.1918585586626</v>
      </c>
      <c r="AA92">
        <f t="shared" si="20"/>
        <v>161.81235830243983</v>
      </c>
      <c r="AC92">
        <f t="shared" si="21"/>
        <v>147.25573144887525</v>
      </c>
    </row>
    <row r="93" spans="1:29">
      <c r="A93">
        <v>2000</v>
      </c>
      <c r="C93">
        <v>48371</v>
      </c>
      <c r="E93">
        <v>16545</v>
      </c>
      <c r="G93">
        <v>76.287999999999997</v>
      </c>
      <c r="I93">
        <f t="shared" si="11"/>
        <v>63405.778104026846</v>
      </c>
      <c r="K93">
        <f t="shared" si="12"/>
        <v>155.18564190960572</v>
      </c>
      <c r="M93">
        <f t="shared" si="13"/>
        <v>21687.552432885906</v>
      </c>
      <c r="O93">
        <f t="shared" si="14"/>
        <v>300.48278844884379</v>
      </c>
      <c r="Q93">
        <f t="shared" si="15"/>
        <v>2.9236022967663948</v>
      </c>
      <c r="S93">
        <f t="shared" si="16"/>
        <v>185.77892984479865</v>
      </c>
      <c r="U93">
        <f t="shared" si="17"/>
        <v>239.78162570603266</v>
      </c>
      <c r="W93">
        <f t="shared" si="18"/>
        <v>128.6996393782625</v>
      </c>
      <c r="Y93">
        <f t="shared" si="19"/>
        <v>146.62776011989629</v>
      </c>
      <c r="AA93">
        <f t="shared" si="20"/>
        <v>163.07966128355707</v>
      </c>
      <c r="AC93">
        <f t="shared" si="21"/>
        <v>150.78914600664862</v>
      </c>
    </row>
    <row r="94" spans="1:29">
      <c r="A94">
        <v>1</v>
      </c>
      <c r="C94">
        <v>51822</v>
      </c>
      <c r="E94">
        <v>17403</v>
      </c>
      <c r="G94">
        <v>77.191999999999993</v>
      </c>
      <c r="I94">
        <f t="shared" si="11"/>
        <v>67133.899885998559</v>
      </c>
      <c r="K94">
        <f t="shared" si="12"/>
        <v>164.31021997098151</v>
      </c>
      <c r="M94">
        <f t="shared" si="13"/>
        <v>22545.082391957716</v>
      </c>
      <c r="O94">
        <f t="shared" si="14"/>
        <v>312.36393520699983</v>
      </c>
      <c r="Q94">
        <f t="shared" si="15"/>
        <v>2.9777624547491812</v>
      </c>
      <c r="S94">
        <f t="shared" si="16"/>
        <v>196.70232666597576</v>
      </c>
      <c r="U94">
        <f t="shared" si="17"/>
        <v>249.26263691346028</v>
      </c>
      <c r="W94">
        <f t="shared" si="18"/>
        <v>136.26689812415799</v>
      </c>
      <c r="Y94">
        <f t="shared" si="19"/>
        <v>152.42544971735143</v>
      </c>
      <c r="AA94">
        <f t="shared" si="20"/>
        <v>172.66839050678831</v>
      </c>
      <c r="AC94">
        <f t="shared" si="21"/>
        <v>156.75137759565359</v>
      </c>
    </row>
    <row r="95" spans="1:29">
      <c r="A95">
        <v>2</v>
      </c>
      <c r="C95">
        <v>55118</v>
      </c>
      <c r="E95">
        <v>17953</v>
      </c>
      <c r="G95">
        <v>78.832999999999998</v>
      </c>
      <c r="I95">
        <f t="shared" si="11"/>
        <v>69917.420369642161</v>
      </c>
      <c r="K95">
        <f t="shared" si="12"/>
        <v>171.1228863546992</v>
      </c>
      <c r="M95">
        <f t="shared" si="13"/>
        <v>22773.457815889287</v>
      </c>
      <c r="O95">
        <f t="shared" si="14"/>
        <v>315.52809512815759</v>
      </c>
      <c r="Q95">
        <f t="shared" si="15"/>
        <v>3.0701275552832397</v>
      </c>
      <c r="S95">
        <f t="shared" si="16"/>
        <v>204.85804168305154</v>
      </c>
      <c r="U95">
        <f t="shared" si="17"/>
        <v>251.78759820593797</v>
      </c>
      <c r="W95">
        <f t="shared" si="18"/>
        <v>141.91682614584701</v>
      </c>
      <c r="Y95">
        <f t="shared" si="19"/>
        <v>153.96947719491695</v>
      </c>
      <c r="AA95">
        <f t="shared" si="20"/>
        <v>179.82760519071965</v>
      </c>
      <c r="AC95">
        <f t="shared" si="21"/>
        <v>158.33922552132964</v>
      </c>
    </row>
    <row r="96" spans="1:29">
      <c r="A96">
        <v>3</v>
      </c>
      <c r="C96">
        <v>56358</v>
      </c>
      <c r="E96">
        <v>18525</v>
      </c>
      <c r="G96">
        <v>81.274000000000001</v>
      </c>
      <c r="I96">
        <f t="shared" si="11"/>
        <v>69343.209390456977</v>
      </c>
      <c r="K96">
        <f t="shared" si="12"/>
        <v>169.71750498314347</v>
      </c>
      <c r="M96">
        <f t="shared" si="13"/>
        <v>22793.267219529</v>
      </c>
      <c r="O96">
        <f t="shared" si="14"/>
        <v>315.80255601357055</v>
      </c>
      <c r="Q96">
        <f t="shared" si="15"/>
        <v>3.042267206477733</v>
      </c>
      <c r="S96">
        <f t="shared" si="16"/>
        <v>203.17560351403893</v>
      </c>
      <c r="U96">
        <f t="shared" si="17"/>
        <v>252.00661466820108</v>
      </c>
      <c r="W96">
        <f t="shared" si="18"/>
        <v>140.75130546054092</v>
      </c>
      <c r="Y96">
        <f t="shared" si="19"/>
        <v>154.10340694535745</v>
      </c>
      <c r="AA96">
        <f t="shared" si="20"/>
        <v>178.35073455225537</v>
      </c>
      <c r="AC96">
        <f t="shared" si="21"/>
        <v>158.47695628034344</v>
      </c>
    </row>
    <row r="97" spans="1:29">
      <c r="A97">
        <v>4</v>
      </c>
      <c r="C97">
        <v>57485</v>
      </c>
      <c r="E97">
        <v>19331</v>
      </c>
      <c r="G97">
        <v>83.771000000000001</v>
      </c>
      <c r="I97">
        <f t="shared" si="11"/>
        <v>68621.599360160442</v>
      </c>
      <c r="K97">
        <f t="shared" si="12"/>
        <v>167.95136443399269</v>
      </c>
      <c r="M97">
        <f t="shared" si="13"/>
        <v>23076.00482267133</v>
      </c>
      <c r="O97">
        <f t="shared" si="14"/>
        <v>319.71990831298098</v>
      </c>
      <c r="Q97">
        <f t="shared" si="15"/>
        <v>2.9737209663235218</v>
      </c>
      <c r="S97">
        <f t="shared" si="16"/>
        <v>201.06128612527007</v>
      </c>
      <c r="U97">
        <f t="shared" si="17"/>
        <v>255.13261435578656</v>
      </c>
      <c r="W97">
        <f t="shared" si="18"/>
        <v>139.28659745682347</v>
      </c>
      <c r="Y97">
        <f t="shared" si="19"/>
        <v>156.01497265009618</v>
      </c>
      <c r="AA97">
        <f t="shared" si="20"/>
        <v>176.49475355433268</v>
      </c>
      <c r="AC97">
        <f t="shared" si="21"/>
        <v>160.44277339381131</v>
      </c>
    </row>
    <row r="98" spans="1:29">
      <c r="A98">
        <v>5</v>
      </c>
      <c r="C98">
        <v>59095</v>
      </c>
      <c r="E98">
        <v>20215</v>
      </c>
      <c r="G98">
        <v>85.882999999999996</v>
      </c>
      <c r="I98">
        <f t="shared" si="11"/>
        <v>68808.728153418022</v>
      </c>
      <c r="K98">
        <f t="shared" si="12"/>
        <v>168.40936215549064</v>
      </c>
      <c r="M98">
        <f t="shared" si="13"/>
        <v>23537.836358767159</v>
      </c>
      <c r="O98">
        <f t="shared" si="14"/>
        <v>326.11862150060927</v>
      </c>
      <c r="Q98">
        <f t="shared" si="15"/>
        <v>2.9233242641602772</v>
      </c>
      <c r="S98">
        <f t="shared" si="16"/>
        <v>201.60957348951479</v>
      </c>
      <c r="U98">
        <f t="shared" si="17"/>
        <v>260.23870997769058</v>
      </c>
      <c r="W98">
        <f t="shared" si="18"/>
        <v>139.66642732296006</v>
      </c>
      <c r="Y98">
        <f t="shared" si="19"/>
        <v>159.13737772093208</v>
      </c>
      <c r="AA98">
        <f t="shared" si="20"/>
        <v>176.97604881059118</v>
      </c>
      <c r="AC98">
        <f t="shared" si="21"/>
        <v>163.65379423824885</v>
      </c>
    </row>
    <row r="99" spans="1:29">
      <c r="A99">
        <v>6</v>
      </c>
      <c r="C99">
        <v>60277</v>
      </c>
      <c r="E99">
        <v>21164</v>
      </c>
      <c r="G99">
        <v>87.626999999999995</v>
      </c>
      <c r="I99">
        <f t="shared" si="11"/>
        <v>68788.158900795417</v>
      </c>
      <c r="K99">
        <f t="shared" si="12"/>
        <v>168.3590189096968</v>
      </c>
      <c r="M99">
        <f t="shared" si="13"/>
        <v>24152.373127004237</v>
      </c>
      <c r="O99">
        <f t="shared" si="14"/>
        <v>334.63307799797832</v>
      </c>
      <c r="Q99">
        <f t="shared" si="15"/>
        <v>2.8480910980910981</v>
      </c>
      <c r="S99">
        <f t="shared" si="16"/>
        <v>201.54930557933056</v>
      </c>
      <c r="U99">
        <f t="shared" si="17"/>
        <v>267.03314313468331</v>
      </c>
      <c r="W99">
        <f t="shared" si="18"/>
        <v>139.6246763110812</v>
      </c>
      <c r="Y99">
        <f t="shared" si="19"/>
        <v>163.29221031980512</v>
      </c>
      <c r="AA99">
        <f t="shared" si="20"/>
        <v>176.92314469284585</v>
      </c>
      <c r="AC99">
        <f t="shared" si="21"/>
        <v>167.92654353805651</v>
      </c>
    </row>
    <row r="100" spans="1:29">
      <c r="A100">
        <v>7</v>
      </c>
      <c r="C100">
        <v>61820</v>
      </c>
      <c r="E100">
        <v>22217</v>
      </c>
      <c r="G100">
        <v>90.301000000000002</v>
      </c>
      <c r="I100">
        <f t="shared" si="11"/>
        <v>68459.928461478834</v>
      </c>
      <c r="K100">
        <f t="shared" si="12"/>
        <v>167.55567490946945</v>
      </c>
      <c r="M100">
        <f t="shared" si="13"/>
        <v>24603.27128160264</v>
      </c>
      <c r="O100">
        <f t="shared" si="14"/>
        <v>340.88030830298595</v>
      </c>
      <c r="Q100">
        <f t="shared" si="15"/>
        <v>2.7825539001665391</v>
      </c>
      <c r="S100">
        <f t="shared" si="16"/>
        <v>200.587590392133</v>
      </c>
      <c r="U100">
        <f t="shared" si="17"/>
        <v>272.01835725103103</v>
      </c>
      <c r="W100">
        <f t="shared" si="18"/>
        <v>138.95844145936616</v>
      </c>
      <c r="Y100">
        <f t="shared" si="19"/>
        <v>166.34069569663845</v>
      </c>
      <c r="AA100">
        <f t="shared" si="20"/>
        <v>176.0789360029236</v>
      </c>
      <c r="AC100">
        <f t="shared" si="21"/>
        <v>171.06154680217631</v>
      </c>
    </row>
    <row r="101" spans="1:29">
      <c r="A101">
        <v>8</v>
      </c>
      <c r="C101">
        <v>63291</v>
      </c>
      <c r="E101">
        <v>23019</v>
      </c>
      <c r="G101">
        <v>93.004000000000005</v>
      </c>
      <c r="I101">
        <f t="shared" si="11"/>
        <v>68051.911745731355</v>
      </c>
      <c r="K101">
        <f t="shared" si="12"/>
        <v>166.55705399767751</v>
      </c>
      <c r="M101">
        <f t="shared" si="13"/>
        <v>24750.548363511243</v>
      </c>
      <c r="O101">
        <f t="shared" si="14"/>
        <v>342.92084415337547</v>
      </c>
      <c r="Q101">
        <f t="shared" si="15"/>
        <v>2.749511273295973</v>
      </c>
      <c r="S101">
        <f t="shared" si="16"/>
        <v>199.39210141499285</v>
      </c>
      <c r="U101">
        <f t="shared" si="17"/>
        <v>273.64668014447739</v>
      </c>
      <c r="W101">
        <f t="shared" si="18"/>
        <v>138.13025819678006</v>
      </c>
      <c r="Y101">
        <f t="shared" si="19"/>
        <v>167.33642394693689</v>
      </c>
      <c r="AA101">
        <f t="shared" si="20"/>
        <v>175.02951701002107</v>
      </c>
      <c r="AC101">
        <f t="shared" si="21"/>
        <v>172.08553443176584</v>
      </c>
    </row>
    <row r="102" spans="1:29">
      <c r="A102">
        <v>9</v>
      </c>
      <c r="C102">
        <v>64766</v>
      </c>
      <c r="E102">
        <v>22975</v>
      </c>
      <c r="G102">
        <v>95.763000000000005</v>
      </c>
      <c r="I102">
        <f t="shared" si="11"/>
        <v>67631.548719233935</v>
      </c>
      <c r="K102">
        <f t="shared" si="12"/>
        <v>165.52821549032507</v>
      </c>
      <c r="M102">
        <f t="shared" si="13"/>
        <v>23991.520733477435</v>
      </c>
      <c r="O102">
        <f t="shared" si="14"/>
        <v>332.40445511002565</v>
      </c>
      <c r="Q102">
        <f t="shared" si="15"/>
        <v>2.8189771490750815</v>
      </c>
      <c r="S102">
        <f t="shared" si="16"/>
        <v>198.16043774735542</v>
      </c>
      <c r="U102">
        <f t="shared" si="17"/>
        <v>265.25472906338962</v>
      </c>
      <c r="W102">
        <f t="shared" si="18"/>
        <v>137.27701466699617</v>
      </c>
      <c r="Y102">
        <f t="shared" si="19"/>
        <v>162.20470050302214</v>
      </c>
      <c r="AA102">
        <f t="shared" si="20"/>
        <v>173.94834330586971</v>
      </c>
      <c r="AC102">
        <f t="shared" si="21"/>
        <v>166.80816952475598</v>
      </c>
    </row>
    <row r="103" spans="1:29">
      <c r="A103">
        <v>10</v>
      </c>
      <c r="C103">
        <v>65738</v>
      </c>
      <c r="E103">
        <v>23504</v>
      </c>
      <c r="G103">
        <v>97.147000000000006</v>
      </c>
      <c r="I103">
        <f t="shared" si="11"/>
        <v>67668.584722122148</v>
      </c>
      <c r="K103">
        <f t="shared" si="12"/>
        <v>165.61886110739397</v>
      </c>
      <c r="M103">
        <f t="shared" si="13"/>
        <v>24194.262303519408</v>
      </c>
      <c r="O103">
        <f t="shared" si="14"/>
        <v>335.2134559177116</v>
      </c>
      <c r="Q103">
        <f t="shared" si="15"/>
        <v>2.7968856364874064</v>
      </c>
      <c r="S103">
        <f t="shared" si="16"/>
        <v>198.26895323581789</v>
      </c>
      <c r="U103">
        <f t="shared" si="17"/>
        <v>267.4962776850378</v>
      </c>
      <c r="W103">
        <f t="shared" si="18"/>
        <v>137.35218952263639</v>
      </c>
      <c r="Y103">
        <f t="shared" si="19"/>
        <v>163.57541960055241</v>
      </c>
      <c r="AA103">
        <f t="shared" si="20"/>
        <v>174.04359990529818</v>
      </c>
      <c r="AC103">
        <f t="shared" si="21"/>
        <v>168.21779047213036</v>
      </c>
    </row>
    <row r="104" spans="1:29">
      <c r="A104">
        <v>2011</v>
      </c>
      <c r="C104">
        <v>65738</v>
      </c>
      <c r="E104">
        <v>24076</v>
      </c>
      <c r="G104">
        <v>100</v>
      </c>
      <c r="I104">
        <f t="shared" si="11"/>
        <v>65738</v>
      </c>
      <c r="K104">
        <f t="shared" si="12"/>
        <v>160.89375500000003</v>
      </c>
      <c r="M104">
        <f t="shared" si="13"/>
        <v>24076</v>
      </c>
      <c r="O104">
        <f t="shared" si="14"/>
        <v>333.57492216246823</v>
      </c>
      <c r="Q104">
        <f t="shared" si="15"/>
        <v>2.7304369496594121</v>
      </c>
      <c r="S104">
        <f t="shared" si="16"/>
        <v>192.61233999999999</v>
      </c>
      <c r="U104">
        <f t="shared" si="17"/>
        <v>266.18874759443042</v>
      </c>
      <c r="W104">
        <f t="shared" si="18"/>
        <v>133.43353155555556</v>
      </c>
      <c r="Y104">
        <f t="shared" si="19"/>
        <v>162.77585788304961</v>
      </c>
      <c r="AA104">
        <f t="shared" si="20"/>
        <v>169.078136</v>
      </c>
      <c r="AC104">
        <f t="shared" si="21"/>
        <v>167.39553670201707</v>
      </c>
    </row>
    <row r="106" spans="1:29">
      <c r="O106" t="s">
        <v>17</v>
      </c>
      <c r="Q106">
        <f>SUM(Q65:Q104)/40</f>
        <v>2.6728265289551776</v>
      </c>
    </row>
    <row r="107" spans="1:29">
      <c r="O107" t="s">
        <v>18</v>
      </c>
      <c r="Q107">
        <f>+SUM(Q89:Q104)/16</f>
        <v>2.9229139050189139</v>
      </c>
    </row>
    <row r="108" spans="1:29">
      <c r="O108" t="s">
        <v>19</v>
      </c>
      <c r="Q108">
        <f>SUM(Q39:Q64)/26</f>
        <v>3.2902728393453882</v>
      </c>
    </row>
    <row r="109" spans="1:29">
      <c r="O109" t="s">
        <v>20</v>
      </c>
      <c r="Q109">
        <f>SUM(Q4:Q31)/28</f>
        <v>3.2786691764261136</v>
      </c>
    </row>
    <row r="110" spans="1:29">
      <c r="O110" t="s">
        <v>21</v>
      </c>
      <c r="Q110">
        <f>SUM(Q4:Q71)/68</f>
        <v>3.1823240484770388</v>
      </c>
    </row>
    <row r="111" spans="1:29">
      <c r="O111" t="s">
        <v>22</v>
      </c>
      <c r="Q111">
        <f>SUM(Q72:Q104)/33</f>
        <v>2.6999327280109022</v>
      </c>
    </row>
    <row r="112" spans="1:29">
      <c r="O112" t="s">
        <v>23</v>
      </c>
      <c r="Q112">
        <f>SUM(Q4:Q104)/101</f>
        <v>3.024711042780182</v>
      </c>
    </row>
    <row r="113" spans="15:17">
      <c r="O113" t="s">
        <v>24</v>
      </c>
      <c r="Q113">
        <f>SUM(Q50:Q64)/15</f>
        <v>3.4446281409016777</v>
      </c>
    </row>
    <row r="114" spans="15:17">
      <c r="O114" t="s">
        <v>25</v>
      </c>
      <c r="Q114">
        <f>SUM(Q50:Q71)/22</f>
        <v>3.1583956021532957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9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4" sqref="I14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6" sqref="H6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0" sqref="G10"/>
    </sheetView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8F704731A1245A8558BB31EDD16AA" ma:contentTypeVersion="11" ma:contentTypeDescription="Create a new document." ma:contentTypeScope="" ma:versionID="a0ad9b017a8d8695abc85fccab4910da">
  <xsd:schema xmlns:xsd="http://www.w3.org/2001/XMLSchema" xmlns:xs="http://www.w3.org/2001/XMLSchema" xmlns:p="http://schemas.microsoft.com/office/2006/metadata/properties" xmlns:ns2="7032944a-bc8e-49a7-ba50-19023530b757" xmlns:ns3="4fa3803e-0f75-433e-9517-ab86e2c31b75" targetNamespace="http://schemas.microsoft.com/office/2006/metadata/properties" ma:root="true" ma:fieldsID="2a12ec2033294c1d37a3a18a5485d992" ns2:_="" ns3:_="">
    <xsd:import namespace="7032944a-bc8e-49a7-ba50-19023530b757"/>
    <xsd:import namespace="4fa3803e-0f75-433e-9517-ab86e2c31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2944a-bc8e-49a7-ba50-19023530b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3803e-0f75-433e-9517-ab86e2c31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878529-5BD4-464D-8B8C-24457C3DE60C}"/>
</file>

<file path=customXml/itemProps2.xml><?xml version="1.0" encoding="utf-8"?>
<ds:datastoreItem xmlns:ds="http://schemas.openxmlformats.org/officeDocument/2006/customXml" ds:itemID="{93843DC8-9AF1-436C-8190-9BEB4139180C}"/>
</file>

<file path=customXml/itemProps3.xml><?xml version="1.0" encoding="utf-8"?>
<ds:datastoreItem xmlns:ds="http://schemas.openxmlformats.org/officeDocument/2006/customXml" ds:itemID="{71C067AC-BA01-4762-B5B2-19E7D68FC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jsills</dc:creator>
  <cp:lastModifiedBy>jsills</cp:lastModifiedBy>
  <cp:lastPrinted>2012-05-28T16:02:55Z</cp:lastPrinted>
  <dcterms:created xsi:type="dcterms:W3CDTF">2012-05-24T10:57:01Z</dcterms:created>
  <dcterms:modified xsi:type="dcterms:W3CDTF">2013-04-12T17:48:25Z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0x010100C5E8F704731A1245A8558BB31EDD16AA</vt:lpwstr>
  </property>
</Properties>
</file>