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d85607b1b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alculator" sheetId="1" r:id="Rf5e75115fd264b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%"/>
    <x:numFmt numFmtId="202" formatCode="0"/>
    <x:numFmt numFmtId="203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0C4A6E"/>
      <x:name val="Carlito"/>
    </x:font>
    <x:font>
      <x:sz val="11"/>
      <x:color rgb="FF92400E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11"/>
      <x:name val="Carlito"/>
    </x:font>
    <x:font>
      <x:sz val="10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0F2FE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  <x:fill>
      <x:patternFill patternType="solid">
        <x:fgColor rgb="FFCCFBF1"/>
      </x:patternFill>
    </x:fill>
    <x:fill>
      <x:patternFill patternType="solid">
        <x:fgColor rgb="FFF3F4F6"/>
      </x:patternFill>
    </x:fill>
    <x:fill>
      <x:patternFill patternType="solid">
        <x:fgColor rgb="FFF8FAFC"/>
      </x:patternFill>
    </x:fill>
    <x:fill>
      <x:patternFill patternType="solid">
        <x:fgColor rgb="FF1D4ED8"/>
      </x:patternFill>
    </x:fill>
    <x:fill>
      <x:patternFill patternType="solid">
        <x:fgColor rgb="FF334155"/>
      </x:patternFill>
    </x:fill>
    <x:fill>
      <x:patternFill patternType="solid">
        <x:fgColor rgb="FFDCFCE7"/>
      </x:patternFill>
    </x:fill>
  </x:fills>
  <x:borders count="2">
    <x:border/>
    <x:border/>
  </x:borders>
  <x:cellStyleXfs count="1">
    <x:xf numFmtId="0" fontId="0" fillId="0" borderId="0"/>
  </x:cellStyleXfs>
  <x:cellXfs count="1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5" fillId="7" borderId="0" xfId="0" applyNumberFormat="1" applyFont="1" applyFill="1" applyBorder="1"/>
    <x:xf numFmtId="0" fontId="5" fillId="7" borderId="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4" fillId="8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left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0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horizontal="center" wrapText="1"/>
    </x:xf>
    <x:xf numFmtId="0" fontId="4" fillId="10" borderId="0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4" fillId="10" borderId="1" xfId="0" applyNumberFormat="1" applyFont="1" applyFill="1" applyBorder="1"/>
    <x:xf numFmtId="0" fontId="4" fillId="10" borderId="1" xfId="0" applyNumberFormat="1" applyFont="1" applyFill="1" applyBorder="1" applyAlignment="1">
      <x:alignment wrapText="1"/>
    </x:xf>
    <x:xf numFmtId="0" fontId="4" fillId="10" borderId="1" xfId="0" applyNumberFormat="1" applyFont="1" applyFill="1" applyBorder="1" applyAlignment="1">
      <x:alignment horizontal="center" wrapText="1"/>
    </x:xf>
    <x:xf numFmtId="0" fontId="4" fillId="10" borderId="1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0" fillId="11" borderId="1" xfId="0" applyNumberFormat="1" applyFont="1" applyFill="1" applyBorder="1"/>
    <x:xf numFmtId="0" fontId="5" fillId="11" borderId="1" xfId="0" applyNumberFormat="1" applyFont="1" applyFill="1" applyBorder="1"/>
    <x:xf numFmtId="0" fontId="4" fillId="5" borderId="0" xfId="0" applyNumberFormat="1" applyFont="1" applyFill="1" applyBorder="1" applyAlignment="1">
      <x:alignment horizontal="center" wrapText="1"/>
    </x:xf>
    <x:xf numFmtId="0" fontId="5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4" fillId="8" borderId="1" xfId="0" applyNumberFormat="1" applyFont="1" applyFill="1" applyBorder="1" applyAlignment="1">
      <x:alignment horizontal="center" wrapText="1"/>
    </x:xf>
    <x:xf numFmtId="0" fontId="6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left" wrapText="1"/>
    </x:xf>
    <x:xf numFmtId="0" fontId="0" fillId="0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left" wrapText="1"/>
    </x:xf>
    <x:xf numFmtId="0" fontId="0" fillId="0" borderId="1" xfId="0" applyNumberFormat="1" applyFont="1" applyFill="1" applyBorder="1" applyAlignment="1">
      <x:alignment wrapText="1"/>
    </x:xf>
    <x:xf numFmtId="0" fontId="5" fillId="11" borderId="1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horizontal="left" wrapText="1"/>
    </x:xf>
    <x:xf numFmtId="0" fontId="4" fillId="9" borderId="1" xfId="0" applyNumberFormat="1" applyFont="1" applyFill="1" applyBorder="1" applyAlignment="1">
      <x:alignment horizontal="left" wrapText="1"/>
    </x:xf>
    <x:xf numFmtId="200" fontId="0" fillId="0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200" fontId="5" fillId="7" borderId="0" xfId="0" applyNumberFormat="1" applyFont="1" applyFill="1" applyBorder="1" applyAlignment="1">
      <x:alignment wrapText="1"/>
    </x:xf>
    <x:xf numFmtId="200" fontId="5" fillId="11" borderId="0" xfId="0" applyNumberFormat="1" applyFont="1" applyFill="1" applyBorder="1" applyAlignment="1">
      <x:alignment wrapText="1"/>
    </x:xf>
    <x:xf numFmtId="200" fontId="5" fillId="7" borderId="1" xfId="0" applyNumberFormat="1" applyFont="1" applyFill="1" applyBorder="1" applyAlignment="1">
      <x:alignment wrapText="1"/>
    </x:xf>
    <x:xf numFmtId="200" fontId="5" fillId="11" borderId="1" xfId="0" applyNumberFormat="1" applyFont="1" applyFill="1" applyBorder="1" applyAlignment="1">
      <x:alignment wrapText="1"/>
    </x:xf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0" fillId="4" borderId="0" xfId="0" applyNumberFormat="1" applyFont="1" applyFill="1" applyBorder="1" applyAlignment="1">
      <x:alignment wrapText="1"/>
    </x:xf>
    <x:xf numFmtId="201" fontId="0" fillId="4" borderId="1" xfId="0" applyNumberFormat="1" applyFont="1" applyFill="1" applyBorder="1" applyAlignment="1">
      <x:alignment wrapText="1"/>
    </x:xf>
    <x:xf numFmtId="201" fontId="5" fillId="7" borderId="0" xfId="0" applyNumberFormat="1" applyFont="1" applyFill="1" applyBorder="1" applyAlignment="1">
      <x:alignment wrapText="1"/>
    </x:xf>
    <x:xf numFmtId="201" fontId="5" fillId="7" borderId="1" xfId="0" applyNumberFormat="1" applyFont="1" applyFill="1" applyBorder="1" applyAlignment="1">
      <x:alignment wrapText="1"/>
    </x:xf>
    <x:xf numFmtId="202" fontId="0" fillId="4" borderId="0" xfId="0" applyNumberFormat="1" applyFont="1" applyFill="1" applyBorder="1"/>
    <x:xf numFmtId="202" fontId="0" fillId="4" borderId="1" xfId="0" applyNumberFormat="1" applyFont="1" applyFill="1" applyBorder="1"/>
    <x:xf numFmtId="202" fontId="0" fillId="4" borderId="0" xfId="0" applyNumberFormat="1" applyFont="1" applyFill="1" applyBorder="1" applyAlignment="1">
      <x:alignment wrapText="1"/>
    </x:xf>
    <x:xf numFmtId="202" fontId="0" fillId="4" borderId="1" xfId="0" applyNumberFormat="1" applyFont="1" applyFill="1" applyBorder="1" applyAlignment="1">
      <x:alignment wrapText="1"/>
    </x:xf>
    <x:xf numFmtId="203" fontId="0" fillId="4" borderId="0" xfId="0" applyNumberFormat="1" applyFont="1" applyFill="1" applyBorder="1" applyAlignment="1">
      <x:alignment wrapText="1"/>
    </x:xf>
    <x:xf numFmtId="203" fontId="0" fillId="4" borderId="1" xfId="0" applyNumberFormat="1" applyFont="1" applyFill="1" applyBorder="1" applyAlignment="1">
      <x:alignment wrapText="1"/>
    </x:xf>
    <x:xf numFmtId="200" fontId="5" fillId="7" borderId="0" xfId="0" applyNumberFormat="1" applyFont="1" applyFill="1" applyBorder="1"/>
    <x:xf numFmtId="200" fontId="5" fillId="7" borderId="1" xfId="0" applyNumberFormat="1" applyFont="1" applyFill="1" applyBorder="1"/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b665704a14cc2" /><Relationship Type="http://schemas.openxmlformats.org/officeDocument/2006/relationships/theme" Target="/xl/theme/theme1.xml" Id="Ra3f3e9386fb54793" /><Relationship Type="http://schemas.openxmlformats.org/officeDocument/2006/relationships/sharedStrings" Target="/xl/sharedStrings.xml" Id="Rcce04e8ec5634a01" /><Relationship Type="http://schemas.openxmlformats.org/officeDocument/2006/relationships/worksheet" Target="/xl/worksheets/sheet1.xml" Id="Rf5e75115fd264b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4" hidden="0" customWidth="1"/>
    <x:col min="4" max="4" width="14" hidden="0" customWidth="1"/>
    <x:col min="5" max="5" width="16" hidden="0" customWidth="1"/>
    <x:col min="6" max="6" width="16" hidden="0" customWidth="1"/>
    <x:col min="7" max="7" width="32" hidden="0" customWidth="1"/>
    <x:col min="8" max="8" width="18" hidden="0" customWidth="1"/>
  </x:cols>
  <x:sheetData>
    <x:row r="1" ht="24" hidden="0" customHeight="1">
      <x:c r="A1" s="5" t="str">
        <x:v>Tire Shop Startup Cost Calculator + Equipment Checklist</x:v>
      </x:c>
      <x:c r="B1" s="5"/>
      <x:c r="C1" s="5"/>
      <x:c r="D1" s="5"/>
      <x:c r="E1" s="5"/>
      <x:c r="F1" s="5"/>
      <x:c r="G1" s="5"/>
      <x:c r="H1" s="5"/>
    </x:row>
    <x:row r="2" ht="24" hidden="0" customHeight="1">
      <x:c r="A2" s="13" t="str">
        <x:v>Plan your opening budget, equipment, inventory, staffing, monthly costs, revenue target, and launch readiness.</x:v>
      </x:c>
      <x:c r="B2" s="13"/>
      <x:c r="C2" s="13"/>
      <x:c r="D2" s="13"/>
      <x:c r="E2" s="13"/>
      <x:c r="F2" s="13"/>
      <x:c r="G2" s="13"/>
      <x:c r="H2" s="13"/>
    </x:row>
    <x:row r="3" ht="24" hidden="0" customHeight="1">
      <x:c r="A3" s="21" t="str">
        <x:v>Edit the yellow input cells. Grey cells calculate automatically. Example amounts are planning placeholders; replace them with local quotes.</x:v>
      </x:c>
      <x:c r="B3" s="21"/>
      <x:c r="C3" s="21"/>
      <x:c r="D3" s="21"/>
      <x:c r="E3" s="21"/>
      <x:c r="F3" s="21"/>
      <x:c r="G3" s="21"/>
      <x:c r="H3" s="21"/>
    </x:row>
    <x:row r="4"/>
    <x:row r="5" ht="15" hidden="0" customHeight="1">
      <x:c r="A5" s="72" t="str">
        <x:v>Business Inputs</x:v>
      </x:c>
      <x:c r="B5" s="72" t="str"/>
      <x:c r="D5" s="72" t="str">
        <x:v>Startup Summary</x:v>
      </x:c>
      <x:c r="E5" s="72" t="str">
        <x:v>Formula / Input</x:v>
      </x:c>
      <x:c r="F5" s="72" t="str">
        <x:v>Amount</x:v>
      </x:c>
      <x:c r="G5" s="72" t="str">
        <x:v>Notes</x:v>
      </x:c>
      <x:c r="H5" s="78" t="str"/>
    </x:row>
    <x:row r="6" ht="26.399999618530273" hidden="0" customHeight="1">
      <x:c r="A6" s="73" t="str">
        <x:v>Shop name</x:v>
      </x:c>
      <x:c r="B6" s="74" t="str"/>
      <x:c r="D6" s="73" t="str">
        <x:v>Total one-time startup cost</x:v>
      </x:c>
      <x:c r="E6" s="79" t="str"/>
      <x:c r="F6" s="100" t="n">
        <x:f>SUM(H25,H38,H60,H75,H87,H101,H112)</x:f>
        <x:v>139975</x:v>
      </x:c>
      <x:c r="G6" s="81" t="str">
        <x:v>Facility + permits + equipment + inventory + launch setup</x:v>
      </x:c>
      <x:c r="H6" s="82" t="str"/>
    </x:row>
    <x:row r="7" ht="26.399999618530273" hidden="0" customHeight="1">
      <x:c r="A7" s="73" t="str">
        <x:v>Country / State</x:v>
      </x:c>
      <x:c r="B7" s="74" t="str"/>
      <x:c r="D7" s="73" t="str">
        <x:v>Monthly fixed costs</x:v>
      </x:c>
      <x:c r="E7" s="79" t="str"/>
      <x:c r="F7" s="100" t="n">
        <x:f>H124</x:f>
        <x:v>28250</x:v>
      </x:c>
      <x:c r="G7" s="81" t="str">
        <x:v>Staffing + admin + recurring expenses</x:v>
      </x:c>
      <x:c r="H7" s="82" t="str"/>
    </x:row>
    <x:row r="8" ht="26.399999618530273" hidden="0" customHeight="1">
      <x:c r="A8" s="73" t="str">
        <x:v>Planned opening date</x:v>
      </x:c>
      <x:c r="B8" s="114" t="str"/>
      <x:c r="D8" s="73" t="str">
        <x:v>Estimated monthly revenue</x:v>
      </x:c>
      <x:c r="E8" s="79" t="str"/>
      <x:c r="F8" s="100" t="n">
        <x:f>H130</x:f>
        <x:v>92160</x:v>
      </x:c>
      <x:c r="G8" s="81" t="str">
        <x:v>Based on daily revenue inputs</x:v>
      </x:c>
      <x:c r="H8" s="82" t="str"/>
    </x:row>
    <x:row r="9" ht="26.399999618530273" hidden="0" customHeight="1">
      <x:c r="A9" s="73" t="str">
        <x:v>Shop type</x:v>
      </x:c>
      <x:c r="B9" s="74" t="str">
        <x:v>New tire shop</x:v>
      </x:c>
      <x:c r="D9" s="73" t="str">
        <x:v>Estimated gross profit</x:v>
      </x:c>
      <x:c r="E9" s="79" t="str"/>
      <x:c r="F9" s="100" t="n">
        <x:f>H131</x:f>
        <x:v>32255.999999999996</x:v>
      </x:c>
      <x:c r="G9" s="81" t="str">
        <x:v>Revenue × gross margin</x:v>
      </x:c>
      <x:c r="H9" s="82" t="str"/>
    </x:row>
    <x:row r="10" ht="26.399999618530273" hidden="0" customHeight="1">
      <x:c r="A10" s="73" t="str">
        <x:v>Number of bays</x:v>
      </x:c>
      <x:c r="B10" s="112" t="n">
        <x:v>2</x:v>
      </x:c>
      <x:c r="D10" s="73" t="str">
        <x:v>Break-even monthly revenue</x:v>
      </x:c>
      <x:c r="E10" s="79" t="str"/>
      <x:c r="F10" s="100" t="n">
        <x:f>H133</x:f>
        <x:v>80714.28571428572</x:v>
      </x:c>
      <x:c r="G10" s="81" t="str">
        <x:v>Fixed costs ÷ gross margin</x:v>
      </x:c>
      <x:c r="H10" s="82" t="str"/>
    </x:row>
    <x:row r="11" ht="26.399999618530273" hidden="0" customHeight="1">
      <x:c r="A11" s="73" t="str">
        <x:v>Currency</x:v>
      </x:c>
      <x:c r="B11" s="112" t="str">
        <x:v>$</x:v>
      </x:c>
      <x:c r="D11" s="73" t="str">
        <x:v>First cash reserve target</x:v>
      </x:c>
      <x:c r="E11" s="79" t="str"/>
      <x:c r="F11" s="100" t="n">
        <x:f>H124*$B$12</x:f>
        <x:v>84750</x:v>
      </x:c>
      <x:c r="G11" s="81" t="str">
        <x:v>Monthly fixed costs × reserve months</x:v>
      </x:c>
      <x:c r="H11" s="82" t="str"/>
    </x:row>
    <x:row r="12" ht="26.399999618530273" hidden="0" customHeight="1">
      <x:c r="A12" s="73" t="str">
        <x:v>Cash reserve months</x:v>
      </x:c>
      <x:c r="B12" s="112" t="n">
        <x:v>3</x:v>
      </x:c>
      <x:c r="D12" s="73" t="str">
        <x:v>Total launch funding target</x:v>
      </x:c>
      <x:c r="E12" s="79" t="str"/>
      <x:c r="F12" s="100" t="n">
        <x:f>F6+F11</x:f>
        <x:v>224725</x:v>
      </x:c>
      <x:c r="G12" s="81" t="str">
        <x:v>Startup cost + cash reserve</x:v>
      </x:c>
      <x:c r="H12" s="82" t="str"/>
    </x:row>
    <x:row r="13"/>
    <x:row r="14" ht="24" hidden="0" customHeight="1">
      <x:c r="A14" s="50" t="str">
        <x:v>STEP 1 — Estimate one-time startup costs</x:v>
      </x:c>
      <x:c r="B14" s="50"/>
      <x:c r="C14" s="50"/>
      <x:c r="D14" s="50"/>
      <x:c r="E14" s="50"/>
      <x:c r="F14" s="50"/>
      <x:c r="G14" s="50"/>
      <x:c r="H14" s="50"/>
    </x:row>
    <x:row r="15" ht="24" hidden="0" customHeight="1">
      <x:c r="A15" s="88" t="str">
        <x:v>Facility &amp; Setup Costs</x:v>
      </x:c>
      <x:c r="B15" s="88"/>
      <x:c r="C15" s="88"/>
      <x:c r="D15" s="88"/>
      <x:c r="E15" s="88"/>
      <x:c r="F15" s="88"/>
      <x:c r="G15" s="88"/>
      <x:c r="H15" s="88"/>
    </x:row>
    <x:row r="16" ht="15" hidden="0" customHeight="1">
      <x:c r="A16" s="62" t="str">
        <x:v>Cost item</x:v>
      </x:c>
      <x:c r="B16" s="62" t="str">
        <x:v>Essential?</x:v>
      </x:c>
      <x:c r="C16" s="62" t="str">
        <x:v>Low estimate</x:v>
      </x:c>
      <x:c r="D16" s="62" t="str">
        <x:v>High estimate</x:v>
      </x:c>
      <x:c r="E16" s="62" t="str">
        <x:v>Your estimate</x:v>
      </x:c>
      <x:c r="F16" s="62" t="str">
        <x:v>Status</x:v>
      </x:c>
      <x:c r="G16" s="62" t="str">
        <x:v>Notes / supplier</x:v>
      </x:c>
      <x:c r="H16" s="62" t="str">
        <x:v>Calculated total</x:v>
      </x:c>
    </x:row>
    <x:row r="17" ht="26.399999618530273" hidden="0" customHeight="1">
      <x:c r="A17" s="89" t="str">
        <x:v>Rent deposit</x:v>
      </x:c>
      <x:c r="B17" s="89" t="str">
        <x:v>Yes</x:v>
      </x:c>
      <x:c r="C17" s="96" t="n">
        <x:v>2000</x:v>
      </x:c>
      <x:c r="D17" s="96" t="n">
        <x:v>12000</x:v>
      </x:c>
      <x:c r="E17" s="97" t="str"/>
      <x:c r="F17" s="89" t="str">
        <x:v>Not started</x:v>
      </x:c>
      <x:c r="G17" s="89" t="str">
        <x:v>Usually based on local rent and lease terms</x:v>
      </x:c>
      <x:c r="H17" s="100" t="n">
        <x:f>IF($F17="Not needed",0,IF($E17&lt;&gt;"",$E17,AVERAGE($C17:$D17)))</x:f>
        <x:v>7000</x:v>
      </x:c>
    </x:row>
    <x:row r="18" ht="15" hidden="0" customHeight="1">
      <x:c r="A18" s="89" t="str">
        <x:v>First month rent</x:v>
      </x:c>
      <x:c r="B18" s="89" t="str">
        <x:v>Yes</x:v>
      </x:c>
      <x:c r="C18" s="96" t="n">
        <x:v>1500</x:v>
      </x:c>
      <x:c r="D18" s="96" t="n">
        <x:v>8000</x:v>
      </x:c>
      <x:c r="E18" s="97" t="str"/>
      <x:c r="F18" s="89" t="str">
        <x:v>Not started</x:v>
      </x:c>
      <x:c r="G18" s="89" t="str">
        <x:v>Use your expected shop rent</x:v>
      </x:c>
      <x:c r="H18" s="100" t="n">
        <x:f>IF($F18="Not needed",0,IF($E18&lt;&gt;"",$E18,AVERAGE($C18:$D18)))</x:f>
        <x:v>4750</x:v>
      </x:c>
    </x:row>
    <x:row r="19" ht="26.399999618530273" hidden="0" customHeight="1">
      <x:c r="A19" s="89" t="str">
        <x:v>Renovation / fit-out</x:v>
      </x:c>
      <x:c r="B19" s="89" t="str">
        <x:v>Yes</x:v>
      </x:c>
      <x:c r="C19" s="96" t="n">
        <x:v>3000</x:v>
      </x:c>
      <x:c r="D19" s="96" t="n">
        <x:v>25000</x:v>
      </x:c>
      <x:c r="E19" s="97" t="str"/>
      <x:c r="F19" s="89" t="str">
        <x:v>Not started</x:v>
      </x:c>
      <x:c r="G19" s="89" t="str">
        <x:v>Flooring, electrical, signage prep, waiting area</x:v>
      </x:c>
      <x:c r="H19" s="100" t="n">
        <x:f>IF($F19="Not needed",0,IF($E19&lt;&gt;"",$E19,AVERAGE($C19:$D19)))</x:f>
        <x:v>14000</x:v>
      </x:c>
    </x:row>
    <x:row r="20" ht="15" hidden="0" customHeight="1">
      <x:c r="A20" s="89" t="str">
        <x:v>Exterior signage</x:v>
      </x:c>
      <x:c r="B20" s="89" t="str">
        <x:v>Yes</x:v>
      </x:c>
      <x:c r="C20" s="96" t="n">
        <x:v>800</x:v>
      </x:c>
      <x:c r="D20" s="96" t="n">
        <x:v>6000</x:v>
      </x:c>
      <x:c r="E20" s="97" t="str"/>
      <x:c r="F20" s="89" t="str">
        <x:v>Not started</x:v>
      </x:c>
      <x:c r="G20" s="89" t="str">
        <x:v>Signboard, window graphics, road sign</x:v>
      </x:c>
      <x:c r="H20" s="100" t="n">
        <x:f>IF($F20="Not needed",0,IF($E20&lt;&gt;"",$E20,AVERAGE($C20:$D20)))</x:f>
        <x:v>3400</x:v>
      </x:c>
    </x:row>
    <x:row r="21" ht="26.399999618530273" hidden="0" customHeight="1">
      <x:c r="A21" s="89" t="str">
        <x:v>Utilities setup</x:v>
      </x:c>
      <x:c r="B21" s="89" t="str">
        <x:v>Yes</x:v>
      </x:c>
      <x:c r="C21" s="96" t="n">
        <x:v>500</x:v>
      </x:c>
      <x:c r="D21" s="96" t="n">
        <x:v>3000</x:v>
      </x:c>
      <x:c r="E21" s="97" t="str"/>
      <x:c r="F21" s="89" t="str">
        <x:v>Not started</x:v>
      </x:c>
      <x:c r="G21" s="89" t="str">
        <x:v>Power, water, waste, compressed air setup</x:v>
      </x:c>
      <x:c r="H21" s="100" t="n">
        <x:f>IF($F21="Not needed",0,IF($E21&lt;&gt;"",$E21,AVERAGE($C21:$D21)))</x:f>
        <x:v>1750</x:v>
      </x:c>
    </x:row>
    <x:row r="22" ht="15" hidden="0" customHeight="1">
      <x:c r="A22" s="89" t="str">
        <x:v>Internet / phone setup</x:v>
      </x:c>
      <x:c r="B22" s="89" t="str">
        <x:v>Yes</x:v>
      </x:c>
      <x:c r="C22" s="96" t="n">
        <x:v>150</x:v>
      </x:c>
      <x:c r="D22" s="96" t="n">
        <x:v>1000</x:v>
      </x:c>
      <x:c r="E22" s="97" t="str"/>
      <x:c r="F22" s="89" t="str">
        <x:v>Not started</x:v>
      </x:c>
      <x:c r="G22" s="89" t="str">
        <x:v>Router, phone line, business number</x:v>
      </x:c>
      <x:c r="H22" s="100" t="n">
        <x:f>IF($F22="Not needed",0,IF($E22&lt;&gt;"",$E22,AVERAGE($C22:$D22)))</x:f>
        <x:v>575</x:v>
      </x:c>
    </x:row>
    <x:row r="23" ht="15" hidden="0" customHeight="1">
      <x:c r="A23" s="89" t="str">
        <x:v>Security system</x:v>
      </x:c>
      <x:c r="B23" s="89" t="str">
        <x:v>Optional</x:v>
      </x:c>
      <x:c r="C23" s="96" t="n">
        <x:v>300</x:v>
      </x:c>
      <x:c r="D23" s="96" t="n">
        <x:v>2500</x:v>
      </x:c>
      <x:c r="E23" s="97" t="str"/>
      <x:c r="F23" s="89" t="str">
        <x:v>Not needed</x:v>
      </x:c>
      <x:c r="G23" s="89" t="str">
        <x:v>Cameras, alarm, access control</x:v>
      </x:c>
      <x:c r="H23" s="100" t="n">
        <x:f>IF($F23="Not needed",0,IF($E23&lt;&gt;"",$E23,AVERAGE($C23:$D23)))</x:f>
        <x:v>0</x:v>
      </x:c>
    </x:row>
    <x:row r="24" ht="15" hidden="0" customHeight="1">
      <x:c r="A24" s="89" t="str">
        <x:v>Customer waiting area</x:v>
      </x:c>
      <x:c r="B24" s="89" t="str">
        <x:v>Optional</x:v>
      </x:c>
      <x:c r="C24" s="96" t="n">
        <x:v>500</x:v>
      </x:c>
      <x:c r="D24" s="96" t="n">
        <x:v>5000</x:v>
      </x:c>
      <x:c r="E24" s="97" t="str"/>
      <x:c r="F24" s="89" t="str">
        <x:v>Not needed</x:v>
      </x:c>
      <x:c r="G24" s="89" t="str">
        <x:v>Chairs, counter, coffee station, display</x:v>
      </x:c>
      <x:c r="H24" s="100" t="n">
        <x:f>IF($F24="Not needed",0,IF($E24&lt;&gt;"",$E24,AVERAGE($C24:$D24)))</x:f>
        <x:v>0</x:v>
      </x:c>
    </x:row>
    <x:row r="25" ht="15" hidden="0" customHeight="1">
      <x:c r="A25" s="89"/>
      <x:c r="B25" s="89"/>
      <x:c r="C25" s="89"/>
      <x:c r="D25" s="89"/>
      <x:c r="E25" s="89"/>
      <x:c r="F25" s="89"/>
      <x:c r="G25" s="90" t="str">
        <x:v>Section total</x:v>
      </x:c>
      <x:c r="H25" s="101" t="n">
        <x:f>SUM(H17:H24)</x:f>
        <x:v>31475</x:v>
      </x:c>
    </x:row>
    <x:row r="26"/>
    <x:row r="27"/>
    <x:row r="28" ht="24" hidden="0" customHeight="1">
      <x:c r="A28" s="88" t="str">
        <x:v>Licensing, Insurance &amp; Compliance</x:v>
      </x:c>
      <x:c r="B28" s="88"/>
      <x:c r="C28" s="88"/>
      <x:c r="D28" s="88"/>
      <x:c r="E28" s="88"/>
      <x:c r="F28" s="88"/>
      <x:c r="G28" s="88"/>
      <x:c r="H28" s="88"/>
    </x:row>
    <x:row r="29" ht="15" hidden="0" customHeight="1">
      <x:c r="A29" s="62" t="str">
        <x:v>Cost item</x:v>
      </x:c>
      <x:c r="B29" s="62" t="str">
        <x:v>Essential?</x:v>
      </x:c>
      <x:c r="C29" s="62" t="str">
        <x:v>Low estimate</x:v>
      </x:c>
      <x:c r="D29" s="62" t="str">
        <x:v>High estimate</x:v>
      </x:c>
      <x:c r="E29" s="62" t="str">
        <x:v>Your estimate</x:v>
      </x:c>
      <x:c r="F29" s="62" t="str">
        <x:v>Status</x:v>
      </x:c>
      <x:c r="G29" s="62" t="str">
        <x:v>Notes / supplier</x:v>
      </x:c>
      <x:c r="H29" s="62" t="str">
        <x:v>Calculated total</x:v>
      </x:c>
    </x:row>
    <x:row r="30" ht="26.399999618530273" hidden="0" customHeight="1">
      <x:c r="A30" s="89" t="str">
        <x:v>Business registration</x:v>
      </x:c>
      <x:c r="B30" s="89" t="str">
        <x:v>Yes</x:v>
      </x:c>
      <x:c r="C30" s="96" t="n">
        <x:v>100</x:v>
      </x:c>
      <x:c r="D30" s="96" t="n">
        <x:v>1500</x:v>
      </x:c>
      <x:c r="E30" s="97" t="str"/>
      <x:c r="F30" s="89" t="str">
        <x:v>Not started</x:v>
      </x:c>
      <x:c r="G30" s="89" t="str">
        <x:v>Company registration or local business license</x:v>
      </x:c>
      <x:c r="H30" s="100" t="n">
        <x:f>IF($F30="Not needed",0,IF($E30&lt;&gt;"",$E30,AVERAGE($C30:$D30)))</x:f>
        <x:v>800</x:v>
      </x:c>
    </x:row>
    <x:row r="31" ht="15" hidden="0" customHeight="1">
      <x:c r="A31" s="89" t="str">
        <x:v>Trade / shop license</x:v>
      </x:c>
      <x:c r="B31" s="89" t="str">
        <x:v>Yes</x:v>
      </x:c>
      <x:c r="C31" s="96" t="n">
        <x:v>250</x:v>
      </x:c>
      <x:c r="D31" s="96" t="n">
        <x:v>3000</x:v>
      </x:c>
      <x:c r="E31" s="97" t="str"/>
      <x:c r="F31" s="89" t="str">
        <x:v>Not started</x:v>
      </x:c>
      <x:c r="G31" s="89" t="str">
        <x:v>Varies by country, state, city</x:v>
      </x:c>
      <x:c r="H31" s="100" t="n">
        <x:f>IF($F31="Not needed",0,IF($E31&lt;&gt;"",$E31,AVERAGE($C31:$D31)))</x:f>
        <x:v>1625</x:v>
      </x:c>
    </x:row>
    <x:row r="32" ht="15" hidden="0" customHeight="1">
      <x:c r="A32" s="89" t="str">
        <x:v>Sales tax / VAT registration</x:v>
      </x:c>
      <x:c r="B32" s="89" t="str">
        <x:v>Yes</x:v>
      </x:c>
      <x:c r="C32" s="96" t="n">
        <x:v>0</x:v>
      </x:c>
      <x:c r="D32" s="96" t="n">
        <x:v>500</x:v>
      </x:c>
      <x:c r="E32" s="97" t="str"/>
      <x:c r="F32" s="89" t="str">
        <x:v>Not started</x:v>
      </x:c>
      <x:c r="G32" s="89" t="str">
        <x:v>Usually government registration</x:v>
      </x:c>
      <x:c r="H32" s="100" t="n">
        <x:f>IF($F32="Not needed",0,IF($E32&lt;&gt;"",$E32,AVERAGE($C32:$D32)))</x:f>
        <x:v>250</x:v>
      </x:c>
    </x:row>
    <x:row r="33" ht="15" hidden="0" customHeight="1">
      <x:c r="A33" s="89" t="str">
        <x:v>Tire disposal setup</x:v>
      </x:c>
      <x:c r="B33" s="89" t="str">
        <x:v>Yes</x:v>
      </x:c>
      <x:c r="C33" s="96" t="n">
        <x:v>300</x:v>
      </x:c>
      <x:c r="D33" s="96" t="n">
        <x:v>2500</x:v>
      </x:c>
      <x:c r="E33" s="97" t="str"/>
      <x:c r="F33" s="89" t="str">
        <x:v>Not started</x:v>
      </x:c>
      <x:c r="G33" s="89" t="str">
        <x:v>Waste tire hauler or disposal program</x:v>
      </x:c>
      <x:c r="H33" s="100" t="n">
        <x:f>IF($F33="Not needed",0,IF($E33&lt;&gt;"",$E33,AVERAGE($C33:$D33)))</x:f>
        <x:v>1400</x:v>
      </x:c>
    </x:row>
    <x:row r="34" ht="15" hidden="0" customHeight="1">
      <x:c r="A34" s="89" t="str">
        <x:v>General liability insurance</x:v>
      </x:c>
      <x:c r="B34" s="89" t="str">
        <x:v>Yes</x:v>
      </x:c>
      <x:c r="C34" s="96" t="n">
        <x:v>800</x:v>
      </x:c>
      <x:c r="D34" s="96" t="n">
        <x:v>5000</x:v>
      </x:c>
      <x:c r="E34" s="97" t="str"/>
      <x:c r="F34" s="89" t="str">
        <x:v>Not started</x:v>
      </x:c>
      <x:c r="G34" s="89" t="str">
        <x:v>Annual or initial premium</x:v>
      </x:c>
      <x:c r="H34" s="100" t="n">
        <x:f>IF($F34="Not needed",0,IF($E34&lt;&gt;"",$E34,AVERAGE($C34:$D34)))</x:f>
        <x:v>2900</x:v>
      </x:c>
    </x:row>
    <x:row r="35" ht="15" hidden="0" customHeight="1">
      <x:c r="A35" s="89" t="str">
        <x:v>Garage liability insurance</x:v>
      </x:c>
      <x:c r="B35" s="89" t="str">
        <x:v>Yes</x:v>
      </x:c>
      <x:c r="C35" s="96" t="n">
        <x:v>1000</x:v>
      </x:c>
      <x:c r="D35" s="96" t="n">
        <x:v>7000</x:v>
      </x:c>
      <x:c r="E35" s="97" t="str"/>
      <x:c r="F35" s="89" t="str">
        <x:v>Not started</x:v>
      </x:c>
      <x:c r="G35" s="89" t="str">
        <x:v>Coverage for shop operations</x:v>
      </x:c>
      <x:c r="H35" s="100" t="n">
        <x:f>IF($F35="Not needed",0,IF($E35&lt;&gt;"",$E35,AVERAGE($C35:$D35)))</x:f>
        <x:v>4000</x:v>
      </x:c>
    </x:row>
    <x:row r="36" ht="15" hidden="0" customHeight="1">
      <x:c r="A36" s="89" t="str">
        <x:v>Workers compensation</x:v>
      </x:c>
      <x:c r="B36" s="89" t="str">
        <x:v>Yes</x:v>
      </x:c>
      <x:c r="C36" s="96" t="n">
        <x:v>500</x:v>
      </x:c>
      <x:c r="D36" s="96" t="n">
        <x:v>6000</x:v>
      </x:c>
      <x:c r="E36" s="97" t="str"/>
      <x:c r="F36" s="89" t="str">
        <x:v>Not started</x:v>
      </x:c>
      <x:c r="G36" s="89" t="str">
        <x:v>Depends on employees and jurisdiction</x:v>
      </x:c>
      <x:c r="H36" s="100" t="n">
        <x:f>IF($F36="Not needed",0,IF($E36&lt;&gt;"",$E36,AVERAGE($C36:$D36)))</x:f>
        <x:v>3250</x:v>
      </x:c>
    </x:row>
    <x:row r="37" ht="15" hidden="0" customHeight="1">
      <x:c r="A37" s="89" t="str">
        <x:v>Fire / safety inspection</x:v>
      </x:c>
      <x:c r="B37" s="89" t="str">
        <x:v>Yes</x:v>
      </x:c>
      <x:c r="C37" s="96" t="n">
        <x:v>100</x:v>
      </x:c>
      <x:c r="D37" s="96" t="n">
        <x:v>1500</x:v>
      </x:c>
      <x:c r="E37" s="97" t="str"/>
      <x:c r="F37" s="89" t="str">
        <x:v>Not started</x:v>
      </x:c>
      <x:c r="G37" s="89" t="str">
        <x:v>Inspection, extinguishers, signs</x:v>
      </x:c>
      <x:c r="H37" s="100" t="n">
        <x:f>IF($F37="Not needed",0,IF($E37&lt;&gt;"",$E37,AVERAGE($C37:$D37)))</x:f>
        <x:v>800</x:v>
      </x:c>
    </x:row>
    <x:row r="38" ht="15" hidden="0" customHeight="1">
      <x:c r="A38" s="89"/>
      <x:c r="B38" s="89"/>
      <x:c r="C38" s="89"/>
      <x:c r="D38" s="89"/>
      <x:c r="E38" s="89"/>
      <x:c r="F38" s="89"/>
      <x:c r="G38" s="90" t="str">
        <x:v>Section total</x:v>
      </x:c>
      <x:c r="H38" s="101" t="n">
        <x:f>SUM(H30:H37)</x:f>
        <x:v>15025</x:v>
      </x:c>
    </x:row>
    <x:row r="39"/>
    <x:row r="40"/>
    <x:row r="41" ht="24" hidden="0" customHeight="1">
      <x:c r="A41" s="88" t="str">
        <x:v>Equipment Checklist</x:v>
      </x:c>
      <x:c r="B41" s="88"/>
      <x:c r="C41" s="88"/>
      <x:c r="D41" s="88"/>
      <x:c r="E41" s="88"/>
      <x:c r="F41" s="88"/>
      <x:c r="G41" s="88"/>
      <x:c r="H41" s="88"/>
    </x:row>
    <x:row r="42" ht="15" hidden="0" customHeight="1">
      <x:c r="A42" s="62" t="str">
        <x:v>Cost item</x:v>
      </x:c>
      <x:c r="B42" s="62" t="str">
        <x:v>Essential?</x:v>
      </x:c>
      <x:c r="C42" s="62" t="str">
        <x:v>Low estimate</x:v>
      </x:c>
      <x:c r="D42" s="62" t="str">
        <x:v>High estimate</x:v>
      </x:c>
      <x:c r="E42" s="62" t="str">
        <x:v>Your estimate</x:v>
      </x:c>
      <x:c r="F42" s="62" t="str">
        <x:v>Status</x:v>
      </x:c>
      <x:c r="G42" s="62" t="str">
        <x:v>Notes / supplier</x:v>
      </x:c>
      <x:c r="H42" s="62" t="str">
        <x:v>Calculated total</x:v>
      </x:c>
    </x:row>
    <x:row r="43" ht="15" hidden="0" customHeight="1">
      <x:c r="A43" s="89" t="str">
        <x:v>Tire changer</x:v>
      </x:c>
      <x:c r="B43" s="89" t="str">
        <x:v>Yes</x:v>
      </x:c>
      <x:c r="C43" s="96" t="n">
        <x:v>2000</x:v>
      </x:c>
      <x:c r="D43" s="96" t="n">
        <x:v>12000</x:v>
      </x:c>
      <x:c r="E43" s="97" t="str"/>
      <x:c r="F43" s="89" t="str">
        <x:v>Not started</x:v>
      </x:c>
      <x:c r="G43" s="89" t="str">
        <x:v>Core tire shop equipment</x:v>
      </x:c>
      <x:c r="H43" s="100" t="n">
        <x:f>IF($F43="Not needed",0,IF($E43&lt;&gt;"",$E43,AVERAGE($C43:$D43)))</x:f>
        <x:v>7000</x:v>
      </x:c>
    </x:row>
    <x:row r="44" ht="15" hidden="0" customHeight="1">
      <x:c r="A44" s="89" t="str">
        <x:v>Wheel balancer</x:v>
      </x:c>
      <x:c r="B44" s="89" t="str">
        <x:v>Yes</x:v>
      </x:c>
      <x:c r="C44" s="96" t="n">
        <x:v>1500</x:v>
      </x:c>
      <x:c r="D44" s="96" t="n">
        <x:v>10000</x:v>
      </x:c>
      <x:c r="E44" s="97" t="str"/>
      <x:c r="F44" s="89" t="str">
        <x:v>Not started</x:v>
      </x:c>
      <x:c r="G44" s="89" t="str">
        <x:v>Core tire shop equipment</x:v>
      </x:c>
      <x:c r="H44" s="100" t="n">
        <x:f>IF($F44="Not needed",0,IF($E44&lt;&gt;"",$E44,AVERAGE($C44:$D44)))</x:f>
        <x:v>5750</x:v>
      </x:c>
    </x:row>
    <x:row r="45" ht="15" hidden="0" customHeight="1">
      <x:c r="A45" s="89" t="str">
        <x:v>Air compressor</x:v>
      </x:c>
      <x:c r="B45" s="89" t="str">
        <x:v>Yes</x:v>
      </x:c>
      <x:c r="C45" s="96" t="n">
        <x:v>800</x:v>
      </x:c>
      <x:c r="D45" s="96" t="n">
        <x:v>5000</x:v>
      </x:c>
      <x:c r="E45" s="97" t="str"/>
      <x:c r="F45" s="89" t="str">
        <x:v>Not started</x:v>
      </x:c>
      <x:c r="G45" s="89" t="str">
        <x:v>Enough capacity for tire tools</x:v>
      </x:c>
      <x:c r="H45" s="100" t="n">
        <x:f>IF($F45="Not needed",0,IF($E45&lt;&gt;"",$E45,AVERAGE($C45:$D45)))</x:f>
        <x:v>2900</x:v>
      </x:c>
    </x:row>
    <x:row r="46" ht="15" hidden="0" customHeight="1">
      <x:c r="A46" s="89" t="str">
        <x:v>Vehicle lift</x:v>
      </x:c>
      <x:c r="B46" s="89" t="str">
        <x:v>Yes</x:v>
      </x:c>
      <x:c r="C46" s="96" t="n">
        <x:v>2500</x:v>
      </x:c>
      <x:c r="D46" s="96" t="n">
        <x:v>12000</x:v>
      </x:c>
      <x:c r="E46" s="97" t="str"/>
      <x:c r="F46" s="89" t="str">
        <x:v>Not started</x:v>
      </x:c>
      <x:c r="G46" s="89" t="str">
        <x:v>One or more depending on bays</x:v>
      </x:c>
      <x:c r="H46" s="100" t="n">
        <x:f>IF($F46="Not needed",0,IF($E46&lt;&gt;"",$E46,AVERAGE($C46:$D46)))</x:f>
        <x:v>7250</x:v>
      </x:c>
    </x:row>
    <x:row r="47" ht="15" hidden="0" customHeight="1">
      <x:c r="A47" s="89" t="str">
        <x:v>Floor jacks and jack stands</x:v>
      </x:c>
      <x:c r="B47" s="89" t="str">
        <x:v>Yes</x:v>
      </x:c>
      <x:c r="C47" s="96" t="n">
        <x:v>300</x:v>
      </x:c>
      <x:c r="D47" s="96" t="n">
        <x:v>2500</x:v>
      </x:c>
      <x:c r="E47" s="97" t="str"/>
      <x:c r="F47" s="89" t="str">
        <x:v>Not started</x:v>
      </x:c>
      <x:c r="G47" s="89" t="str">
        <x:v>Backup lifting equipment</x:v>
      </x:c>
      <x:c r="H47" s="100" t="n">
        <x:f>IF($F47="Not needed",0,IF($E47&lt;&gt;"",$E47,AVERAGE($C47:$D47)))</x:f>
        <x:v>1400</x:v>
      </x:c>
    </x:row>
    <x:row r="48" ht="15" hidden="0" customHeight="1">
      <x:c r="A48" s="89" t="str">
        <x:v>Torque wrench set</x:v>
      </x:c>
      <x:c r="B48" s="89" t="str">
        <x:v>Yes</x:v>
      </x:c>
      <x:c r="C48" s="96" t="n">
        <x:v>200</x:v>
      </x:c>
      <x:c r="D48" s="96" t="n">
        <x:v>1500</x:v>
      </x:c>
      <x:c r="E48" s="97" t="str"/>
      <x:c r="F48" s="89" t="str">
        <x:v>Not started</x:v>
      </x:c>
      <x:c r="G48" s="89" t="str">
        <x:v>Proper wheel torque</x:v>
      </x:c>
      <x:c r="H48" s="100" t="n">
        <x:f>IF($F48="Not needed",0,IF($E48&lt;&gt;"",$E48,AVERAGE($C48:$D48)))</x:f>
        <x:v>850</x:v>
      </x:c>
    </x:row>
    <x:row r="49" ht="15" hidden="0" customHeight="1">
      <x:c r="A49" s="89" t="str">
        <x:v>Impact wrenches and sockets</x:v>
      </x:c>
      <x:c r="B49" s="89" t="str">
        <x:v>Yes</x:v>
      </x:c>
      <x:c r="C49" s="96" t="n">
        <x:v>500</x:v>
      </x:c>
      <x:c r="D49" s="96" t="n">
        <x:v>3000</x:v>
      </x:c>
      <x:c r="E49" s="97" t="str"/>
      <x:c r="F49" s="89" t="str">
        <x:v>Not started</x:v>
      </x:c>
      <x:c r="G49" s="89" t="str">
        <x:v>Daily tire work</x:v>
      </x:c>
      <x:c r="H49" s="100" t="n">
        <x:f>IF($F49="Not needed",0,IF($E49&lt;&gt;"",$E49,AVERAGE($C49:$D49)))</x:f>
        <x:v>1750</x:v>
      </x:c>
    </x:row>
    <x:row r="50" ht="15" hidden="0" customHeight="1">
      <x:c r="A50" s="89" t="str">
        <x:v>Tire racks</x:v>
      </x:c>
      <x:c r="B50" s="89" t="str">
        <x:v>Yes</x:v>
      </x:c>
      <x:c r="C50" s="96" t="n">
        <x:v>800</x:v>
      </x:c>
      <x:c r="D50" s="96" t="n">
        <x:v>6000</x:v>
      </x:c>
      <x:c r="E50" s="97" t="str"/>
      <x:c r="F50" s="89" t="str">
        <x:v>Not started</x:v>
      </x:c>
      <x:c r="G50" s="89" t="str">
        <x:v>Inventory organization</x:v>
      </x:c>
      <x:c r="H50" s="100" t="n">
        <x:f>IF($F50="Not needed",0,IF($E50&lt;&gt;"",$E50,AVERAGE($C50:$D50)))</x:f>
        <x:v>3400</x:v>
      </x:c>
    </x:row>
    <x:row r="51" ht="15" hidden="0" customHeight="1">
      <x:c r="A51" s="89" t="str">
        <x:v>TPMS tool</x:v>
      </x:c>
      <x:c r="B51" s="89" t="str">
        <x:v>Yes</x:v>
      </x:c>
      <x:c r="C51" s="96" t="n">
        <x:v>400</x:v>
      </x:c>
      <x:c r="D51" s="96" t="n">
        <x:v>3000</x:v>
      </x:c>
      <x:c r="E51" s="97" t="str"/>
      <x:c r="F51" s="89" t="str">
        <x:v>Not started</x:v>
      </x:c>
      <x:c r="G51" s="89" t="str">
        <x:v>Sensor programming and diagnosis</x:v>
      </x:c>
      <x:c r="H51" s="100" t="n">
        <x:f>IF($F51="Not needed",0,IF($E51&lt;&gt;"",$E51,AVERAGE($C51:$D51)))</x:f>
        <x:v>1700</x:v>
      </x:c>
    </x:row>
    <x:row r="52" ht="15" hidden="0" customHeight="1">
      <x:c r="A52" s="89" t="str">
        <x:v>Wheel weights starter kit</x:v>
      </x:c>
      <x:c r="B52" s="89" t="str">
        <x:v>Yes</x:v>
      </x:c>
      <x:c r="C52" s="96" t="n">
        <x:v>200</x:v>
      </x:c>
      <x:c r="D52" s="96" t="n">
        <x:v>1500</x:v>
      </x:c>
      <x:c r="E52" s="97" t="str"/>
      <x:c r="F52" s="89" t="str">
        <x:v>Not started</x:v>
      </x:c>
      <x:c r="G52" s="89" t="str">
        <x:v>Balancing supplies</x:v>
      </x:c>
      <x:c r="H52" s="100" t="n">
        <x:f>IF($F52="Not needed",0,IF($E52&lt;&gt;"",$E52,AVERAGE($C52:$D52)))</x:f>
        <x:v>850</x:v>
      </x:c>
    </x:row>
    <x:row r="53" ht="15" hidden="0" customHeight="1">
      <x:c r="A53" s="89" t="str">
        <x:v>Valve stems and tools</x:v>
      </x:c>
      <x:c r="B53" s="89" t="str">
        <x:v>Yes</x:v>
      </x:c>
      <x:c r="C53" s="96" t="n">
        <x:v>150</x:v>
      </x:c>
      <x:c r="D53" s="96" t="n">
        <x:v>1000</x:v>
      </x:c>
      <x:c r="E53" s="97" t="str"/>
      <x:c r="F53" s="89" t="str">
        <x:v>Not started</x:v>
      </x:c>
      <x:c r="G53" s="89" t="str">
        <x:v>Common tire service supplies</x:v>
      </x:c>
      <x:c r="H53" s="100" t="n">
        <x:f>IF($F53="Not needed",0,IF($E53&lt;&gt;"",$E53,AVERAGE($C53:$D53)))</x:f>
        <x:v>575</x:v>
      </x:c>
    </x:row>
    <x:row r="54" ht="15" hidden="0" customHeight="1">
      <x:c r="A54" s="89" t="str">
        <x:v>Patch / plug repair kits</x:v>
      </x:c>
      <x:c r="B54" s="89" t="str">
        <x:v>Yes</x:v>
      </x:c>
      <x:c r="C54" s="96" t="n">
        <x:v>150</x:v>
      </x:c>
      <x:c r="D54" s="96" t="n">
        <x:v>1000</x:v>
      </x:c>
      <x:c r="E54" s="97" t="str"/>
      <x:c r="F54" s="89" t="str">
        <x:v>Not started</x:v>
      </x:c>
      <x:c r="G54" s="89" t="str">
        <x:v>Repair services</x:v>
      </x:c>
      <x:c r="H54" s="100" t="n">
        <x:f>IF($F54="Not needed",0,IF($E54&lt;&gt;"",$E54,AVERAGE($C54:$D54)))</x:f>
        <x:v>575</x:v>
      </x:c>
    </x:row>
    <x:row r="55" ht="15" hidden="0" customHeight="1">
      <x:c r="A55" s="89" t="str">
        <x:v>Alignment machine</x:v>
      </x:c>
      <x:c r="B55" s="89" t="str">
        <x:v>Optional</x:v>
      </x:c>
      <x:c r="C55" s="96" t="n">
        <x:v>8000</x:v>
      </x:c>
      <x:c r="D55" s="96" t="n">
        <x:v>35000</x:v>
      </x:c>
      <x:c r="E55" s="97" t="str"/>
      <x:c r="F55" s="89" t="str">
        <x:v>Not needed</x:v>
      </x:c>
      <x:c r="G55" s="89" t="str">
        <x:v>Add when offering alignments</x:v>
      </x:c>
      <x:c r="H55" s="100" t="n">
        <x:f>IF($F55="Not needed",0,IF($E55&lt;&gt;"",$E55,AVERAGE($C55:$D55)))</x:f>
        <x:v>0</x:v>
      </x:c>
    </x:row>
    <x:row r="56" ht="15" hidden="0" customHeight="1">
      <x:c r="A56" s="89" t="str">
        <x:v>POS / payment terminal</x:v>
      </x:c>
      <x:c r="B56" s="89" t="str">
        <x:v>Yes</x:v>
      </x:c>
      <x:c r="C56" s="96" t="n">
        <x:v>200</x:v>
      </x:c>
      <x:c r="D56" s="96" t="n">
        <x:v>1500</x:v>
      </x:c>
      <x:c r="E56" s="97" t="str"/>
      <x:c r="F56" s="89" t="str">
        <x:v>Not started</x:v>
      </x:c>
      <x:c r="G56" s="89" t="str">
        <x:v>Card and digital payments</x:v>
      </x:c>
      <x:c r="H56" s="100" t="n">
        <x:f>IF($F56="Not needed",0,IF($E56&lt;&gt;"",$E56,AVERAGE($C56:$D56)))</x:f>
        <x:v>850</x:v>
      </x:c>
    </x:row>
    <x:row r="57" ht="15" hidden="0" customHeight="1">
      <x:c r="A57" s="89" t="str">
        <x:v>Computer / tablet</x:v>
      </x:c>
      <x:c r="B57" s="89" t="str">
        <x:v>Yes</x:v>
      </x:c>
      <x:c r="C57" s="96" t="n">
        <x:v>500</x:v>
      </x:c>
      <x:c r="D57" s="96" t="n">
        <x:v>3000</x:v>
      </x:c>
      <x:c r="E57" s="97" t="str"/>
      <x:c r="F57" s="89" t="str">
        <x:v>Not started</x:v>
      </x:c>
      <x:c r="G57" s="89" t="str">
        <x:v>Front desk and job tracking</x:v>
      </x:c>
      <x:c r="H57" s="100" t="n">
        <x:f>IF($F57="Not needed",0,IF($E57&lt;&gt;"",$E57,AVERAGE($C57:$D57)))</x:f>
        <x:v>1750</x:v>
      </x:c>
    </x:row>
    <x:row r="58" ht="15" hidden="0" customHeight="1">
      <x:c r="A58" s="89" t="str">
        <x:v>Printer / label printer</x:v>
      </x:c>
      <x:c r="B58" s="89" t="str">
        <x:v>Optional</x:v>
      </x:c>
      <x:c r="C58" s="96" t="n">
        <x:v>150</x:v>
      </x:c>
      <x:c r="D58" s="96" t="n">
        <x:v>1000</x:v>
      </x:c>
      <x:c r="E58" s="97" t="str"/>
      <x:c r="F58" s="89" t="str">
        <x:v>Not needed</x:v>
      </x:c>
      <x:c r="G58" s="89" t="str">
        <x:v>Invoices, labels, paperwork</x:v>
      </x:c>
      <x:c r="H58" s="100" t="n">
        <x:f>IF($F58="Not needed",0,IF($E58&lt;&gt;"",$E58,AVERAGE($C58:$D58)))</x:f>
        <x:v>0</x:v>
      </x:c>
    </x:row>
    <x:row r="59" ht="15" hidden="0" customHeight="1">
      <x:c r="A59" s="89" t="str">
        <x:v>Safety equipment</x:v>
      </x:c>
      <x:c r="B59" s="89" t="str">
        <x:v>Yes</x:v>
      </x:c>
      <x:c r="C59" s="96" t="n">
        <x:v>300</x:v>
      </x:c>
      <x:c r="D59" s="96" t="n">
        <x:v>2500</x:v>
      </x:c>
      <x:c r="E59" s="97" t="str"/>
      <x:c r="F59" s="89" t="str">
        <x:v>Not started</x:v>
      </x:c>
      <x:c r="G59" s="89" t="str">
        <x:v>PPE, extinguishers, first aid, signs</x:v>
      </x:c>
      <x:c r="H59" s="100" t="n">
        <x:f>IF($F59="Not needed",0,IF($E59&lt;&gt;"",$E59,AVERAGE($C59:$D59)))</x:f>
        <x:v>1400</x:v>
      </x:c>
    </x:row>
    <x:row r="60" ht="15" hidden="0" customHeight="1">
      <x:c r="A60" s="89"/>
      <x:c r="B60" s="89"/>
      <x:c r="C60" s="89"/>
      <x:c r="D60" s="89"/>
      <x:c r="E60" s="89"/>
      <x:c r="F60" s="89"/>
      <x:c r="G60" s="90" t="str">
        <x:v>Section total</x:v>
      </x:c>
      <x:c r="H60" s="101" t="n">
        <x:f>SUM(H43:H59)</x:f>
        <x:v>38000</x:v>
      </x:c>
    </x:row>
    <x:row r="61"/>
    <x:row r="62"/>
    <x:row r="63" ht="24" hidden="0" customHeight="1">
      <x:c r="A63" s="88" t="str">
        <x:v>Starting Inventory Planner</x:v>
      </x:c>
      <x:c r="B63" s="88"/>
      <x:c r="C63" s="88"/>
      <x:c r="D63" s="88"/>
      <x:c r="E63" s="88"/>
      <x:c r="F63" s="88"/>
      <x:c r="G63" s="88"/>
      <x:c r="H63" s="88"/>
    </x:row>
    <x:row r="64" ht="15" hidden="0" customHeight="1">
      <x:c r="A64" s="62" t="str">
        <x:v>Cost item</x:v>
      </x:c>
      <x:c r="B64" s="62" t="str">
        <x:v>Essential?</x:v>
      </x:c>
      <x:c r="C64" s="62" t="str">
        <x:v>Low estimate</x:v>
      </x:c>
      <x:c r="D64" s="62" t="str">
        <x:v>High estimate</x:v>
      </x:c>
      <x:c r="E64" s="62" t="str">
        <x:v>Your estimate</x:v>
      </x:c>
      <x:c r="F64" s="62" t="str">
        <x:v>Status</x:v>
      </x:c>
      <x:c r="G64" s="62" t="str">
        <x:v>Notes / supplier</x:v>
      </x:c>
      <x:c r="H64" s="62" t="str">
        <x:v>Calculated total</x:v>
      </x:c>
    </x:row>
    <x:row r="65" ht="15" hidden="0" customHeight="1">
      <x:c r="A65" s="89" t="str">
        <x:v>Passenger tires</x:v>
      </x:c>
      <x:c r="B65" s="89" t="str">
        <x:v>Yes</x:v>
      </x:c>
      <x:c r="C65" s="96" t="n">
        <x:v>4000</x:v>
      </x:c>
      <x:c r="D65" s="96" t="n">
        <x:v>25000</x:v>
      </x:c>
      <x:c r="E65" s="97" t="str"/>
      <x:c r="F65" s="89" t="str">
        <x:v>Not started</x:v>
      </x:c>
      <x:c r="G65" s="89" t="str">
        <x:v>Core inventory category</x:v>
      </x:c>
      <x:c r="H65" s="100" t="n">
        <x:f>IF($F65="Not needed",0,IF($E65&lt;&gt;"",$E65,AVERAGE($C65:$D65)))</x:f>
        <x:v>14500</x:v>
      </x:c>
    </x:row>
    <x:row r="66" ht="15" hidden="0" customHeight="1">
      <x:c r="A66" s="89" t="str">
        <x:v>SUV / light truck tires</x:v>
      </x:c>
      <x:c r="B66" s="89" t="str">
        <x:v>Yes</x:v>
      </x:c>
      <x:c r="C66" s="96" t="n">
        <x:v>3000</x:v>
      </x:c>
      <x:c r="D66" s="96" t="n">
        <x:v>20000</x:v>
      </x:c>
      <x:c r="E66" s="97" t="str"/>
      <x:c r="F66" s="89" t="str">
        <x:v>Not started</x:v>
      </x:c>
      <x:c r="G66" s="89" t="str">
        <x:v>High-demand category in many markets</x:v>
      </x:c>
      <x:c r="H66" s="100" t="n">
        <x:f>IF($F66="Not needed",0,IF($E66&lt;&gt;"",$E66,AVERAGE($C66:$D66)))</x:f>
        <x:v>11500</x:v>
      </x:c>
    </x:row>
    <x:row r="67" ht="15" hidden="0" customHeight="1">
      <x:c r="A67" s="89" t="str">
        <x:v>Used tires</x:v>
      </x:c>
      <x:c r="B67" s="89" t="str">
        <x:v>Optional</x:v>
      </x:c>
      <x:c r="C67" s="96" t="n">
        <x:v>1000</x:v>
      </x:c>
      <x:c r="D67" s="96" t="n">
        <x:v>10000</x:v>
      </x:c>
      <x:c r="E67" s="97" t="str"/>
      <x:c r="F67" s="89" t="str">
        <x:v>Not needed</x:v>
      </x:c>
      <x:c r="G67" s="89" t="str">
        <x:v>Only if part of your business model</x:v>
      </x:c>
      <x:c r="H67" s="100" t="n">
        <x:f>IF($F67="Not needed",0,IF($E67&lt;&gt;"",$E67,AVERAGE($C67:$D67)))</x:f>
        <x:v>0</x:v>
      </x:c>
    </x:row>
    <x:row r="68" ht="15" hidden="0" customHeight="1">
      <x:c r="A68" s="89" t="str">
        <x:v>Performance tires</x:v>
      </x:c>
      <x:c r="B68" s="89" t="str">
        <x:v>Optional</x:v>
      </x:c>
      <x:c r="C68" s="96" t="n">
        <x:v>1000</x:v>
      </x:c>
      <x:c r="D68" s="96" t="n">
        <x:v>15000</x:v>
      </x:c>
      <x:c r="E68" s="97" t="str"/>
      <x:c r="F68" s="89" t="str">
        <x:v>Not needed</x:v>
      </x:c>
      <x:c r="G68" s="89" t="str">
        <x:v>Depends on location and target customers</x:v>
      </x:c>
      <x:c r="H68" s="100" t="n">
        <x:f>IF($F68="Not needed",0,IF($E68&lt;&gt;"",$E68,AVERAGE($C68:$D68)))</x:f>
        <x:v>0</x:v>
      </x:c>
    </x:row>
    <x:row r="69" ht="15" hidden="0" customHeight="1">
      <x:c r="A69" s="89" t="str">
        <x:v>Winter tires</x:v>
      </x:c>
      <x:c r="B69" s="89" t="str">
        <x:v>Optional</x:v>
      </x:c>
      <x:c r="C69" s="96" t="n">
        <x:v>1000</x:v>
      </x:c>
      <x:c r="D69" s="96" t="n">
        <x:v>20000</x:v>
      </x:c>
      <x:c r="E69" s="97" t="str"/>
      <x:c r="F69" s="89" t="str">
        <x:v>Not needed</x:v>
      </x:c>
      <x:c r="G69" s="89" t="str">
        <x:v>Depends on climate</x:v>
      </x:c>
      <x:c r="H69" s="100" t="n">
        <x:f>IF($F69="Not needed",0,IF($E69&lt;&gt;"",$E69,AVERAGE($C69:$D69)))</x:f>
        <x:v>0</x:v>
      </x:c>
    </x:row>
    <x:row r="70" ht="15" hidden="0" customHeight="1">
      <x:c r="A70" s="89" t="str">
        <x:v>Commercial tires</x:v>
      </x:c>
      <x:c r="B70" s="89" t="str">
        <x:v>Optional</x:v>
      </x:c>
      <x:c r="C70" s="96" t="n">
        <x:v>2000</x:v>
      </x:c>
      <x:c r="D70" s="96" t="n">
        <x:v>25000</x:v>
      </x:c>
      <x:c r="E70" s="97" t="str"/>
      <x:c r="F70" s="89" t="str">
        <x:v>Not needed</x:v>
      </x:c>
      <x:c r="G70" s="89" t="str">
        <x:v>Only if serving fleets/trucks</x:v>
      </x:c>
      <x:c r="H70" s="100" t="n">
        <x:f>IF($F70="Not needed",0,IF($E70&lt;&gt;"",$E70,AVERAGE($C70:$D70)))</x:f>
        <x:v>0</x:v>
      </x:c>
    </x:row>
    <x:row r="71" ht="15" hidden="0" customHeight="1">
      <x:c r="A71" s="89" t="str">
        <x:v>TPMS sensors</x:v>
      </x:c>
      <x:c r="B71" s="89" t="str">
        <x:v>Yes</x:v>
      </x:c>
      <x:c r="C71" s="96" t="n">
        <x:v>500</x:v>
      </x:c>
      <x:c r="D71" s="96" t="n">
        <x:v>4000</x:v>
      </x:c>
      <x:c r="E71" s="97" t="str"/>
      <x:c r="F71" s="89" t="str">
        <x:v>Not started</x:v>
      </x:c>
      <x:c r="G71" s="89" t="str">
        <x:v>Common add-on inventory</x:v>
      </x:c>
      <x:c r="H71" s="100" t="n">
        <x:f>IF($F71="Not needed",0,IF($E71&lt;&gt;"",$E71,AVERAGE($C71:$D71)))</x:f>
        <x:v>2250</x:v>
      </x:c>
    </x:row>
    <x:row r="72" ht="15" hidden="0" customHeight="1">
      <x:c r="A72" s="89" t="str">
        <x:v>Valve stems</x:v>
      </x:c>
      <x:c r="B72" s="89" t="str">
        <x:v>Yes</x:v>
      </x:c>
      <x:c r="C72" s="96" t="n">
        <x:v>150</x:v>
      </x:c>
      <x:c r="D72" s="96" t="n">
        <x:v>1500</x:v>
      </x:c>
      <x:c r="E72" s="97" t="str"/>
      <x:c r="F72" s="89" t="str">
        <x:v>Not started</x:v>
      </x:c>
      <x:c r="G72" s="89" t="str">
        <x:v>Small but important supplies</x:v>
      </x:c>
      <x:c r="H72" s="100" t="n">
        <x:f>IF($F72="Not needed",0,IF($E72&lt;&gt;"",$E72,AVERAGE($C72:$D72)))</x:f>
        <x:v>825</x:v>
      </x:c>
    </x:row>
    <x:row r="73" ht="15" hidden="0" customHeight="1">
      <x:c r="A73" s="89" t="str">
        <x:v>Wheel weights</x:v>
      </x:c>
      <x:c r="B73" s="89" t="str">
        <x:v>Yes</x:v>
      </x:c>
      <x:c r="C73" s="96" t="n">
        <x:v>200</x:v>
      </x:c>
      <x:c r="D73" s="96" t="n">
        <x:v>1500</x:v>
      </x:c>
      <x:c r="E73" s="97" t="str"/>
      <x:c r="F73" s="89" t="str">
        <x:v>Not started</x:v>
      </x:c>
      <x:c r="G73" s="89" t="str">
        <x:v>Balancing supplies</x:v>
      </x:c>
      <x:c r="H73" s="100" t="n">
        <x:f>IF($F73="Not needed",0,IF($E73&lt;&gt;"",$E73,AVERAGE($C73:$D73)))</x:f>
        <x:v>850</x:v>
      </x:c>
    </x:row>
    <x:row r="74" ht="15" hidden="0" customHeight="1">
      <x:c r="A74" s="89" t="str">
        <x:v>Cleaning supplies</x:v>
      </x:c>
      <x:c r="B74" s="89" t="str">
        <x:v>Yes</x:v>
      </x:c>
      <x:c r="C74" s="96" t="n">
        <x:v>100</x:v>
      </x:c>
      <x:c r="D74" s="96" t="n">
        <x:v>1000</x:v>
      </x:c>
      <x:c r="E74" s="97" t="str"/>
      <x:c r="F74" s="89" t="str">
        <x:v>Not started</x:v>
      </x:c>
      <x:c r="G74" s="89" t="str">
        <x:v>Shop supplies</x:v>
      </x:c>
      <x:c r="H74" s="100" t="n">
        <x:f>IF($F74="Not needed",0,IF($E74&lt;&gt;"",$E74,AVERAGE($C74:$D74)))</x:f>
        <x:v>550</x:v>
      </x:c>
    </x:row>
    <x:row r="75" ht="15" hidden="0" customHeight="1">
      <x:c r="A75" s="89"/>
      <x:c r="B75" s="89"/>
      <x:c r="C75" s="89"/>
      <x:c r="D75" s="89"/>
      <x:c r="E75" s="89"/>
      <x:c r="F75" s="89"/>
      <x:c r="G75" s="90" t="str">
        <x:v>Section total</x:v>
      </x:c>
      <x:c r="H75" s="101" t="n">
        <x:f>SUM(H65:H74)</x:f>
        <x:v>30475</x:v>
      </x:c>
    </x:row>
    <x:row r="76"/>
    <x:row r="77"/>
    <x:row r="78" ht="24" hidden="0" customHeight="1">
      <x:c r="A78" s="88" t="str">
        <x:v>Staffing &amp; Payroll Setup</x:v>
      </x:c>
      <x:c r="B78" s="88"/>
      <x:c r="C78" s="88"/>
      <x:c r="D78" s="88"/>
      <x:c r="E78" s="88"/>
      <x:c r="F78" s="88"/>
      <x:c r="G78" s="88"/>
      <x:c r="H78" s="88"/>
    </x:row>
    <x:row r="79" ht="15" hidden="0" customHeight="1">
      <x:c r="A79" s="62" t="str">
        <x:v>Cost item</x:v>
      </x:c>
      <x:c r="B79" s="62" t="str">
        <x:v>Essential?</x:v>
      </x:c>
      <x:c r="C79" s="62" t="str">
        <x:v>Low estimate</x:v>
      </x:c>
      <x:c r="D79" s="62" t="str">
        <x:v>High estimate</x:v>
      </x:c>
      <x:c r="E79" s="62" t="str">
        <x:v>Your estimate</x:v>
      </x:c>
      <x:c r="F79" s="62" t="str">
        <x:v>Status</x:v>
      </x:c>
      <x:c r="G79" s="62" t="str">
        <x:v>Notes / supplier</x:v>
      </x:c>
      <x:c r="H79" s="62" t="str">
        <x:v>Calculated total</x:v>
      </x:c>
    </x:row>
    <x:row r="80" ht="26.399999618530273" hidden="0" customHeight="1">
      <x:c r="A80" s="89" t="str">
        <x:v>Tire technician 1 onboarding</x:v>
      </x:c>
      <x:c r="B80" s="89" t="str">
        <x:v>Yes</x:v>
      </x:c>
      <x:c r="C80" s="96" t="n">
        <x:v>500</x:v>
      </x:c>
      <x:c r="D80" s="96" t="n">
        <x:v>3000</x:v>
      </x:c>
      <x:c r="E80" s="97" t="str"/>
      <x:c r="F80" s="89" t="str">
        <x:v>Not started</x:v>
      </x:c>
      <x:c r="G80" s="89" t="str">
        <x:v>Hiring, training, uniforms, first payroll reserve</x:v>
      </x:c>
      <x:c r="H80" s="100" t="n">
        <x:f>IF($F80="Not needed",0,IF($E80&lt;&gt;"",$E80,AVERAGE($C80:$D80)))</x:f>
        <x:v>1750</x:v>
      </x:c>
    </x:row>
    <x:row r="81" ht="15" hidden="0" customHeight="1">
      <x:c r="A81" s="89" t="str">
        <x:v>Tire technician 2 onboarding</x:v>
      </x:c>
      <x:c r="B81" s="89" t="str">
        <x:v>Optional</x:v>
      </x:c>
      <x:c r="C81" s="96" t="n">
        <x:v>500</x:v>
      </x:c>
      <x:c r="D81" s="96" t="n">
        <x:v>3000</x:v>
      </x:c>
      <x:c r="E81" s="97" t="str"/>
      <x:c r="F81" s="89" t="str">
        <x:v>Not needed</x:v>
      </x:c>
      <x:c r="G81" s="89" t="str">
        <x:v>Add if opening with more capacity</x:v>
      </x:c>
      <x:c r="H81" s="100" t="n">
        <x:f>IF($F81="Not needed",0,IF($E81&lt;&gt;"",$E81,AVERAGE($C81:$D81)))</x:f>
        <x:v>0</x:v>
      </x:c>
    </x:row>
    <x:row r="82" ht="15" hidden="0" customHeight="1">
      <x:c r="A82" s="89" t="str">
        <x:v>Front desk / service advisor setup</x:v>
      </x:c>
      <x:c r="B82" s="89" t="str">
        <x:v>Optional</x:v>
      </x:c>
      <x:c r="C82" s="96" t="n">
        <x:v>500</x:v>
      </x:c>
      <x:c r="D82" s="96" t="n">
        <x:v>3000</x:v>
      </x:c>
      <x:c r="E82" s="97" t="str"/>
      <x:c r="F82" s="89" t="str">
        <x:v>Not needed</x:v>
      </x:c>
      <x:c r="G82" s="89" t="str">
        <x:v>Training, uniforms, payroll reserve</x:v>
      </x:c>
      <x:c r="H82" s="100" t="n">
        <x:f>IF($F82="Not needed",0,IF($E82&lt;&gt;"",$E82,AVERAGE($C82:$D82)))</x:f>
        <x:v>0</x:v>
      </x:c>
    </x:row>
    <x:row r="83" ht="15" hidden="0" customHeight="1">
      <x:c r="A83" s="89" t="str">
        <x:v>Manager / owner payroll reserve</x:v>
      </x:c>
      <x:c r="B83" s="89" t="str">
        <x:v>Yes</x:v>
      </x:c>
      <x:c r="C83" s="96" t="n">
        <x:v>1000</x:v>
      </x:c>
      <x:c r="D83" s="96" t="n">
        <x:v>6000</x:v>
      </x:c>
      <x:c r="E83" s="97" t="str"/>
      <x:c r="F83" s="89" t="str">
        <x:v>Not started</x:v>
      </x:c>
      <x:c r="G83" s="89" t="str">
        <x:v>Initial owner/manager draw or reserve</x:v>
      </x:c>
      <x:c r="H83" s="100" t="n">
        <x:f>IF($F83="Not needed",0,IF($E83&lt;&gt;"",$E83,AVERAGE($C83:$D83)))</x:f>
        <x:v>3500</x:v>
      </x:c>
    </x:row>
    <x:row r="84" ht="15" hidden="0" customHeight="1">
      <x:c r="A84" s="89" t="str">
        <x:v>Training and certification</x:v>
      </x:c>
      <x:c r="B84" s="89" t="str">
        <x:v>Optional</x:v>
      </x:c>
      <x:c r="C84" s="96" t="n">
        <x:v>300</x:v>
      </x:c>
      <x:c r="D84" s="96" t="n">
        <x:v>2500</x:v>
      </x:c>
      <x:c r="E84" s="97" t="str"/>
      <x:c r="F84" s="89" t="str">
        <x:v>Not needed</x:v>
      </x:c>
      <x:c r="G84" s="89" t="str">
        <x:v>Safety, equipment, tire service training</x:v>
      </x:c>
      <x:c r="H84" s="100" t="n">
        <x:f>IF($F84="Not needed",0,IF($E84&lt;&gt;"",$E84,AVERAGE($C84:$D84)))</x:f>
        <x:v>0</x:v>
      </x:c>
    </x:row>
    <x:row r="85" ht="15" hidden="0" customHeight="1">
      <x:c r="A85" s="89" t="str">
        <x:v>Uniforms / PPE</x:v>
      </x:c>
      <x:c r="B85" s="89" t="str">
        <x:v>Yes</x:v>
      </x:c>
      <x:c r="C85" s="96" t="n">
        <x:v>200</x:v>
      </x:c>
      <x:c r="D85" s="96" t="n">
        <x:v>1500</x:v>
      </x:c>
      <x:c r="E85" s="97" t="str"/>
      <x:c r="F85" s="89" t="str">
        <x:v>Not started</x:v>
      </x:c>
      <x:c r="G85" s="89" t="str">
        <x:v>Uniforms, gloves, eye protection</x:v>
      </x:c>
      <x:c r="H85" s="100" t="n">
        <x:f>IF($F85="Not needed",0,IF($E85&lt;&gt;"",$E85,AVERAGE($C85:$D85)))</x:f>
        <x:v>850</x:v>
      </x:c>
    </x:row>
    <x:row r="86" ht="15" hidden="0" customHeight="1">
      <x:c r="A86" s="89" t="str">
        <x:v>Payroll reserve</x:v>
      </x:c>
      <x:c r="B86" s="89" t="str">
        <x:v>Yes</x:v>
      </x:c>
      <x:c r="C86" s="96" t="n">
        <x:v>3000</x:v>
      </x:c>
      <x:c r="D86" s="96" t="n">
        <x:v>20000</x:v>
      </x:c>
      <x:c r="E86" s="97" t="str"/>
      <x:c r="F86" s="89" t="str">
        <x:v>Not started</x:v>
      </x:c>
      <x:c r="G86" s="89" t="str">
        <x:v>Cash cushion for first payroll cycles</x:v>
      </x:c>
      <x:c r="H86" s="100" t="n">
        <x:f>IF($F86="Not needed",0,IF($E86&lt;&gt;"",$E86,AVERAGE($C86:$D86)))</x:f>
        <x:v>11500</x:v>
      </x:c>
    </x:row>
    <x:row r="87" ht="15" hidden="0" customHeight="1">
      <x:c r="A87" s="89"/>
      <x:c r="B87" s="89"/>
      <x:c r="C87" s="89"/>
      <x:c r="D87" s="89"/>
      <x:c r="E87" s="89"/>
      <x:c r="F87" s="89"/>
      <x:c r="G87" s="90" t="str">
        <x:v>Section total</x:v>
      </x:c>
      <x:c r="H87" s="101" t="n">
        <x:f>SUM(H80:H86)</x:f>
        <x:v>17600</x:v>
      </x:c>
    </x:row>
    <x:row r="88"/>
    <x:row r="89"/>
    <x:row r="90"/>
    <x:row r="91" ht="24" hidden="0" customHeight="1">
      <x:c r="A91" s="88" t="str">
        <x:v>Launch Marketing Budget</x:v>
      </x:c>
      <x:c r="B91" s="88"/>
      <x:c r="C91" s="88"/>
      <x:c r="D91" s="88"/>
      <x:c r="E91" s="88"/>
      <x:c r="F91" s="88"/>
      <x:c r="G91" s="88"/>
      <x:c r="H91" s="88"/>
    </x:row>
    <x:row r="92" ht="15" hidden="0" customHeight="1">
      <x:c r="A92" s="62" t="str">
        <x:v>Cost item</x:v>
      </x:c>
      <x:c r="B92" s="62" t="str">
        <x:v>Essential?</x:v>
      </x:c>
      <x:c r="C92" s="62" t="str">
        <x:v>Low estimate</x:v>
      </x:c>
      <x:c r="D92" s="62" t="str">
        <x:v>High estimate</x:v>
      </x:c>
      <x:c r="E92" s="62" t="str">
        <x:v>Your estimate</x:v>
      </x:c>
      <x:c r="F92" s="62" t="str">
        <x:v>Status</x:v>
      </x:c>
      <x:c r="G92" s="62" t="str">
        <x:v>Notes / supplier</x:v>
      </x:c>
      <x:c r="H92" s="62" t="str">
        <x:v>Calculated total</x:v>
      </x:c>
    </x:row>
    <x:row r="93" ht="15" hidden="0" customHeight="1">
      <x:c r="A93" s="89" t="str">
        <x:v>Logo and brand design</x:v>
      </x:c>
      <x:c r="B93" s="89" t="str">
        <x:v>Optional</x:v>
      </x:c>
      <x:c r="C93" s="96" t="n">
        <x:v>200</x:v>
      </x:c>
      <x:c r="D93" s="96" t="n">
        <x:v>3000</x:v>
      </x:c>
      <x:c r="E93" s="97" t="str"/>
      <x:c r="F93" s="89" t="str">
        <x:v>Not needed</x:v>
      </x:c>
      <x:c r="G93" s="89" t="str">
        <x:v>Brand identity</x:v>
      </x:c>
      <x:c r="H93" s="100" t="n">
        <x:f>IF($F93="Not needed",0,IF($E93&lt;&gt;"",$E93,AVERAGE($C93:$D93)))</x:f>
        <x:v>0</x:v>
      </x:c>
    </x:row>
    <x:row r="94" ht="15" hidden="0" customHeight="1">
      <x:c r="A94" s="89" t="str">
        <x:v>Website setup</x:v>
      </x:c>
      <x:c r="B94" s="89" t="str">
        <x:v>Yes</x:v>
      </x:c>
      <x:c r="C94" s="96" t="n">
        <x:v>500</x:v>
      </x:c>
      <x:c r="D94" s="96" t="n">
        <x:v>5000</x:v>
      </x:c>
      <x:c r="E94" s="97" t="str"/>
      <x:c r="F94" s="89" t="str">
        <x:v>Not started</x:v>
      </x:c>
      <x:c r="G94" s="89" t="str">
        <x:v>Local landing page and service pages</x:v>
      </x:c>
      <x:c r="H94" s="100" t="n">
        <x:f>IF($F94="Not needed",0,IF($E94&lt;&gt;"",$E94,AVERAGE($C94:$D94)))</x:f>
        <x:v>2750</x:v>
      </x:c>
    </x:row>
    <x:row r="95" ht="15" hidden="0" customHeight="1">
      <x:c r="A95" s="89" t="str">
        <x:v>Google Business Profile setup</x:v>
      </x:c>
      <x:c r="B95" s="89" t="str">
        <x:v>Yes</x:v>
      </x:c>
      <x:c r="C95" s="96" t="n">
        <x:v>0</x:v>
      </x:c>
      <x:c r="D95" s="96" t="n">
        <x:v>1000</x:v>
      </x:c>
      <x:c r="E95" s="97" t="str"/>
      <x:c r="F95" s="89" t="str">
        <x:v>Not started</x:v>
      </x:c>
      <x:c r="G95" s="89" t="str">
        <x:v>Photos, categories, services, hours</x:v>
      </x:c>
      <x:c r="H95" s="100" t="n">
        <x:f>IF($F95="Not needed",0,IF($E95&lt;&gt;"",$E95,AVERAGE($C95:$D95)))</x:f>
        <x:v>500</x:v>
      </x:c>
    </x:row>
    <x:row r="96" ht="15" hidden="0" customHeight="1">
      <x:c r="A96" s="89" t="str">
        <x:v>Local SEO setup</x:v>
      </x:c>
      <x:c r="B96" s="89" t="str">
        <x:v>Optional</x:v>
      </x:c>
      <x:c r="C96" s="96" t="n">
        <x:v>300</x:v>
      </x:c>
      <x:c r="D96" s="96" t="n">
        <x:v>3000</x:v>
      </x:c>
      <x:c r="E96" s="97" t="str"/>
      <x:c r="F96" s="89" t="str">
        <x:v>Not needed</x:v>
      </x:c>
      <x:c r="G96" s="89" t="str">
        <x:v>Citations, pages, tracking</x:v>
      </x:c>
      <x:c r="H96" s="100" t="n">
        <x:f>IF($F96="Not needed",0,IF($E96&lt;&gt;"",$E96,AVERAGE($C96:$D96)))</x:f>
        <x:v>0</x:v>
      </x:c>
    </x:row>
    <x:row r="97" ht="15" hidden="0" customHeight="1">
      <x:c r="A97" s="89" t="str">
        <x:v>Opening offer campaign</x:v>
      </x:c>
      <x:c r="B97" s="89" t="str">
        <x:v>Yes</x:v>
      </x:c>
      <x:c r="C97" s="96" t="n">
        <x:v>300</x:v>
      </x:c>
      <x:c r="D97" s="96" t="n">
        <x:v>3000</x:v>
      </x:c>
      <x:c r="E97" s="97" t="str"/>
      <x:c r="F97" s="89" t="str">
        <x:v>Not started</x:v>
      </x:c>
      <x:c r="G97" s="89" t="str">
        <x:v>Discount, package, launch promotion</x:v>
      </x:c>
      <x:c r="H97" s="100" t="n">
        <x:f>IF($F97="Not needed",0,IF($E97&lt;&gt;"",$E97,AVERAGE($C97:$D97)))</x:f>
        <x:v>1650</x:v>
      </x:c>
    </x:row>
    <x:row r="98" ht="15" hidden="0" customHeight="1">
      <x:c r="A98" s="89" t="str">
        <x:v>Google Ads launch budget</x:v>
      </x:c>
      <x:c r="B98" s="89" t="str">
        <x:v>Optional</x:v>
      </x:c>
      <x:c r="C98" s="96" t="n">
        <x:v>500</x:v>
      </x:c>
      <x:c r="D98" s="96" t="n">
        <x:v>5000</x:v>
      </x:c>
      <x:c r="E98" s="97" t="str"/>
      <x:c r="F98" s="89" t="str">
        <x:v>Not needed</x:v>
      </x:c>
      <x:c r="G98" s="89" t="str">
        <x:v>Initial paid search test</x:v>
      </x:c>
      <x:c r="H98" s="100" t="n">
        <x:f>IF($F98="Not needed",0,IF($E98&lt;&gt;"",$E98,AVERAGE($C98:$D98)))</x:f>
        <x:v>0</x:v>
      </x:c>
    </x:row>
    <x:row r="99" ht="15" hidden="0" customHeight="1">
      <x:c r="A99" s="89" t="str">
        <x:v>Social ads launch budget</x:v>
      </x:c>
      <x:c r="B99" s="89" t="str">
        <x:v>Optional</x:v>
      </x:c>
      <x:c r="C99" s="96" t="n">
        <x:v>300</x:v>
      </x:c>
      <x:c r="D99" s="96" t="n">
        <x:v>3000</x:v>
      </x:c>
      <x:c r="E99" s="97" t="str"/>
      <x:c r="F99" s="89" t="str">
        <x:v>Not needed</x:v>
      </x:c>
      <x:c r="G99" s="89" t="str">
        <x:v>Facebook/Instagram campaign</x:v>
      </x:c>
      <x:c r="H99" s="100" t="n">
        <x:f>IF($F99="Not needed",0,IF($E99&lt;&gt;"",$E99,AVERAGE($C99:$D99)))</x:f>
        <x:v>0</x:v>
      </x:c>
    </x:row>
    <x:row r="100" ht="15" hidden="0" customHeight="1">
      <x:c r="A100" s="89" t="str">
        <x:v>Flyers / business cards</x:v>
      </x:c>
      <x:c r="B100" s="89" t="str">
        <x:v>Optional</x:v>
      </x:c>
      <x:c r="C100" s="96" t="n">
        <x:v>150</x:v>
      </x:c>
      <x:c r="D100" s="96" t="n">
        <x:v>1500</x:v>
      </x:c>
      <x:c r="E100" s="97" t="str"/>
      <x:c r="F100" s="89" t="str">
        <x:v>Not needed</x:v>
      </x:c>
      <x:c r="G100" s="89" t="str">
        <x:v>Local promotion</x:v>
      </x:c>
      <x:c r="H100" s="100" t="n">
        <x:f>IF($F100="Not needed",0,IF($E100&lt;&gt;"",$E100,AVERAGE($C100:$D100)))</x:f>
        <x:v>0</x:v>
      </x:c>
    </x:row>
    <x:row r="101" ht="15" hidden="0" customHeight="1">
      <x:c r="A101" s="89"/>
      <x:c r="B101" s="89"/>
      <x:c r="C101" s="89"/>
      <x:c r="D101" s="89"/>
      <x:c r="E101" s="89"/>
      <x:c r="F101" s="89"/>
      <x:c r="G101" s="90" t="str">
        <x:v>Section total</x:v>
      </x:c>
      <x:c r="H101" s="101" t="n">
        <x:f>SUM(H93:H100)</x:f>
        <x:v>4900</x:v>
      </x:c>
    </x:row>
    <x:row r="102"/>
    <x:row r="103"/>
    <x:row r="104" ht="24" hidden="0" customHeight="1">
      <x:c r="A104" s="88" t="str">
        <x:v>Software &amp; Admin Setup</x:v>
      </x:c>
      <x:c r="B104" s="88"/>
      <x:c r="C104" s="88"/>
      <x:c r="D104" s="88"/>
      <x:c r="E104" s="88"/>
      <x:c r="F104" s="88"/>
      <x:c r="G104" s="88"/>
      <x:c r="H104" s="88"/>
    </x:row>
    <x:row r="105" ht="15" hidden="0" customHeight="1">
      <x:c r="A105" s="62" t="str">
        <x:v>Cost item</x:v>
      </x:c>
      <x:c r="B105" s="62" t="str">
        <x:v>Essential?</x:v>
      </x:c>
      <x:c r="C105" s="62" t="str">
        <x:v>Low estimate</x:v>
      </x:c>
      <x:c r="D105" s="62" t="str">
        <x:v>High estimate</x:v>
      </x:c>
      <x:c r="E105" s="62" t="str">
        <x:v>Your estimate</x:v>
      </x:c>
      <x:c r="F105" s="62" t="str">
        <x:v>Status</x:v>
      </x:c>
      <x:c r="G105" s="62" t="str">
        <x:v>Notes / supplier</x:v>
      </x:c>
      <x:c r="H105" s="62" t="str">
        <x:v>Calculated total</x:v>
      </x:c>
    </x:row>
    <x:row r="106" ht="15" hidden="0" customHeight="1">
      <x:c r="A106" s="89" t="str">
        <x:v>Booking and calendar setup</x:v>
      </x:c>
      <x:c r="B106" s="89" t="str">
        <x:v>Yes</x:v>
      </x:c>
      <x:c r="C106" s="96" t="n">
        <x:v>0</x:v>
      </x:c>
      <x:c r="D106" s="96" t="n">
        <x:v>1000</x:v>
      </x:c>
      <x:c r="E106" s="97" t="str"/>
      <x:c r="F106" s="89" t="str">
        <x:v>Not started</x:v>
      </x:c>
      <x:c r="G106" s="89" t="str">
        <x:v>Schedule tire jobs</x:v>
      </x:c>
      <x:c r="H106" s="100" t="n">
        <x:f>IF($F106="Not needed",0,IF($E106&lt;&gt;"",$E106,AVERAGE($C106:$D106)))</x:f>
        <x:v>500</x:v>
      </x:c>
    </x:row>
    <x:row r="107" ht="15" hidden="0" customHeight="1">
      <x:c r="A107" s="89" t="str">
        <x:v>Customer database setup</x:v>
      </x:c>
      <x:c r="B107" s="89" t="str">
        <x:v>Yes</x:v>
      </x:c>
      <x:c r="C107" s="96" t="n">
        <x:v>0</x:v>
      </x:c>
      <x:c r="D107" s="96" t="n">
        <x:v>1000</x:v>
      </x:c>
      <x:c r="E107" s="97" t="str"/>
      <x:c r="F107" s="89" t="str">
        <x:v>Not started</x:v>
      </x:c>
      <x:c r="G107" s="89" t="str">
        <x:v>Customer profiles and history</x:v>
      </x:c>
      <x:c r="H107" s="100" t="n">
        <x:f>IF($F107="Not needed",0,IF($E107&lt;&gt;"",$E107,AVERAGE($C107:$D107)))</x:f>
        <x:v>500</x:v>
      </x:c>
    </x:row>
    <x:row r="108" ht="15" hidden="0" customHeight="1">
      <x:c r="A108" s="89" t="str">
        <x:v>Invoice / estimate setup</x:v>
      </x:c>
      <x:c r="B108" s="89" t="str">
        <x:v>Yes</x:v>
      </x:c>
      <x:c r="C108" s="96" t="n">
        <x:v>0</x:v>
      </x:c>
      <x:c r="D108" s="96" t="n">
        <x:v>1000</x:v>
      </x:c>
      <x:c r="E108" s="97" t="str"/>
      <x:c r="F108" s="89" t="str">
        <x:v>Not started</x:v>
      </x:c>
      <x:c r="G108" s="89" t="str">
        <x:v>Create invoices and quotes</x:v>
      </x:c>
      <x:c r="H108" s="100" t="n">
        <x:f>IF($F108="Not needed",0,IF($E108&lt;&gt;"",$E108,AVERAGE($C108:$D108)))</x:f>
        <x:v>500</x:v>
      </x:c>
    </x:row>
    <x:row r="109" ht="15" hidden="0" customHeight="1">
      <x:c r="A109" s="89" t="str">
        <x:v>Inventory tracking setup</x:v>
      </x:c>
      <x:c r="B109" s="89" t="str">
        <x:v>Yes</x:v>
      </x:c>
      <x:c r="C109" s="96" t="n">
        <x:v>0</x:v>
      </x:c>
      <x:c r="D109" s="96" t="n">
        <x:v>1000</x:v>
      </x:c>
      <x:c r="E109" s="97" t="str"/>
      <x:c r="F109" s="89" t="str">
        <x:v>Not started</x:v>
      </x:c>
      <x:c r="G109" s="89" t="str">
        <x:v>Track tire stock and supplies</x:v>
      </x:c>
      <x:c r="H109" s="100" t="n">
        <x:f>IF($F109="Not needed",0,IF($E109&lt;&gt;"",$E109,AVERAGE($C109:$D109)))</x:f>
        <x:v>500</x:v>
      </x:c>
    </x:row>
    <x:row r="110" ht="15" hidden="0" customHeight="1">
      <x:c r="A110" s="89" t="str">
        <x:v>Payment processing setup</x:v>
      </x:c>
      <x:c r="B110" s="89" t="str">
        <x:v>Yes</x:v>
      </x:c>
      <x:c r="C110" s="96" t="n">
        <x:v>0</x:v>
      </x:c>
      <x:c r="D110" s="96" t="n">
        <x:v>1000</x:v>
      </x:c>
      <x:c r="E110" s="97" t="str"/>
      <x:c r="F110" s="89" t="str">
        <x:v>Not started</x:v>
      </x:c>
      <x:c r="G110" s="89" t="str">
        <x:v>Cards, online payments, receipts</x:v>
      </x:c>
      <x:c r="H110" s="100" t="n">
        <x:f>IF($F110="Not needed",0,IF($E110&lt;&gt;"",$E110,AVERAGE($C110:$D110)))</x:f>
        <x:v>500</x:v>
      </x:c>
    </x:row>
    <x:row r="111" ht="15" hidden="0" customHeight="1">
      <x:c r="A111" s="89" t="str">
        <x:v>Reporting / dashboard setup</x:v>
      </x:c>
      <x:c r="B111" s="89" t="str">
        <x:v>Optional</x:v>
      </x:c>
      <x:c r="C111" s="96" t="n">
        <x:v>0</x:v>
      </x:c>
      <x:c r="D111" s="96" t="n">
        <x:v>1000</x:v>
      </x:c>
      <x:c r="E111" s="97" t="str"/>
      <x:c r="F111" s="89" t="str">
        <x:v>Not needed</x:v>
      </x:c>
      <x:c r="G111" s="89" t="str">
        <x:v>Track jobs, sales, margins</x:v>
      </x:c>
      <x:c r="H111" s="100" t="n">
        <x:f>IF($F111="Not needed",0,IF($E111&lt;&gt;"",$E111,AVERAGE($C111:$D111)))</x:f>
        <x:v>0</x:v>
      </x:c>
    </x:row>
    <x:row r="112" ht="15" hidden="0" customHeight="1">
      <x:c r="A112" s="89"/>
      <x:c r="B112" s="89"/>
      <x:c r="C112" s="89"/>
      <x:c r="D112" s="89"/>
      <x:c r="E112" s="89"/>
      <x:c r="F112" s="89"/>
      <x:c r="G112" s="90" t="str">
        <x:v>Section total</x:v>
      </x:c>
      <x:c r="H112" s="101" t="n">
        <x:f>SUM(H106:H111)</x:f>
        <x:v>2500</x:v>
      </x:c>
    </x:row>
    <x:row r="113"/>
    <x:row r="114"/>
    <x:row r="115"/>
    <x:row r="116" ht="24" hidden="0" customHeight="1">
      <x:c r="A116" s="94" t="str">
        <x:v>STEP 2 — Estimate monthly fixed costs</x:v>
      </x:c>
      <x:c r="B116" s="94"/>
      <x:c r="C116" s="94"/>
      <x:c r="D116" s="94"/>
      <x:c r="E116" s="94"/>
      <x:c r="F116" s="94"/>
      <x:c r="G116" s="94"/>
      <x:c r="H116" s="94"/>
    </x:row>
    <x:row r="117" ht="26.399999618530273" hidden="0" customHeight="1">
      <x:c r="A117" s="62" t="str">
        <x:v>Monthly cost item</x:v>
      </x:c>
      <x:c r="B117" s="62" t="str">
        <x:v>Required?</x:v>
      </x:c>
      <x:c r="C117" s="62" t="str">
        <x:v>Low estimate</x:v>
      </x:c>
      <x:c r="D117" s="62" t="str">
        <x:v>High estimate</x:v>
      </x:c>
      <x:c r="E117" s="62" t="str">
        <x:v>Your monthly cost</x:v>
      </x:c>
      <x:c r="F117" s="62" t="str">
        <x:v>Status</x:v>
      </x:c>
      <x:c r="G117" s="62" t="str">
        <x:v>Notes</x:v>
      </x:c>
      <x:c r="H117" s="62" t="str">
        <x:v>Calculated monthly total</x:v>
      </x:c>
    </x:row>
    <x:row r="118" ht="15" hidden="0" customHeight="1">
      <x:c r="A118" s="89" t="str">
        <x:v>Rent</x:v>
      </x:c>
      <x:c r="B118" s="89" t="str">
        <x:v>Yes</x:v>
      </x:c>
      <x:c r="C118" s="96" t="n">
        <x:v>1500</x:v>
      </x:c>
      <x:c r="D118" s="96" t="n">
        <x:v>8000</x:v>
      </x:c>
      <x:c r="E118" s="97" t="str"/>
      <x:c r="F118" s="89" t="str">
        <x:v>Active</x:v>
      </x:c>
      <x:c r="G118" s="89" t="str">
        <x:v>Monthly lease cost</x:v>
      </x:c>
      <x:c r="H118" s="100" t="n">
        <x:f>IF($F118="Not needed",0,IF($E118&lt;&gt;"",$E118,AVERAGE($C118:$D118)))</x:f>
        <x:v>4750</x:v>
      </x:c>
    </x:row>
    <x:row r="119" ht="15" hidden="0" customHeight="1">
      <x:c r="A119" s="89" t="str">
        <x:v>Utilities</x:v>
      </x:c>
      <x:c r="B119" s="89" t="str">
        <x:v>Yes</x:v>
      </x:c>
      <x:c r="C119" s="96" t="n">
        <x:v>300</x:v>
      </x:c>
      <x:c r="D119" s="96" t="n">
        <x:v>2000</x:v>
      </x:c>
      <x:c r="E119" s="97" t="str"/>
      <x:c r="F119" s="89" t="str">
        <x:v>Active</x:v>
      </x:c>
      <x:c r="G119" s="89" t="str">
        <x:v>Electricity, water, waste</x:v>
      </x:c>
      <x:c r="H119" s="100" t="n">
        <x:f>IF($F119="Not needed",0,IF($E119&lt;&gt;"",$E119,AVERAGE($C119:$D119)))</x:f>
        <x:v>1150</x:v>
      </x:c>
    </x:row>
    <x:row r="120" ht="15" hidden="0" customHeight="1">
      <x:c r="A120" s="89" t="str">
        <x:v>Payroll</x:v>
      </x:c>
      <x:c r="B120" s="89" t="str">
        <x:v>Yes</x:v>
      </x:c>
      <x:c r="C120" s="96" t="n">
        <x:v>6000</x:v>
      </x:c>
      <x:c r="D120" s="96" t="n">
        <x:v>30000</x:v>
      </x:c>
      <x:c r="E120" s="97" t="str"/>
      <x:c r="F120" s="89" t="str">
        <x:v>Active</x:v>
      </x:c>
      <x:c r="G120" s="89" t="str">
        <x:v>Technicians, front desk, owner draw</x:v>
      </x:c>
      <x:c r="H120" s="100" t="n">
        <x:f>IF($F120="Not needed",0,IF($E120&lt;&gt;"",$E120,AVERAGE($C120:$D120)))</x:f>
        <x:v>18000</x:v>
      </x:c>
    </x:row>
    <x:row r="121" ht="15" hidden="0" customHeight="1">
      <x:c r="A121" s="89" t="str">
        <x:v>Insurance</x:v>
      </x:c>
      <x:c r="B121" s="89" t="str">
        <x:v>Yes</x:v>
      </x:c>
      <x:c r="C121" s="96" t="n">
        <x:v>300</x:v>
      </x:c>
      <x:c r="D121" s="96" t="n">
        <x:v>2000</x:v>
      </x:c>
      <x:c r="E121" s="97" t="str"/>
      <x:c r="F121" s="89" t="str">
        <x:v>Active</x:v>
      </x:c>
      <x:c r="G121" s="89" t="str">
        <x:v>Monthly equivalent</x:v>
      </x:c>
      <x:c r="H121" s="100" t="n">
        <x:f>IF($F121="Not needed",0,IF($E121&lt;&gt;"",$E121,AVERAGE($C121:$D121)))</x:f>
        <x:v>1150</x:v>
      </x:c>
    </x:row>
    <x:row r="122" ht="15" hidden="0" customHeight="1">
      <x:c r="A122" s="89" t="str">
        <x:v>Marketing</x:v>
      </x:c>
      <x:c r="B122" s="89" t="str">
        <x:v>Yes</x:v>
      </x:c>
      <x:c r="C122" s="96" t="n">
        <x:v>500</x:v>
      </x:c>
      <x:c r="D122" s="96" t="n">
        <x:v>5000</x:v>
      </x:c>
      <x:c r="E122" s="97" t="str"/>
      <x:c r="F122" s="89" t="str">
        <x:v>Active</x:v>
      </x:c>
      <x:c r="G122" s="89" t="str">
        <x:v>SEO, ads, review campaigns</x:v>
      </x:c>
      <x:c r="H122" s="100" t="n">
        <x:f>IF($F122="Not needed",0,IF($E122&lt;&gt;"",$E122,AVERAGE($C122:$D122)))</x:f>
        <x:v>2750</x:v>
      </x:c>
    </x:row>
    <x:row r="123" ht="15" hidden="0" customHeight="1">
      <x:c r="A123" s="89" t="str">
        <x:v>Software</x:v>
      </x:c>
      <x:c r="B123" s="89" t="str">
        <x:v>Yes</x:v>
      </x:c>
      <x:c r="C123" s="96" t="n">
        <x:v>100</x:v>
      </x:c>
      <x:c r="D123" s="96" t="n">
        <x:v>800</x:v>
      </x:c>
      <x:c r="E123" s="97" t="str"/>
      <x:c r="F123" s="89" t="str">
        <x:v>Active</x:v>
      </x:c>
      <x:c r="G123" s="89" t="str">
        <x:v>Shop management, accounting, tools</x:v>
      </x:c>
      <x:c r="H123" s="100" t="n">
        <x:f>IF($F123="Not needed",0,IF($E123&lt;&gt;"",$E123,AVERAGE($C123:$D123)))</x:f>
        <x:v>450</x:v>
      </x:c>
    </x:row>
    <x:row r="124" ht="15" hidden="0" customHeight="1">
      <x:c r="A124" s="89"/>
      <x:c r="B124" s="89"/>
      <x:c r="C124" s="89"/>
      <x:c r="D124" s="89"/>
      <x:c r="E124" s="89"/>
      <x:c r="F124" s="89"/>
      <x:c r="G124" s="90" t="str">
        <x:v>Monthly fixed cost total</x:v>
      </x:c>
      <x:c r="H124" s="101" t="n">
        <x:f>SUM(H118:H123)</x:f>
        <x:v>28250</x:v>
      </x:c>
    </x:row>
    <x:row r="125"/>
    <x:row r="126"/>
    <x:row r="127" ht="24" hidden="0" customHeight="1">
      <x:c r="A127" s="94" t="str">
        <x:v>STEP 3 — Estimate revenue and break-even target</x:v>
      </x:c>
      <x:c r="B127" s="94"/>
      <x:c r="C127" s="94"/>
      <x:c r="D127" s="94"/>
      <x:c r="E127" s="94"/>
      <x:c r="F127" s="94"/>
      <x:c r="G127" s="94"/>
      <x:c r="H127" s="94"/>
    </x:row>
    <x:row r="128" ht="26.399999618530273" hidden="0" customHeight="1">
      <x:c r="A128" s="62" t="str">
        <x:v>Revenue input</x:v>
      </x:c>
      <x:c r="B128" s="62" t="str">
        <x:v>Your input</x:v>
      </x:c>
      <x:c r="C128" s="62" t="str">
        <x:v>Formula / note</x:v>
      </x:c>
      <x:c r="D128" s="62" t="str">
        <x:v>Calculated value</x:v>
      </x:c>
      <x:c r="E128" s="62"/>
      <x:c r="F128" s="62" t="str">
        <x:v>Break-even summary</x:v>
      </x:c>
      <x:c r="G128" s="62" t="str">
        <x:v>Formula</x:v>
      </x:c>
      <x:c r="H128" s="62" t="str">
        <x:v>Amount</x:v>
      </x:c>
    </x:row>
    <x:row r="129" ht="26.399999618530273" hidden="0" customHeight="1">
      <x:c r="A129" s="89" t="str">
        <x:v>Gross margin percentage</x:v>
      </x:c>
      <x:c r="B129" s="106" t="n">
        <x:v>0.35</x:v>
      </x:c>
      <x:c r="C129" s="89" t="str">
        <x:v>Enter as decimal, e.g. 35% = 0.35</x:v>
      </x:c>
      <x:c r="D129" s="108" t="n">
        <x:f>B129</x:f>
        <x:v>0.35</x:v>
      </x:c>
      <x:c r="E129" s="89"/>
      <x:c r="F129" s="89" t="str">
        <x:v>Estimated daily revenue</x:v>
      </x:c>
      <x:c r="G129" s="89" t="str">
        <x:v>(tire tickets + service tickets + alignments)</x:v>
      </x:c>
      <x:c r="H129" s="100" t="n">
        <x:f>(B130*B131)+(B132*B133)+(B134*B135)</x:f>
        <x:v>3840</x:v>
      </x:c>
    </x:row>
    <x:row r="130" ht="39.599998474121094" hidden="0" customHeight="1">
      <x:c r="A130" s="89" t="str">
        <x:v>Average tire sale ticket</x:v>
      </x:c>
      <x:c r="B130" s="97" t="n">
        <x:v>300</x:v>
      </x:c>
      <x:c r="C130" s="89" t="str">
        <x:v>Average total per tire-sale transaction</x:v>
      </x:c>
      <x:c r="D130" s="100" t="n">
        <x:f>B130</x:f>
        <x:v>300</x:v>
      </x:c>
      <x:c r="E130" s="89"/>
      <x:c r="F130" s="89" t="str">
        <x:v>Estimated monthly revenue</x:v>
      </x:c>
      <x:c r="G130" s="89" t="str">
        <x:v>daily revenue × working days</x:v>
      </x:c>
      <x:c r="H130" s="100" t="n">
        <x:f>H129*B136</x:f>
        <x:v>92160</x:v>
      </x:c>
    </x:row>
    <x:row r="131" ht="26.399999618530273" hidden="0" customHeight="1">
      <x:c r="A131" s="89" t="str">
        <x:v>Tire sale transactions per day</x:v>
      </x:c>
      <x:c r="B131" s="74" t="n">
        <x:v>8</x:v>
      </x:c>
      <x:c r="C131" s="89" t="str">
        <x:v>Expected daily tire sales tickets</x:v>
      </x:c>
      <x:c r="D131" s="100" t="n">
        <x:f>B131</x:f>
        <x:v>8</x:v>
      </x:c>
      <x:c r="E131" s="89"/>
      <x:c r="F131" s="89" t="str">
        <x:v>Estimated monthly gross profit</x:v>
      </x:c>
      <x:c r="G131" s="89" t="str">
        <x:v>monthly revenue × gross margin</x:v>
      </x:c>
      <x:c r="H131" s="100" t="n">
        <x:f>H130*B129</x:f>
        <x:v>32255.999999999996</x:v>
      </x:c>
    </x:row>
    <x:row r="132" ht="52.79999923706055" hidden="0" customHeight="1">
      <x:c r="A132" s="89" t="str">
        <x:v>Average service ticket</x:v>
      </x:c>
      <x:c r="B132" s="97" t="n">
        <x:v>120</x:v>
      </x:c>
      <x:c r="C132" s="89" t="str">
        <x:v>Mounting, balancing, rotation, repairs, add-ons</x:v>
      </x:c>
      <x:c r="D132" s="100" t="n">
        <x:f>B132</x:f>
        <x:v>120</x:v>
      </x:c>
      <x:c r="E132" s="89"/>
      <x:c r="F132" s="89" t="str">
        <x:v>Estimated monthly profit/loss</x:v>
      </x:c>
      <x:c r="G132" s="89" t="str">
        <x:v>gross profit - fixed costs</x:v>
      </x:c>
      <x:c r="H132" s="100" t="n">
        <x:f>H131-H124</x:f>
        <x:v>4005.9999999999964</x:v>
      </x:c>
    </x:row>
    <x:row r="133" ht="26.399999618530273" hidden="0" customHeight="1">
      <x:c r="A133" s="89" t="str">
        <x:v>Service tickets per day</x:v>
      </x:c>
      <x:c r="B133" s="74" t="n">
        <x:v>10</x:v>
      </x:c>
      <x:c r="C133" s="89" t="str">
        <x:v>Expected daily service tickets</x:v>
      </x:c>
      <x:c r="D133" s="100" t="n">
        <x:f>B133</x:f>
        <x:v>10</x:v>
      </x:c>
      <x:c r="E133" s="89"/>
      <x:c r="F133" s="89" t="str">
        <x:v>Break-even monthly revenue</x:v>
      </x:c>
      <x:c r="G133" s="89" t="str">
        <x:v>fixed costs ÷ gross margin</x:v>
      </x:c>
      <x:c r="H133" s="100" t="n">
        <x:f>IF(B129&gt;0,H124/B129,0)</x:f>
        <x:v>80714.28571428572</x:v>
      </x:c>
    </x:row>
    <x:row r="134" ht="15" hidden="0" customHeight="1">
      <x:c r="A134" t="str">
        <x:v>Alignment ticket</x:v>
      </x:c>
      <x:c r="B134" s="104" t="n">
        <x:v>120</x:v>
      </x:c>
      <x:c r="C134" t="str">
        <x:v>Optional add-on</x:v>
      </x:c>
      <x:c r="D134" s="116" t="n">
        <x:f>B134</x:f>
        <x:v>120</x:v>
      </x:c>
    </x:row>
    <x:row r="135" ht="15" hidden="0" customHeight="1">
      <x:c r="A135" t="str">
        <x:v>Alignment jobs per day</x:v>
      </x:c>
      <x:c r="B135" s="18" t="n">
        <x:v>2</x:v>
      </x:c>
      <x:c r="C135" t="str">
        <x:v>Set to 0 if not offering alignments</x:v>
      </x:c>
      <x:c r="D135" s="116" t="n">
        <x:f>B135</x:f>
        <x:v>2</x:v>
      </x:c>
    </x:row>
    <x:row r="136" ht="15" hidden="0" customHeight="1">
      <x:c r="A136" t="str">
        <x:v>Working days per month</x:v>
      </x:c>
      <x:c r="B136" s="110" t="n">
        <x:v>24</x:v>
      </x:c>
      <x:c r="C136" t="str">
        <x:v>Typical open days per month</x:v>
      </x:c>
      <x:c r="D136" s="116" t="n">
        <x:f>B136</x:f>
        <x:v>24</x:v>
      </x:c>
    </x:row>
    <x:row r="137"/>
    <x:row r="138"/>
    <x:row r="139"/>
    <x:row r="140" ht="24" hidden="0" customHeight="1">
      <x:c r="A140" s="94" t="str">
        <x:v>STEP 4 — Opening-day operations checklist</x:v>
      </x:c>
      <x:c r="B140" s="94"/>
      <x:c r="C140" s="94"/>
      <x:c r="D140" s="94"/>
      <x:c r="E140" s="94"/>
      <x:c r="F140" s="94"/>
      <x:c r="G140" s="94"/>
      <x:c r="H140" s="94"/>
    </x:row>
    <x:row r="141" ht="15" hidden="0" customHeight="1">
      <x:c r="A141" s="62" t="str">
        <x:v>Operations item</x:v>
      </x:c>
      <x:c r="B141" s="62" t="str">
        <x:v>Ready?</x:v>
      </x:c>
      <x:c r="C141" s="62" t="str">
        <x:v>Owner</x:v>
      </x:c>
      <x:c r="D141" s="62" t="str">
        <x:v>Due date</x:v>
      </x:c>
      <x:c r="E141" s="62" t="str">
        <x:v>Notes</x:v>
      </x:c>
      <x:c r="F141" s="62" t="str"/>
      <x:c r="G141" s="62" t="str"/>
      <x:c r="H141" s="62" t="str"/>
    </x:row>
    <x:row r="142" ht="39.599998474121094" hidden="0" customHeight="1">
      <x:c r="A142" s="89" t="str">
        <x:v>Set up tire services and pricing</x:v>
      </x:c>
      <x:c r="B142" s="89" t="str">
        <x:v>No</x:v>
      </x:c>
      <x:c r="C142" s="89" t="str"/>
      <x:c r="D142" s="89" t="str"/>
      <x:c r="E142" s="89" t="str">
        <x:v>Mounting, balancing, rotation, repair, alignment</x:v>
      </x:c>
      <x:c r="F142" s="89"/>
      <x:c r="G142" s="89"/>
      <x:c r="H142" s="89"/>
    </x:row>
    <x:row r="143" ht="26.399999618530273" hidden="0" customHeight="1">
      <x:c r="A143" s="89" t="str">
        <x:v>Create booking slots and bay schedule</x:v>
      </x:c>
      <x:c r="B143" s="89" t="str">
        <x:v>No</x:v>
      </x:c>
      <x:c r="C143" s="89" t="str"/>
      <x:c r="D143" s="89" t="str"/>
      <x:c r="E143" s="89" t="str">
        <x:v>Avoid overbooking in the first month</x:v>
      </x:c>
      <x:c r="F143" s="89"/>
      <x:c r="G143" s="89"/>
      <x:c r="H143" s="89"/>
    </x:row>
    <x:row r="144" ht="39.599998474121094" hidden="0" customHeight="1">
      <x:c r="A144" s="89" t="str">
        <x:v>Add tire inventory categories</x:v>
      </x:c>
      <x:c r="B144" s="89" t="str">
        <x:v>No</x:v>
      </x:c>
      <x:c r="C144" s="89" t="str"/>
      <x:c r="D144" s="89" t="str"/>
      <x:c r="E144" s="89" t="str">
        <x:v>Passenger, SUV, truck, used, winter, TPMS</x:v>
      </x:c>
      <x:c r="F144" s="89"/>
      <x:c r="G144" s="89"/>
      <x:c r="H144" s="89"/>
    </x:row>
    <x:row r="145" ht="26.399999618530273" hidden="0" customHeight="1">
      <x:c r="A145" s="89" t="str">
        <x:v>Create job card templates</x:v>
      </x:c>
      <x:c r="B145" s="89" t="str">
        <x:v>No</x:v>
      </x:c>
      <x:c r="C145" s="89" t="str"/>
      <x:c r="D145" s="89" t="str"/>
      <x:c r="E145" s="89" t="str">
        <x:v>Tire install, balance, rotation, repair</x:v>
      </x:c>
      <x:c r="F145" s="89"/>
      <x:c r="G145" s="89"/>
      <x:c r="H145" s="89"/>
    </x:row>
    <x:row r="146" ht="26.399999618530273" hidden="0" customHeight="1">
      <x:c r="A146" s="89" t="str">
        <x:v>Create estimate and invoice templates</x:v>
      </x:c>
      <x:c r="B146" s="89" t="str">
        <x:v>No</x:v>
      </x:c>
      <x:c r="C146" s="89" t="str"/>
      <x:c r="D146" s="89" t="str"/>
      <x:c r="E146" s="89" t="str">
        <x:v>Include taxes, parts, labor, discounts</x:v>
      </x:c>
      <x:c r="F146" s="89"/>
      <x:c r="G146" s="89"/>
      <x:c r="H146" s="89"/>
    </x:row>
    <x:row r="147" ht="26.399999618530273" hidden="0" customHeight="1">
      <x:c r="A147" s="89" t="str">
        <x:v>Set up customer records</x:v>
      </x:c>
      <x:c r="B147" s="89" t="str">
        <x:v>No</x:v>
      </x:c>
      <x:c r="C147" s="89" t="str"/>
      <x:c r="D147" s="89" t="str"/>
      <x:c r="E147" s="89" t="str">
        <x:v>Vehicle, tire size, service history</x:v>
      </x:c>
      <x:c r="F147" s="89"/>
      <x:c r="G147" s="89"/>
      <x:c r="H147" s="89"/>
    </x:row>
    <x:row r="148" ht="39.599998474121094" hidden="0" customHeight="1">
      <x:c r="A148" s="89" t="str">
        <x:v>Set up customer reminders</x:v>
      </x:c>
      <x:c r="B148" s="89" t="str">
        <x:v>No</x:v>
      </x:c>
      <x:c r="C148" s="89" t="str"/>
      <x:c r="D148" s="89" t="str"/>
      <x:c r="E148" s="89" t="str">
        <x:v>Rotation, seasonal tires, follow-up reviews</x:v>
      </x:c>
      <x:c r="F148" s="89"/>
      <x:c r="G148" s="89"/>
      <x:c r="H148" s="89"/>
    </x:row>
    <x:row r="149" ht="26.399999618530273" hidden="0" customHeight="1">
      <x:c r="A149" s="89" t="str">
        <x:v>Track daily jobs and revenue</x:v>
      </x:c>
      <x:c r="B149" s="89" t="str">
        <x:v>No</x:v>
      </x:c>
      <x:c r="C149" s="89" t="str"/>
      <x:c r="D149" s="89" t="str"/>
      <x:c r="E149" s="89" t="str">
        <x:v>Review every week after launch</x:v>
      </x:c>
      <x:c r="F149" s="89"/>
      <x:c r="G149" s="89"/>
      <x:c r="H149" s="89"/>
    </x:row>
    <x:row r="150"/>
    <x:row r="151"/>
    <x:row r="152"/>
    <x:row r="153" ht="24" hidden="0" customHeight="1">
      <x:c r="A153" s="88" t="str">
        <x:v>Planning notes</x:v>
      </x:c>
      <x:c r="B153" s="88"/>
      <x:c r="C153" s="88"/>
      <x:c r="D153" s="88"/>
      <x:c r="E153" s="88"/>
      <x:c r="F153" s="88"/>
      <x:c r="G153" s="88"/>
      <x:c r="H153" s="88"/>
    </x:row>
    <x:row r="154" ht="79.19999694824219" hidden="0" customHeight="1">
      <x:c r="A154" s="89" t="str">
        <x:v>This calculator is for planning only. Replace all example ranges with local supplier quotes, lease terms, payroll costs, permits, taxes, and insurance quotes before making investment decisions.</x:v>
      </x:c>
      <x:c r="B154" s="89"/>
      <x:c r="C154" s="89"/>
      <x:c r="D154" s="89"/>
      <x:c r="E154" s="89"/>
      <x:c r="F154" s="89"/>
      <x:c r="G154" s="89"/>
      <x:c r="H154" s="89"/>
    </x:row>
    <x:row r="155" ht="39.599998474121094" hidden="0" customHeight="1">
      <x:c r="A155" s="89" t="str">
        <x:v>Related guide: https://myautogms.com/blog/how-to-start-a-tire-shop-in-2025</x:v>
      </x:c>
      <x:c r="B155" s="89"/>
      <x:c r="C155" s="89"/>
      <x:c r="D155" s="89"/>
      <x:c r="E155" s="89"/>
      <x:c r="F155" s="89"/>
      <x:c r="G155" s="89"/>
      <x:c r="H155" s="89"/>
    </x:row>
  </x:sheetData>
  <x:mergeCells>
    <x:mergeCell ref="A1:H1"/>
    <x:mergeCell ref="A2:H2"/>
    <x:mergeCell ref="A3:H3"/>
    <x:mergeCell ref="A14:H14"/>
    <x:mergeCell ref="A15:H15"/>
    <x:mergeCell ref="A28:H28"/>
    <x:mergeCell ref="A41:H41"/>
    <x:mergeCell ref="A63:H63"/>
    <x:mergeCell ref="A78:H78"/>
    <x:mergeCell ref="A91:H91"/>
    <x:mergeCell ref="A104:H104"/>
    <x:mergeCell ref="A116:H116"/>
    <x:mergeCell ref="A127:H127"/>
    <x:mergeCell ref="A140:H140"/>
    <x:mergeCell ref="A153:H153"/>
    <x:mergeCell ref="A154:H154"/>
    <x:mergeCell ref="A155:H155"/>
  </x:mergeCells>
  <x:conditionalFormatting sqref="H132:H132">
    <x:cfRule type="expression" dxfId="0" priority="1">
      <x:formula>H132&lt;0</x:formula>
    </x:cfRule>
    <x:cfRule type="expression" dxfId="1" priority="2">
      <x:formula>H132&gt;=0</x:formula>
    </x:cfRule>
  </x:conditionalFormatting>
  <x:dataValidations count="10">
    <x:dataValidation type="list" sqref="F17:F24">
      <x:formula1>"Not started,Quoted,Purchased,Not needed"</x:formula1>
    </x:dataValidation>
    <x:dataValidation type="list" sqref="F30:F37">
      <x:formula1>"Not started,Quoted,Purchased,Not needed"</x:formula1>
    </x:dataValidation>
    <x:dataValidation type="list" sqref="F43:F59">
      <x:formula1>"Not started,Quoted,Purchased,Not needed"</x:formula1>
    </x:dataValidation>
    <x:dataValidation type="list" sqref="F65:F74">
      <x:formula1>"Not started,Quoted,Purchased,Not needed"</x:formula1>
    </x:dataValidation>
    <x:dataValidation type="list" sqref="F80:F86">
      <x:formula1>"Not started,Quoted,Purchased,Not needed"</x:formula1>
    </x:dataValidation>
    <x:dataValidation type="list" sqref="F93:F100">
      <x:formula1>"Not started,Quoted,Purchased,Not needed"</x:formula1>
    </x:dataValidation>
    <x:dataValidation type="list" sqref="F106:F111">
      <x:formula1>"Not started,Quoted,Purchased,Not needed"</x:formula1>
    </x:dataValidation>
    <x:dataValidation type="list" sqref="F118:F123">
      <x:formula1>"Active,Not needed"</x:formula1>
    </x:dataValidation>
    <x:dataValidation type="list" sqref="B9">
      <x:formula1>"New tire shop,Used tire shop,Full-service tire center,Mobile tire service"</x:formula1>
    </x:dataValidation>
    <x:dataValidation type="list" sqref="B142:B149">
      <x:formula1>"No,In progress,Yes"</x:formula1>
    </x:dataValidation>
  </x:dataValidations>
  <x:pageMargins left="0.7" right="0.7" top="0.75" bottom="0.75" header="0.3" footer="0.3"/>
</x:worksheet>
</file>