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ee6212b64c74328" /></Relationships>
</file>

<file path=xl/workbook.xml><?xml version="1.0" encoding="utf-8"?>
<x:workbook xmlns:x="http://schemas.openxmlformats.org/spreadsheetml/2006/main">
  <x:sheets>
    <x:sheet xmlns:r="http://schemas.openxmlformats.org/officeDocument/2006/relationships" name="Labor Rate Calculator" sheetId="1" r:id="Rf5480a9281cb475f"/>
    <x:sheet xmlns:r="http://schemas.openxmlformats.org/officeDocument/2006/relationships" name="State Rate Ranges" sheetId="2" r:id="R077b963a5c264002"/>
    <x:sheet xmlns:r="http://schemas.openxmlformats.org/officeDocument/2006/relationships" name="Sources &amp; Notes" sheetId="3" r:id="Rd21f756329c541f7"/>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
    <x:numFmt numFmtId="202" formatCode="0.0"/>
  </x:numFmts>
  <x:fonts count="11">
    <x:font>
      <x:sz val="11"/>
      <x:name val="Carlito"/>
    </x:font>
    <x:font>
      <x:b/>
      <x:sz val="18"/>
      <x:color rgb="FFFFFFFF"/>
      <x:name val="Carlito"/>
    </x:font>
    <x:font>
      <x:i/>
      <x:sz val="11"/>
      <x:color rgb="FF374151"/>
      <x:name val="Carlito"/>
    </x:font>
    <x:font>
      <x:b/>
      <x:sz val="11"/>
      <x:color rgb="FFFFFFFF"/>
      <x:name val="Carlito"/>
    </x:font>
    <x:font>
      <x:b/>
      <x:sz val="11"/>
      <x:name val="Carlito"/>
    </x:font>
    <x:font>
      <x:sz val="11"/>
      <x:color rgb="FF4B5563"/>
      <x:name val="Carlito"/>
    </x:font>
    <x:font>
      <x:sz val="11"/>
      <x:color rgb="FF9A3412"/>
      <x:name val="Carlito"/>
    </x:font>
    <x:font>
      <x:i/>
      <x:sz val="11"/>
      <x:color rgb="FFFFFFFF"/>
      <x:name val="Carlito"/>
    </x:font>
    <x:font>
      <x:b/>
      <x:sz val="16"/>
      <x:color rgb="FFFFFFFF"/>
      <x:name val="Carlito"/>
    </x:font>
    <x:font>
      <x:sz val="11"/>
      <x:color rgb="FF1D4ED8"/>
      <x:name val="Carlito"/>
    </x:font>
    <x:font>
      <x:i/>
      <x:sz val="11"/>
      <x:color rgb="FF9A3412"/>
      <x:name val="Carlito"/>
    </x:font>
  </x:fonts>
  <x:fills count="11">
    <x:fill>
      <x:patternFill patternType="none"/>
    </x:fill>
    <x:fill>
      <x:patternFill patternType="gray125"/>
    </x:fill>
    <x:fill>
      <x:patternFill patternType="solid">
        <x:fgColor rgb="FF0F172A"/>
      </x:patternFill>
    </x:fill>
    <x:fill>
      <x:patternFill patternType="solid">
        <x:fgColor rgb="FFF3F4F6"/>
      </x:patternFill>
    </x:fill>
    <x:fill>
      <x:patternFill patternType="solid">
        <x:fgColor rgb="FF0F766E"/>
      </x:patternFill>
    </x:fill>
    <x:fill>
      <x:patternFill patternType="solid">
        <x:fgColor rgb="FF1D4ED8"/>
      </x:patternFill>
    </x:fill>
    <x:fill>
      <x:patternFill patternType="solid">
        <x:fgColor rgb="FFFEF3C7"/>
      </x:patternFill>
    </x:fill>
    <x:fill>
      <x:patternFill patternType="solid">
        <x:fgColor rgb="FFF9FAFB"/>
      </x:patternFill>
    </x:fill>
    <x:fill>
      <x:patternFill patternType="solid">
        <x:fgColor rgb="FFDBEAFE"/>
      </x:patternFill>
    </x:fill>
    <x:fill>
      <x:patternFill patternType="solid">
        <x:fgColor rgb="FFCCFBF1"/>
      </x:patternFill>
    </x:fill>
    <x:fill>
      <x:patternFill patternType="solid">
        <x:fgColor rgb="FFFFF7ED"/>
      </x:patternFill>
    </x:fill>
  </x:fills>
  <x:borders count="2">
    <x:border/>
    <x:border/>
  </x:borders>
  <x:cellStyleXfs count="1">
    <x:xf numFmtId="0" fontId="0" fillId="0" borderId="0"/>
  </x:cellStyleXfs>
  <x:cellXfs count="14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center"/>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horizontal="center"/>
    </x:xf>
    <x:xf numFmtId="0" fontId="0" fillId="5" borderId="1" xfId="0" applyNumberFormat="1" applyFont="1" applyFill="1" applyBorder="1"/>
    <x:xf numFmtId="0" fontId="3" fillId="5" borderId="1" xfId="0" applyNumberFormat="1" applyFont="1" applyFill="1" applyBorder="1"/>
    <x:xf numFmtId="0" fontId="3" fillId="5" borderId="1" xfId="0" applyNumberFormat="1" applyFont="1" applyFill="1" applyBorder="1" applyAlignment="1">
      <x:alignment horizontal="center"/>
    </x:xf>
    <x:xf numFmtId="0" fontId="4" fillId="3" borderId="0" xfId="0" applyNumberFormat="1" applyFont="1" applyFill="1" applyBorder="1"/>
    <x:xf numFmtId="0" fontId="4" fillId="3" borderId="1" xfId="0" applyNumberFormat="1" applyFont="1" applyFill="1" applyBorder="1"/>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horizontal="center"/>
    </x:xf>
    <x:xf numFmtId="0" fontId="0" fillId="6" borderId="1" xfId="0" applyNumberFormat="1" applyFont="1" applyFill="1" applyBorder="1"/>
    <x:xf numFmtId="0" fontId="4" fillId="6" borderId="1" xfId="0" applyNumberFormat="1" applyFont="1" applyFill="1" applyBorder="1"/>
    <x:xf numFmtId="0" fontId="4" fillId="6" borderId="1" xfId="0" applyNumberFormat="1" applyFont="1" applyFill="1" applyBorder="1" applyAlignment="1">
      <x:alignment horizontal="center"/>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0" fillId="7" borderId="1" xfId="0" applyNumberFormat="1" applyFont="1" applyFill="1" applyBorder="1"/>
    <x:xf numFmtId="0" fontId="5" fillId="7" borderId="1" xfId="0" applyNumberFormat="1" applyFont="1" applyFill="1" applyBorder="1"/>
    <x:xf numFmtId="0" fontId="5" fillId="7" borderId="1" xfId="0" applyNumberFormat="1" applyFont="1" applyFill="1" applyBorder="1" applyAlignment="1">
      <x:alignment wrapText="1"/>
    </x:xf>
    <x:xf numFmtId="0" fontId="0" fillId="8" borderId="0" xfId="0" applyNumberFormat="1" applyFont="1" applyFill="1" applyBorder="1"/>
    <x:xf numFmtId="0" fontId="4" fillId="8" borderId="0" xfId="0" applyNumberFormat="1" applyFont="1" applyFill="1" applyBorder="1"/>
    <x:xf numFmtId="0" fontId="4" fillId="8" borderId="0" xfId="0" applyNumberFormat="1" applyFont="1" applyFill="1" applyBorder="1" applyAlignment="1">
      <x:alignment horizontal="center"/>
    </x:xf>
    <x:xf numFmtId="0" fontId="0" fillId="8" borderId="1" xfId="0" applyNumberFormat="1" applyFont="1" applyFill="1" applyBorder="1"/>
    <x:xf numFmtId="0" fontId="4" fillId="8" borderId="1" xfId="0" applyNumberFormat="1" applyFont="1" applyFill="1" applyBorder="1"/>
    <x:xf numFmtId="0" fontId="4" fillId="8" borderId="1" xfId="0" applyNumberFormat="1" applyFont="1" applyFill="1" applyBorder="1" applyAlignment="1">
      <x:alignment horizontal="center"/>
    </x:xf>
    <x:xf numFmtId="0" fontId="0" fillId="9" borderId="0" xfId="0" applyNumberFormat="1" applyFont="1" applyFill="1" applyBorder="1"/>
    <x:xf numFmtId="0" fontId="4" fillId="9" borderId="0" xfId="0" applyNumberFormat="1" applyFont="1" applyFill="1" applyBorder="1"/>
    <x:xf numFmtId="0" fontId="4" fillId="9" borderId="0" xfId="0" applyNumberFormat="1" applyFont="1" applyFill="1" applyBorder="1" applyAlignment="1">
      <x:alignment horizontal="center"/>
    </x:xf>
    <x:xf numFmtId="0" fontId="0" fillId="9" borderId="1" xfId="0" applyNumberFormat="1" applyFont="1" applyFill="1" applyBorder="1"/>
    <x:xf numFmtId="0" fontId="4" fillId="9" borderId="1" xfId="0" applyNumberFormat="1" applyFont="1" applyFill="1" applyBorder="1"/>
    <x:xf numFmtId="0" fontId="4" fillId="9" borderId="1" xfId="0" applyNumberFormat="1" applyFont="1" applyFill="1" applyBorder="1" applyAlignment="1">
      <x:alignment horizont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10" borderId="0" xfId="0" applyNumberFormat="1" applyFont="1" applyFill="1" applyBorder="1"/>
    <x:xf numFmtId="0" fontId="6" fillId="10" borderId="0" xfId="0" applyNumberFormat="1" applyFont="1" applyFill="1" applyBorder="1"/>
    <x:xf numFmtId="0" fontId="6" fillId="10" borderId="0" xfId="0" applyNumberFormat="1" applyFont="1" applyFill="1" applyBorder="1" applyAlignment="1">
      <x:alignment wrapText="1"/>
    </x:xf>
    <x:xf numFmtId="0" fontId="6" fillId="10" borderId="0" xfId="0" applyNumberFormat="1" applyFont="1" applyFill="1" applyBorder="1" applyAlignment="1">
      <x:alignment vertical="center" wrapText="1"/>
    </x:xf>
    <x:xf numFmtId="0" fontId="0" fillId="10" borderId="1" xfId="0" applyNumberFormat="1" applyFont="1" applyFill="1" applyBorder="1"/>
    <x:xf numFmtId="0" fontId="6" fillId="10" borderId="1" xfId="0" applyNumberFormat="1" applyFont="1" applyFill="1" applyBorder="1"/>
    <x:xf numFmtId="0" fontId="6" fillId="10" borderId="1" xfId="0" applyNumberFormat="1" applyFont="1" applyFill="1" applyBorder="1" applyAlignment="1">
      <x:alignment wrapText="1"/>
    </x:xf>
    <x:xf numFmtId="0" fontId="6" fillId="10" borderId="1" xfId="0" applyNumberFormat="1" applyFont="1" applyFill="1" applyBorder="1" applyAlignment="1">
      <x:alignment vertical="center" wrapText="1"/>
    </x:xf>
    <x:xf numFmtId="0" fontId="3" fillId="2" borderId="0" xfId="0" applyNumberFormat="1" applyFont="1" applyFill="1" applyBorder="1"/>
    <x:xf numFmtId="0" fontId="3" fillId="2" borderId="0" xfId="0" applyNumberFormat="1" applyFont="1" applyFill="1" applyBorder="1" applyAlignment="1">
      <x:alignment horizontal="center"/>
    </x:xf>
    <x:xf numFmtId="0" fontId="3" fillId="2" borderId="1" xfId="0" applyNumberFormat="1" applyFont="1" applyFill="1" applyBorder="1"/>
    <x:xf numFmtId="0" fontId="3" fillId="2" borderId="1" xfId="0" applyNumberFormat="1" applyFont="1" applyFill="1" applyBorder="1" applyAlignment="1">
      <x:alignment horizontal="center"/>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0" fillId="3" borderId="1"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7" fillId="2" borderId="0" xfId="0" applyNumberFormat="1" applyFont="1" applyFill="1" applyBorder="1"/>
    <x:xf numFmtId="0" fontId="7" fillId="2" borderId="0" xfId="0" applyNumberFormat="1" applyFont="1" applyFill="1" applyBorder="1" applyAlignment="1">
      <x:alignment horizontal="center"/>
    </x:xf>
    <x:xf numFmtId="0" fontId="7" fillId="2" borderId="1" xfId="0" applyNumberFormat="1" applyFont="1" applyFill="1" applyBorder="1"/>
    <x:xf numFmtId="0" fontId="7" fillId="2" borderId="1" xfId="0" applyNumberFormat="1" applyFont="1" applyFill="1" applyBorder="1" applyAlignment="1">
      <x:alignment horizontal="center"/>
    </x:xf>
    <x:xf numFmtId="200" fontId="4" fillId="6" borderId="0" xfId="0" applyNumberFormat="1" applyFont="1" applyFill="1" applyBorder="1" applyAlignment="1">
      <x:alignment horizontal="center"/>
    </x:xf>
    <x:xf numFmtId="200" fontId="4" fillId="6" borderId="1" xfId="0" applyNumberFormat="1" applyFont="1" applyFill="1" applyBorder="1" applyAlignment="1">
      <x:alignment horizontal="center"/>
    </x:xf>
    <x:xf numFmtId="201" fontId="4" fillId="6" borderId="0" xfId="0" applyNumberFormat="1" applyFont="1" applyFill="1" applyBorder="1" applyAlignment="1">
      <x:alignment horizontal="center"/>
    </x:xf>
    <x:xf numFmtId="201" fontId="4" fillId="6" borderId="1" xfId="0" applyNumberFormat="1" applyFont="1" applyFill="1" applyBorder="1" applyAlignment="1">
      <x:alignment horizontal="center"/>
    </x:xf>
    <x:xf numFmtId="201" fontId="4" fillId="8" borderId="0" xfId="0" applyNumberFormat="1" applyFont="1" applyFill="1" applyBorder="1" applyAlignment="1">
      <x:alignment horizontal="center"/>
    </x:xf>
    <x:xf numFmtId="201" fontId="4" fillId="3" borderId="0" xfId="0" applyNumberFormat="1" applyFont="1" applyFill="1" applyBorder="1"/>
    <x:xf numFmtId="201" fontId="4" fillId="8" borderId="1" xfId="0" applyNumberFormat="1" applyFont="1" applyFill="1" applyBorder="1" applyAlignment="1">
      <x:alignment horizontal="center"/>
    </x:xf>
    <x:xf numFmtId="201" fontId="4" fillId="3" borderId="1" xfId="0" applyNumberFormat="1" applyFont="1" applyFill="1" applyBorder="1"/>
    <x:xf numFmtId="202" fontId="4" fillId="8" borderId="0" xfId="0" applyNumberFormat="1" applyFont="1" applyFill="1" applyBorder="1" applyAlignment="1">
      <x:alignment horizontal="center"/>
    </x:xf>
    <x:xf numFmtId="202" fontId="4" fillId="3" borderId="0" xfId="0" applyNumberFormat="1" applyFont="1" applyFill="1" applyBorder="1"/>
    <x:xf numFmtId="202" fontId="4" fillId="8" borderId="1" xfId="0" applyNumberFormat="1" applyFont="1" applyFill="1" applyBorder="1" applyAlignment="1">
      <x:alignment horizontal="center"/>
    </x:xf>
    <x:xf numFmtId="202" fontId="4" fillId="3" borderId="1" xfId="0" applyNumberFormat="1" applyFont="1" applyFill="1" applyBorder="1"/>
    <x:xf numFmtId="0" fontId="4" fillId="8" borderId="0" xfId="0" applyNumberFormat="1" applyFont="1" applyFill="1" applyBorder="1" applyAlignment="1">
      <x:alignment horizontal="center" wrapText="1"/>
    </x:xf>
    <x:xf numFmtId="0" fontId="4" fillId="3" borderId="0" xfId="0" applyNumberFormat="1" applyFont="1" applyFill="1" applyBorder="1" applyAlignment="1">
      <x:alignment wrapText="1"/>
    </x:xf>
    <x:xf numFmtId="0" fontId="4" fillId="8" borderId="1" xfId="0" applyNumberFormat="1" applyFont="1" applyFill="1" applyBorder="1" applyAlignment="1">
      <x:alignment horizontal="center" wrapText="1"/>
    </x:xf>
    <x:xf numFmtId="0" fontId="4" fillId="3" borderId="1" xfId="0" applyNumberFormat="1" applyFont="1" applyFill="1" applyBorder="1" applyAlignment="1">
      <x:alignment wrapText="1"/>
    </x:xf>
    <x:xf numFmtId="0" fontId="0" fillId="0" borderId="0" xfId="0" applyNumberFormat="1" applyFont="1" applyFill="1" applyBorder="1" applyAlignment="1">
      <x:alignment vertical="center"/>
    </x:xf>
    <x:xf numFmtId="0" fontId="3" fillId="4" borderId="0" xfId="0" applyNumberFormat="1" applyFont="1" applyFill="1" applyBorder="1" applyAlignment="1">
      <x:alignment horizontal="center" vertical="center"/>
    </x:xf>
    <x:xf numFmtId="0" fontId="3" fillId="5" borderId="0" xfId="0" applyNumberFormat="1" applyFont="1" applyFill="1" applyBorder="1" applyAlignment="1">
      <x:alignment horizontal="center" vertical="center"/>
    </x:xf>
    <x:xf numFmtId="0" fontId="4" fillId="3" borderId="0" xfId="0" applyNumberFormat="1" applyFont="1" applyFill="1" applyBorder="1" applyAlignment="1">
      <x:alignment vertical="center"/>
    </x:xf>
    <x:xf numFmtId="0" fontId="4" fillId="6" borderId="0" xfId="0" applyNumberFormat="1" applyFont="1" applyFill="1" applyBorder="1" applyAlignment="1">
      <x:alignment horizontal="center" vertical="center"/>
    </x:xf>
    <x:xf numFmtId="0" fontId="5" fillId="7" borderId="0" xfId="0" applyNumberFormat="1" applyFont="1" applyFill="1" applyBorder="1" applyAlignment="1">
      <x:alignment vertical="center" wrapText="1"/>
    </x:xf>
    <x:xf numFmtId="201" fontId="4" fillId="8" borderId="0" xfId="0" applyNumberFormat="1" applyFont="1" applyFill="1" applyBorder="1" applyAlignment="1">
      <x:alignment horizontal="center" vertical="center"/>
    </x:xf>
    <x:xf numFmtId="201" fontId="4" fillId="3" borderId="0" xfId="0" applyNumberFormat="1" applyFont="1" applyFill="1" applyBorder="1" applyAlignment="1">
      <x:alignment vertical="center"/>
    </x:xf>
    <x:xf numFmtId="202" fontId="4" fillId="8" borderId="0" xfId="0" applyNumberFormat="1" applyFont="1" applyFill="1" applyBorder="1" applyAlignment="1">
      <x:alignment horizontal="center" vertical="center"/>
    </x:xf>
    <x:xf numFmtId="202" fontId="4" fillId="3" borderId="0" xfId="0" applyNumberFormat="1" applyFont="1" applyFill="1" applyBorder="1" applyAlignment="1">
      <x:alignment vertical="center"/>
    </x:xf>
    <x:xf numFmtId="200" fontId="4" fillId="6" borderId="0" xfId="0" applyNumberFormat="1" applyFont="1" applyFill="1" applyBorder="1" applyAlignment="1">
      <x:alignment horizontal="center" vertical="center"/>
    </x:xf>
    <x:xf numFmtId="201" fontId="4" fillId="6" borderId="0" xfId="0" applyNumberFormat="1" applyFont="1" applyFill="1" applyBorder="1" applyAlignment="1">
      <x:alignment horizontal="center" vertical="center"/>
    </x:xf>
    <x:xf numFmtId="0" fontId="4" fillId="8" borderId="0" xfId="0" applyNumberFormat="1" applyFont="1" applyFill="1" applyBorder="1" applyAlignment="1">
      <x:alignment horizontal="center" vertical="center" wrapText="1"/>
    </x:xf>
    <x:xf numFmtId="0" fontId="4" fillId="3" borderId="0" xfId="0" applyNumberFormat="1" applyFont="1" applyFill="1" applyBorder="1" applyAlignment="1">
      <x:alignment vertical="center" wrapText="1"/>
    </x:xf>
    <x:xf numFmtId="0" fontId="4" fillId="9" borderId="0" xfId="0" applyNumberFormat="1" applyFont="1" applyFill="1" applyBorder="1" applyAlignment="1">
      <x:alignment horizontal="center" vertical="center"/>
    </x:xf>
    <x:xf numFmtId="0" fontId="0" fillId="0"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x:xf>
    <x:xf numFmtId="0" fontId="7" fillId="2" borderId="0" xfId="0" applyNumberFormat="1" applyFont="1" applyFill="1" applyBorder="1" applyAlignment="1">
      <x:alignment horizontal="center" vertical="center"/>
    </x:xf>
    <x:xf numFmtId="0" fontId="0" fillId="0" borderId="1" xfId="0" applyNumberFormat="1" applyFont="1" applyFill="1" applyBorder="1" applyAlignment="1">
      <x:alignment vertical="center"/>
    </x:xf>
    <x:xf numFmtId="0" fontId="3" fillId="4" borderId="1" xfId="0" applyNumberFormat="1" applyFont="1" applyFill="1" applyBorder="1" applyAlignment="1">
      <x:alignment horizontal="center" vertical="center"/>
    </x:xf>
    <x:xf numFmtId="0" fontId="3" fillId="5" borderId="1" xfId="0" applyNumberFormat="1" applyFont="1" applyFill="1" applyBorder="1" applyAlignment="1">
      <x:alignment horizontal="center" vertical="center"/>
    </x:xf>
    <x:xf numFmtId="0" fontId="4" fillId="3" borderId="1" xfId="0" applyNumberFormat="1" applyFont="1" applyFill="1" applyBorder="1" applyAlignment="1">
      <x:alignment vertical="center"/>
    </x:xf>
    <x:xf numFmtId="0" fontId="4" fillId="6" borderId="1" xfId="0" applyNumberFormat="1" applyFont="1" applyFill="1" applyBorder="1" applyAlignment="1">
      <x:alignment horizontal="center" vertical="center"/>
    </x:xf>
    <x:xf numFmtId="0" fontId="5" fillId="7" borderId="1" xfId="0" applyNumberFormat="1" applyFont="1" applyFill="1" applyBorder="1" applyAlignment="1">
      <x:alignment vertical="center" wrapText="1"/>
    </x:xf>
    <x:xf numFmtId="201" fontId="4" fillId="8" borderId="1" xfId="0" applyNumberFormat="1" applyFont="1" applyFill="1" applyBorder="1" applyAlignment="1">
      <x:alignment horizontal="center" vertical="center"/>
    </x:xf>
    <x:xf numFmtId="201" fontId="4" fillId="3" borderId="1" xfId="0" applyNumberFormat="1" applyFont="1" applyFill="1" applyBorder="1" applyAlignment="1">
      <x:alignment vertical="center"/>
    </x:xf>
    <x:xf numFmtId="202" fontId="4" fillId="8" borderId="1" xfId="0" applyNumberFormat="1" applyFont="1" applyFill="1" applyBorder="1" applyAlignment="1">
      <x:alignment horizontal="center" vertical="center"/>
    </x:xf>
    <x:xf numFmtId="202" fontId="4" fillId="3" borderId="1" xfId="0" applyNumberFormat="1" applyFont="1" applyFill="1" applyBorder="1" applyAlignment="1">
      <x:alignment vertical="center"/>
    </x:xf>
    <x:xf numFmtId="200" fontId="4" fillId="6" borderId="1" xfId="0" applyNumberFormat="1" applyFont="1" applyFill="1" applyBorder="1" applyAlignment="1">
      <x:alignment horizontal="center" vertical="center"/>
    </x:xf>
    <x:xf numFmtId="201" fontId="4" fillId="6" borderId="1" xfId="0" applyNumberFormat="1" applyFont="1" applyFill="1" applyBorder="1" applyAlignment="1">
      <x:alignment horizontal="center" vertical="center"/>
    </x:xf>
    <x:xf numFmtId="0" fontId="4" fillId="8" borderId="1" xfId="0" applyNumberFormat="1" applyFont="1" applyFill="1" applyBorder="1" applyAlignment="1">
      <x:alignment horizontal="center" vertical="center" wrapText="1"/>
    </x:xf>
    <x:xf numFmtId="0" fontId="4" fillId="3" borderId="1" xfId="0" applyNumberFormat="1" applyFont="1" applyFill="1" applyBorder="1" applyAlignment="1">
      <x:alignment vertical="center" wrapText="1"/>
    </x:xf>
    <x:xf numFmtId="0" fontId="4" fillId="9" borderId="1" xfId="0" applyNumberFormat="1" applyFont="1" applyFill="1" applyBorder="1" applyAlignment="1">
      <x:alignment horizontal="center" vertical="center"/>
    </x:xf>
    <x:xf numFmtId="0" fontId="0" fillId="0" borderId="1" xfId="0" applyNumberFormat="1" applyFont="1" applyFill="1" applyBorder="1" applyAlignment="1">
      <x:alignment vertical="center" wrapText="1"/>
    </x:xf>
    <x:xf numFmtId="0" fontId="3" fillId="2" borderId="1" xfId="0" applyNumberFormat="1" applyFont="1" applyFill="1" applyBorder="1" applyAlignment="1">
      <x:alignment horizontal="center" vertical="center"/>
    </x:xf>
    <x:xf numFmtId="0" fontId="7" fillId="2" borderId="1" xfId="0" applyNumberFormat="1" applyFont="1" applyFill="1" applyBorder="1" applyAlignment="1">
      <x:alignment horizontal="center" vertical="center"/>
    </x:xf>
    <x:xf numFmtId="0" fontId="8" fillId="2" borderId="0" xfId="0" applyNumberFormat="1" applyFont="1" applyFill="1" applyBorder="1"/>
    <x:xf numFmtId="0" fontId="8" fillId="2" borderId="0" xfId="0" applyNumberFormat="1" applyFont="1" applyFill="1" applyBorder="1" applyAlignment="1">
      <x:alignment horizontal="center"/>
    </x:xf>
    <x:xf numFmtId="0" fontId="8" fillId="2" borderId="1" xfId="0" applyNumberFormat="1" applyFont="1" applyFill="1" applyBorder="1"/>
    <x:xf numFmtId="0" fontId="8" fillId="2" borderId="1" xfId="0" applyNumberFormat="1" applyFont="1" applyFill="1" applyBorder="1" applyAlignment="1">
      <x:alignment horizontal="center"/>
    </x:xf>
    <x:xf numFmtId="201" fontId="0" fillId="0" borderId="0" xfId="0" applyNumberFormat="1" applyFont="1" applyFill="1" applyBorder="1"/>
    <x:xf numFmtId="201" fontId="0" fillId="0" borderId="1" xfId="0" applyNumberFormat="1" applyFont="1" applyFill="1" applyBorder="1"/>
    <x:xf numFmtId="201" fontId="0" fillId="0" borderId="0" xfId="0" applyNumberFormat="1" applyFont="1" applyFill="1" applyBorder="1" applyAlignment="1">
      <x:alignment vertical="center"/>
    </x:xf>
    <x:xf numFmtId="201" fontId="0" fillId="0" borderId="1" xfId="0" applyNumberFormat="1" applyFont="1" applyFill="1" applyBorder="1" applyAlignment="1">
      <x:alignment vertical="center"/>
    </x:xf>
    <x:xf numFmtId="0" fontId="9" fillId="0" borderId="0" xfId="0" applyNumberFormat="1" applyFont="1" applyFill="1" applyBorder="1"/>
    <x:xf numFmtId="0" fontId="9" fillId="0" borderId="0" xfId="0" applyNumberFormat="1" applyFont="1" applyFill="1" applyBorder="1" applyAlignment="1">
      <x:alignment wrapText="1"/>
    </x:xf>
    <x:xf numFmtId="0" fontId="9" fillId="0" borderId="1" xfId="0" applyNumberFormat="1" applyFont="1" applyFill="1" applyBorder="1"/>
    <x:xf numFmtId="0" fontId="9" fillId="0" borderId="1" xfId="0" applyNumberFormat="1" applyFont="1" applyFill="1" applyBorder="1" applyAlignment="1">
      <x:alignment wrapText="1"/>
    </x:xf>
    <x:xf numFmtId="0" fontId="10" fillId="10" borderId="0" xfId="0" applyNumberFormat="1" applyFont="1" applyFill="1" applyBorder="1"/>
    <x:xf numFmtId="0" fontId="10" fillId="10" borderId="0" xfId="0" applyNumberFormat="1" applyFont="1" applyFill="1" applyBorder="1" applyAlignment="1">
      <x:alignment wrapText="1"/>
    </x:xf>
    <x:xf numFmtId="0" fontId="10" fillId="10" borderId="1" xfId="0" applyNumberFormat="1" applyFont="1" applyFill="1" applyBorder="1"/>
    <x:xf numFmtId="0" fontId="10" fillId="10" borderId="1" xfId="0" applyNumberFormat="1" applyFont="1" applyFill="1" applyBorder="1" applyAlignment="1">
      <x:alignment wrapText="1"/>
    </x:xf>
    <x:xf numFmtId="0" fontId="0" fillId="0" borderId="0" xfId="0" applyNumberFormat="1" applyFont="1" applyFill="1" applyBorder="1"/>
  </x:cellXfs>
  <x:cellStyles count="1">
    <x:cellStyle name="Normal" xfId="0"/>
  </x:cellStyles>
  <x:dxfs count="2">
    <x:dxf>
      <x:font>
        <x:color rgb="FFB91C1C"/>
      </x:font>
    </x:dxf>
    <x:dxf>
      <x:font>
        <x:color rgb="FF166534"/>
      </x:font>
    </x:dxf>
  </x:dxfs>
</x:styleSheet>
</file>

<file path=xl/_rels/workbook.xml.rels>&#65279;<?xml version="1.0" encoding="utf-8"?><Relationships xmlns="http://schemas.openxmlformats.org/package/2006/relationships"><Relationship Type="http://schemas.openxmlformats.org/officeDocument/2006/relationships/styles" Target="/xl/styles.xml" Id="R5edfe455ec18428d" /><Relationship Type="http://schemas.openxmlformats.org/officeDocument/2006/relationships/theme" Target="/xl/theme/theme1.xml" Id="R965dfbd5478142fe" /><Relationship Type="http://schemas.openxmlformats.org/officeDocument/2006/relationships/sharedStrings" Target="/xl/sharedStrings.xml" Id="R539cef35923f4daf" /><Relationship Type="http://schemas.openxmlformats.org/officeDocument/2006/relationships/worksheet" Target="/xl/worksheets/sheet1.xml" Id="Rf5480a9281cb475f" /><Relationship Type="http://schemas.openxmlformats.org/officeDocument/2006/relationships/worksheet" Target="/xl/worksheets/sheet2.xml" Id="R077b963a5c264002" /><Relationship Type="http://schemas.openxmlformats.org/officeDocument/2006/relationships/worksheet" Target="/xl/worksheets/sheet3.xml" Id="Rd21f756329c541f7" /></Relationships>
</file>

<file path=xl/tables/table1.xml><?xml version="1.0" encoding="utf-8"?>
<x:table xmlns:x="http://schemas.openxmlformats.org/spreadsheetml/2006/main" id="1" name="StateLaborRates2026" displayName="StateLaborRates2026" ref="A5:F55" headerRowCount="1">
  <x:tableColumns count="6">
    <x:tableColumn id="1" name="State"/>
    <x:tableColumn id="2" name="Independent low"/>
    <x:tableColumn id="3" name="Independent high"/>
    <x:tableColumn id="4" name="Dealer/specialty low"/>
    <x:tableColumn id="5" name="Dealer/specialty high"/>
    <x:tableColumn id="6" name="Source / method not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ebe3b62632634723" /></Relationships>
</file>

<file path=xl/worksheets/sheet1.xml><?xml version="1.0" encoding="utf-8"?>
<x:worksheet xmlns:x="http://schemas.openxmlformats.org/spreadsheetml/2006/main">
  <x:sheetFormatPr defaultRowHeight="15"/>
  <x:cols>
    <x:col min="1" max="1" width="25" hidden="0" customWidth="1"/>
    <x:col min="2" max="2" width="16" hidden="0" customWidth="1"/>
    <x:col min="3" max="3" width="42" hidden="0" customWidth="1"/>
    <x:col min="4" max="4" width="4" hidden="0" customWidth="1"/>
    <x:col min="5" max="5" width="27" hidden="0" customWidth="1"/>
    <x:col min="6" max="6" width="18" hidden="0" customWidth="1"/>
    <x:col min="7" max="7" width="27" hidden="0" customWidth="1"/>
    <x:col min="8" max="8" width="22" hidden="0" customWidth="1"/>
  </x:cols>
  <x:sheetData>
    <x:row r="1" ht="22" customHeight="1">
      <x:c r="A1" s="5" t="str">
        <x:v>Auto Repair Labor Rate Calculator 2026</x:v>
      </x:c>
      <x:c r="B1" s="96"/>
      <x:c r="C1" s="96"/>
      <x:c r="D1" s="96"/>
      <x:c r="E1" s="96"/>
      <x:c r="F1" s="96"/>
      <x:c r="G1" s="96"/>
      <x:c r="H1" s="96"/>
    </x:row>
    <x:row r="2" ht="32" customHeight="1">
      <x:c r="A2" s="13" t="str">
        <x:v>Estimate your shop's break-even labor rate, target-profit labor rate, and benchmark it against estimated 2026 state labor-rate ranges. Yellow cells are editable inputs; grey/blue cells calculate automatically.</x:v>
      </x:c>
      <x:c r="B2" s="13"/>
      <x:c r="C2" s="13"/>
      <x:c r="D2" s="13"/>
      <x:c r="E2" s="13"/>
      <x:c r="F2" s="13"/>
      <x:c r="G2" s="13"/>
      <x:c r="H2" s="13"/>
    </x:row>
    <x:row r="3" ht="32" customHeight="1">
      <x:c r="A3" s="13"/>
      <x:c r="B3" s="13"/>
      <x:c r="C3" s="13"/>
      <x:c r="D3" s="13"/>
      <x:c r="E3" s="13"/>
      <x:c r="F3" s="13"/>
      <x:c r="G3" s="13"/>
      <x:c r="H3" s="13"/>
    </x:row>
    <x:row r="4" ht="22" customHeight="1">
      <x:c r="A4" s="96"/>
      <x:c r="B4" s="96"/>
      <x:c r="C4" s="96"/>
      <x:c r="D4" s="96"/>
      <x:c r="E4" s="96"/>
      <x:c r="F4" s="96"/>
      <x:c r="G4" s="96"/>
      <x:c r="H4" s="96"/>
    </x:row>
    <x:row r="5" ht="22" customHeight="1">
      <x:c r="A5" s="97" t="str">
        <x:v>Shop Inputs</x:v>
      </x:c>
      <x:c r="B5" s="97"/>
      <x:c r="C5" s="97"/>
      <x:c r="D5" s="96"/>
      <x:c r="E5" s="98" t="str">
        <x:v>Calculated Results</x:v>
      </x:c>
      <x:c r="F5" s="98"/>
      <x:c r="G5" s="98"/>
      <x:c r="H5" s="98"/>
    </x:row>
    <x:row r="6" ht="22" customHeight="1">
      <x:c r="A6" s="99" t="str">
        <x:v>State</x:v>
      </x:c>
      <x:c r="B6" s="100" t="str">
        <x:v>Texas</x:v>
      </x:c>
      <x:c r="C6" s="101" t="str">
        <x:v>Choose the state you want to benchmark against</x:v>
      </x:c>
      <x:c r="D6" s="96"/>
      <x:c r="E6" s="99" t="str">
        <x:v>Selected benchmark low</x:v>
      </x:c>
      <x:c r="F6" s="102" t="n">
        <x:f>VLOOKUP($B$6,'State Rate Ranges'!$A$2:$E$51,IF($B$7="Dealer / specialty",4,2),FALSE)</x:f>
        <x:v>105</x:v>
      </x:c>
      <x:c r="G6" s="103" t="str">
        <x:v>Selected benchmark high</x:v>
      </x:c>
      <x:c r="H6" s="102" t="n">
        <x:f>VLOOKUP($B$6,'State Rate Ranges'!$A$2:$E$51,IF($B$7="Dealer / specialty",5,3),FALSE)</x:f>
        <x:v>160</x:v>
      </x:c>
    </x:row>
    <x:row r="7" ht="22" customHeight="1">
      <x:c r="A7" s="99" t="str">
        <x:v>Shop type</x:v>
      </x:c>
      <x:c r="B7" s="100" t="str">
        <x:v>Independent shop</x:v>
      </x:c>
      <x:c r="C7" s="101" t="str">
        <x:v>Choose the closest shop model</x:v>
      </x:c>
      <x:c r="D7" s="96"/>
      <x:c r="E7" s="99" t="str">
        <x:v>Monthly billable hours</x:v>
      </x:c>
      <x:c r="F7" s="104" t="n">
        <x:f>$B$8*$B$11*$B$19</x:f>
        <x:v>415.68</x:v>
      </x:c>
      <x:c r="G7" s="105" t="str">
        <x:v>Hours per repair order</x:v>
      </x:c>
      <x:c r="H7" s="104" t="n">
        <x:f>IF($B$18&gt;0,F7/$B$18,0)</x:f>
        <x:v>2.3093333333333335</x:v>
      </x:c>
    </x:row>
    <x:row r="8" ht="22" customHeight="1">
      <x:c r="A8" s="99" t="str">
        <x:v>Number of technicians</x:v>
      </x:c>
      <x:c r="B8" s="100" t="n">
        <x:v>3</x:v>
      </x:c>
      <x:c r="C8" s="101" t="str">
        <x:v>Technicians doing repair work</x:v>
      </x:c>
      <x:c r="D8" s="96"/>
      <x:c r="E8" s="99" t="str">
        <x:v>Monthly technician payroll</x:v>
      </x:c>
      <x:c r="F8" s="102" t="n">
        <x:f>$B$8*$B$13*$B$10*$B$19*(1+$B$14)</x:f>
        <x:v>22072.607999999997</x:v>
      </x:c>
      <x:c r="G8" s="103" t="str">
        <x:v>Monthly overhead</x:v>
      </x:c>
      <x:c r="H8" s="102" t="n">
        <x:f>$B$15</x:f>
        <x:v>22000</x:v>
      </x:c>
    </x:row>
    <x:row r="9" ht="22" customHeight="1">
      <x:c r="A9" s="99" t="str">
        <x:v>Number of bays</x:v>
      </x:c>
      <x:c r="B9" s="100" t="n">
        <x:v>4</x:v>
      </x:c>
      <x:c r="C9" s="101" t="str">
        <x:v>Optional planning reference</x:v>
      </x:c>
      <x:c r="D9" s="96"/>
      <x:c r="E9" s="99" t="str">
        <x:v>Total monthly operating cost</x:v>
      </x:c>
      <x:c r="F9" s="102" t="n">
        <x:f>F8+H8</x:f>
        <x:v>44072.60799999999</x:v>
      </x:c>
      <x:c r="G9" s="103" t="str">
        <x:v>Revenue needed for target profit</x:v>
      </x:c>
      <x:c r="H9" s="102" t="n">
        <x:f>F9/(1-$B$16)</x:f>
        <x:v>53747.08292682926</x:v>
      </x:c>
    </x:row>
    <x:row r="10" ht="22" customHeight="1">
      <x:c r="A10" s="99" t="str">
        <x:v>Hours open per week</x:v>
      </x:c>
      <x:c r="B10" s="100" t="n">
        <x:v>45</x:v>
      </x:c>
      <x:c r="C10" s="101" t="str">
        <x:v>Paid shop operating hours per technician</x:v>
      </x:c>
      <x:c r="D10" s="96"/>
      <x:c r="E10" s="99" t="str">
        <x:v>Break-even labor rate</x:v>
      </x:c>
      <x:c r="F10" s="102" t="n">
        <x:f>IF(F7&gt;0,F9/F7,0)</x:f>
        <x:v>106.02532717474979</x:v>
      </x:c>
      <x:c r="G10" s="103" t="str">
        <x:v>Target-profit labor rate</x:v>
      </x:c>
      <x:c r="H10" s="102" t="n">
        <x:f>IF(F7&gt;0,H9/F7,0)</x:f>
        <x:v>129.29917948140218</x:v>
      </x:c>
    </x:row>
    <x:row r="11" ht="22" customHeight="1">
      <x:c r="A11" s="99" t="str">
        <x:v>Billable hours per tech per week</x:v>
      </x:c>
      <x:c r="B11" s="100" t="n">
        <x:v>32</x:v>
      </x:c>
      <x:c r="C11" s="101" t="str">
        <x:v>Expected sold/billed hours per technician</x:v>
      </x:c>
      <x:c r="D11" s="96"/>
      <x:c r="E11" s="99" t="str">
        <x:v>Recommended starting rate</x:v>
      </x:c>
      <x:c r="F11" s="102" t="n">
        <x:f>MAX(H10,F6)</x:f>
        <x:v>129.29917948140218</x:v>
      </x:c>
      <x:c r="G11" s="103" t="str">
        <x:v>State benchmark ceiling</x:v>
      </x:c>
      <x:c r="H11" s="102" t="n">
        <x:f>H6</x:f>
        <x:v>160</x:v>
      </x:c>
    </x:row>
    <x:row r="12" ht="22" customHeight="1">
      <x:c r="A12" s="99" t="str">
        <x:v>Billable efficiency</x:v>
      </x:c>
      <x:c r="B12" s="106" t="n">
        <x:v>0.72</x:v>
      </x:c>
      <x:c r="C12" s="101" t="str">
        <x:v>Billable hours divided by paid hours</x:v>
      </x:c>
      <x:c r="D12" s="96"/>
      <x:c r="E12" s="99" t="str">
        <x:v>Revenue at current rate</x:v>
      </x:c>
      <x:c r="F12" s="102" t="n">
        <x:f>$B$17*F7</x:f>
        <x:v>56116.8</x:v>
      </x:c>
      <x:c r="G12" s="103" t="str">
        <x:v>Profit/loss at current rate</x:v>
      </x:c>
      <x:c r="H12" s="102" t="n">
        <x:f>F12-F9</x:f>
        <x:v>12044.19200000001</x:v>
      </x:c>
    </x:row>
    <x:row r="13" ht="22" customHeight="1">
      <x:c r="A13" s="99" t="str">
        <x:v>Technician wage per hour</x:v>
      </x:c>
      <x:c r="B13" s="107" t="n">
        <x:v>32</x:v>
      </x:c>
      <x:c r="C13" s="101" t="str">
        <x:v>Average hourly wage before burden</x:v>
      </x:c>
      <x:c r="D13" s="96"/>
      <x:c r="E13" s="99" t="str">
        <x:v>Revenue at recommended rate</x:v>
      </x:c>
      <x:c r="F13" s="102" t="n">
        <x:f>F11*F7</x:f>
        <x:v>53747.08292682926</x:v>
      </x:c>
      <x:c r="G13" s="103" t="str">
        <x:v>Labor revenue per repair order</x:v>
      </x:c>
      <x:c r="H13" s="102" t="n">
        <x:f>IF($B$18&gt;0,F13/$B$18,0)</x:f>
        <x:v>298.59490514905144</x:v>
      </x:c>
    </x:row>
    <x:row r="14" ht="22" customHeight="1">
      <x:c r="A14" s="99" t="str">
        <x:v>Payroll burden</x:v>
      </x:c>
      <x:c r="B14" s="106" t="n">
        <x:v>0.18</x:v>
      </x:c>
      <x:c r="C14" s="101" t="str">
        <x:v>Taxes, benefits, workers comp, paid time</x:v>
      </x:c>
      <x:c r="D14" s="96"/>
      <x:c r="E14" s="99" t="str">
        <x:v>Current rate position</x:v>
      </x:c>
      <x:c r="F14" s="108" t="str">
        <x:f>IF($B$17&lt;F6,"Below selected state range",IF($B$17&gt;H6,"Above selected state range","Within selected state range"))</x:f>
        <x:v>Within selected state range</x:v>
      </x:c>
      <x:c r="G14" s="109" t="str">
        <x:v>Pricing signal</x:v>
      </x:c>
      <x:c r="H14" s="108" t="str">
        <x:f>IF(F11&gt;H6,"Target rate exceeds state benchmark high - review costs or pricing",IF(F11&lt;F6,"Target rate below state benchmark low","Target rate fits selected benchmark"))</x:f>
        <x:v>Target rate fits selected benchmark</x:v>
      </x:c>
    </x:row>
    <x:row r="15" ht="22" customHeight="1">
      <x:c r="A15" s="99" t="str">
        <x:v>Monthly overhead (non-payroll)</x:v>
      </x:c>
      <x:c r="B15" s="107" t="n">
        <x:v>22000</x:v>
      </x:c>
      <x:c r="C15" s="101" t="str">
        <x:v>Rent, utilities, insurance, software, admin, marketing, equipment</x:v>
      </x:c>
      <x:c r="D15" s="96"/>
      <x:c r="E15" s="96"/>
      <x:c r="F15" s="96"/>
      <x:c r="G15" s="96"/>
      <x:c r="H15" s="96"/>
    </x:row>
    <x:row r="16" ht="22" customHeight="1">
      <x:c r="A16" s="99" t="str">
        <x:v>Target profit margin</x:v>
      </x:c>
      <x:c r="B16" s="106" t="n">
        <x:v>0.18</x:v>
      </x:c>
      <x:c r="C16" s="101" t="str">
        <x:v>Profit margin target on labor revenue</x:v>
      </x:c>
      <x:c r="D16" s="96"/>
      <x:c r="E16" s="96"/>
      <x:c r="F16" s="96"/>
      <x:c r="G16" s="96"/>
      <x:c r="H16" s="96"/>
    </x:row>
    <x:row r="17" ht="22" customHeight="1">
      <x:c r="A17" s="99" t="str">
        <x:v>Current labor rate</x:v>
      </x:c>
      <x:c r="B17" s="107" t="n">
        <x:v>135</x:v>
      </x:c>
      <x:c r="C17" s="101" t="str">
        <x:v>Your current posted hourly labor rate</x:v>
      </x:c>
      <x:c r="D17" s="96"/>
      <x:c r="E17" s="96"/>
      <x:c r="F17" s="96"/>
      <x:c r="G17" s="96"/>
      <x:c r="H17" s="96"/>
    </x:row>
    <x:row r="18" ht="22" customHeight="1">
      <x:c r="A18" s="99" t="str">
        <x:v>Monthly repair orders</x:v>
      </x:c>
      <x:c r="B18" s="100" t="n">
        <x:v>180</x:v>
      </x:c>
      <x:c r="C18" s="101" t="str">
        <x:v>Average monthly repair orders</x:v>
      </x:c>
      <x:c r="D18" s="96"/>
      <x:c r="E18" s="96"/>
      <x:c r="F18" s="96"/>
      <x:c r="G18" s="96"/>
      <x:c r="H18" s="96"/>
    </x:row>
    <x:row r="19" ht="22" customHeight="1">
      <x:c r="A19" s="99" t="str">
        <x:v>Weeks per month</x:v>
      </x:c>
      <x:c r="B19" s="100" t="n">
        <x:v>4.33</x:v>
      </x:c>
      <x:c r="C19" s="101" t="str">
        <x:v>Standard average weeks per month</x:v>
      </x:c>
      <x:c r="D19" s="96"/>
      <x:c r="E19" s="96"/>
      <x:c r="F19" s="96"/>
      <x:c r="G19" s="96"/>
      <x:c r="H19" s="96"/>
    </x:row>
    <x:row r="20" ht="22" customHeight="1">
      <x:c r="A20" s="96"/>
      <x:c r="B20" s="96"/>
      <x:c r="C20" s="96"/>
      <x:c r="D20" s="96"/>
      <x:c r="E20" s="96"/>
      <x:c r="F20" s="96"/>
      <x:c r="G20" s="96"/>
      <x:c r="H20" s="96"/>
    </x:row>
    <x:row r="21" ht="22" customHeight="1">
      <x:c r="A21" s="96"/>
      <x:c r="B21" s="96"/>
      <x:c r="C21" s="96"/>
      <x:c r="D21" s="96"/>
      <x:c r="E21" s="96"/>
      <x:c r="F21" s="96"/>
      <x:c r="G21" s="96"/>
      <x:c r="H21" s="96"/>
    </x:row>
    <x:row r="22" ht="22" customHeight="1">
      <x:c r="A22" s="97" t="str">
        <x:v>How to Use This Calculator</x:v>
      </x:c>
      <x:c r="B22" s="97"/>
      <x:c r="C22" s="97"/>
      <x:c r="D22" s="97"/>
      <x:c r="E22" s="97"/>
      <x:c r="F22" s="97"/>
      <x:c r="G22" s="97"/>
      <x:c r="H22" s="97"/>
    </x:row>
    <x:row r="23" ht="36" customHeight="1">
      <x:c r="A23" s="110" t="str">
        <x:v>1</x:v>
      </x:c>
      <x:c r="B23" s="111" t="str">
        <x:v>Enter your state and shop type, then update the yellow cost/capacity inputs.</x:v>
      </x:c>
      <x:c r="C23" s="111"/>
      <x:c r="D23" s="61" t="str">
        <x:v>Important: The state ranges are estimated 2026 customer-facing ranges. Actual repair-shop labor rates vary by city, shop overhead, vehicle type, warranty requirements, ADAS/EV/diagnostic complexity, technician experience, and whether the work is done by an independent shop, dealer, mobile mechanic, or specialty repair facility.</x:v>
      </x:c>
      <x:c r="E23" s="61"/>
      <x:c r="F23" s="61"/>
      <x:c r="G23" s="61"/>
      <x:c r="H23" s="61"/>
    </x:row>
    <x:row r="24" ht="36" customHeight="1">
      <x:c r="A24" s="110" t="str">
        <x:v>2</x:v>
      </x:c>
      <x:c r="B24" s="111" t="str">
        <x:v>Review the break-even labor rate and target-profit labor rate. If the target rate is far above your state benchmark, check overhead, staffing, efficiency, or pricing strategy.</x:v>
      </x:c>
      <x:c r="C24" s="111"/>
      <x:c r="D24" s="61"/>
      <x:c r="E24" s="61"/>
      <x:c r="F24" s="61"/>
      <x:c r="G24" s="61"/>
      <x:c r="H24" s="61"/>
    </x:row>
    <x:row r="25" ht="36" customHeight="1">
      <x:c r="A25" s="110" t="str">
        <x:v>3</x:v>
      </x:c>
      <x:c r="B25" s="111" t="str">
        <x:v>Use the state range as a market benchmark, not as a fixed legal or official price.</x:v>
      </x:c>
      <x:c r="C25" s="111"/>
      <x:c r="D25" s="61"/>
      <x:c r="E25" s="61"/>
      <x:c r="F25" s="61"/>
      <x:c r="G25" s="61"/>
      <x:c r="H25" s="61"/>
    </x:row>
    <x:row r="26" ht="36" customHeight="1">
      <x:c r="A26" s="110" t="str">
        <x:v>4</x:v>
      </x:c>
      <x:c r="B26" s="111" t="str">
        <x:v>Before changing your posted labor rate, compare local competitors, dealer rates, specialty repair needs, technician availability, and customer mix.</x:v>
      </x:c>
      <x:c r="C26" s="111"/>
      <x:c r="D26" s="61"/>
      <x:c r="E26" s="61"/>
      <x:c r="F26" s="61"/>
      <x:c r="G26" s="61"/>
      <x:c r="H26" s="61"/>
    </x:row>
    <x:row r="27" ht="22" customHeight="1">
      <x:c r="A27" s="96"/>
      <x:c r="B27" s="96"/>
      <x:c r="C27" s="96"/>
      <x:c r="D27" s="96"/>
      <x:c r="E27" s="96"/>
      <x:c r="F27" s="96"/>
      <x:c r="G27" s="96"/>
      <x:c r="H27" s="96"/>
    </x:row>
    <x:row r="28" ht="22" customHeight="1">
      <x:c r="A28" s="96"/>
      <x:c r="B28" s="96"/>
      <x:c r="C28" s="96"/>
      <x:c r="D28" s="96"/>
      <x:c r="E28" s="96"/>
      <x:c r="F28" s="96"/>
      <x:c r="G28" s="96"/>
      <x:c r="H28" s="96"/>
    </x:row>
    <x:row r="29" ht="22" customHeight="1">
      <x:c r="A29" s="112" t="str">
        <x:v>Quick Interpretation</x:v>
      </x:c>
      <x:c r="B29" s="112"/>
      <x:c r="C29" s="112"/>
      <x:c r="D29" s="112"/>
      <x:c r="E29" s="112"/>
      <x:c r="F29" s="112"/>
      <x:c r="G29" s="112"/>
      <x:c r="H29" s="112"/>
    </x:row>
    <x:row r="30" ht="44" customHeight="1">
      <x:c r="A30" s="109" t="str">
        <x:v>If current rate is below benchmark</x:v>
      </x:c>
      <x:c r="B30" s="111" t="str">
        <x:v>You may be underpricing labor versus your market, but verify local competitors and customer sensitivity before changing rates.</x:v>
      </x:c>
      <x:c r="C30" s="111"/>
      <x:c r="D30" s="111"/>
      <x:c r="E30" s="109" t="str">
        <x:v>If target rate is above benchmark</x:v>
      </x:c>
      <x:c r="F30" s="111" t="str">
        <x:v>Your cost structure may be too high or billable efficiency too low. Review overhead, scheduling, technician utilization, and repair mix.</x:v>
      </x:c>
      <x:c r="G30" s="111"/>
      <x:c r="H30" s="111"/>
    </x:row>
    <x:row r="31" ht="44" customHeight="1">
      <x:c r="A31" s="109" t="str">
        <x:v>If break-even rate is high</x:v>
      </x:c>
      <x:c r="B31" s="111" t="str">
        <x:v>Check rent, admin cost, paid non-billable time, parts delays, technician utilization, and estimate approval process.</x:v>
      </x:c>
      <x:c r="C31" s="111"/>
      <x:c r="D31" s="111"/>
      <x:c r="E31" s="109" t="str">
        <x:v>If monthly repair orders are low</x:v>
      </x:c>
      <x:c r="F31" s="111" t="str">
        <x:v>A higher labor rate alone may not fix profitability. Improve bookings, follow-ups, approvals, and shop workflow.</x:v>
      </x:c>
      <x:c r="G31" s="111"/>
      <x:c r="H31" s="111"/>
    </x:row>
    <x:row r="32" ht="44" customHeight="1">
      <x:c r="A32" s="109" t="str">
        <x:v>Best next step</x:v>
      </x:c>
      <x:c r="B32" s="111" t="str">
        <x:v>Use AutoGMS to manage bookings, job cards, estimates, invoices, inventory, customer follow-ups, and reporting in one place.</x:v>
      </x:c>
      <x:c r="C32" s="111"/>
      <x:c r="D32" s="111"/>
      <x:c r="E32" s="109" t="str"/>
      <x:c r="F32" s="111" t="str">
        <x:v>myautogms.com</x:v>
      </x:c>
      <x:c r="G32" s="111"/>
      <x:c r="H32" s="111"/>
    </x:row>
    <x:row r="33" ht="22" customHeight="1">
      <x:c r="A33" s="96" t="str"/>
      <x:c r="B33" s="96" t="str"/>
      <x:c r="C33" s="96"/>
      <x:c r="D33" s="96"/>
      <x:c r="E33" s="96" t="str"/>
      <x:c r="F33" s="96" t="str"/>
      <x:c r="G33" s="96"/>
      <x:c r="H33" s="96"/>
    </x:row>
    <x:row r="34" ht="22" customHeight="1">
      <x:c r="A34" s="96"/>
      <x:c r="B34" s="96"/>
      <x:c r="C34" s="96"/>
      <x:c r="D34" s="96"/>
      <x:c r="E34" s="96"/>
      <x:c r="F34" s="96"/>
      <x:c r="G34" s="96"/>
      <x:c r="H34" s="96"/>
    </x:row>
    <x:row r="35" ht="22" customHeight="1">
      <x:c r="A35" s="96"/>
      <x:c r="B35" s="96"/>
      <x:c r="C35" s="96"/>
      <x:c r="D35" s="96"/>
      <x:c r="E35" s="96"/>
      <x:c r="F35" s="96"/>
      <x:c r="G35" s="96"/>
      <x:c r="H35" s="96"/>
    </x:row>
    <x:row r="36" ht="22" customHeight="1">
      <x:c r="A36" s="113" t="str">
        <x:v>autoGMS | Garage management software for auto repair shops | myautogms.com</x:v>
      </x:c>
      <x:c r="B36" s="113"/>
      <x:c r="C36" s="113"/>
      <x:c r="D36" s="113"/>
      <x:c r="E36" s="113"/>
      <x:c r="F36" s="113"/>
      <x:c r="G36" s="113"/>
      <x:c r="H36" s="113"/>
    </x:row>
  </x:sheetData>
  <x:mergeCells>
    <x:mergeCell ref="A1:H1"/>
    <x:mergeCell ref="A2:H3"/>
    <x:mergeCell ref="A5:C5"/>
    <x:mergeCell ref="E5:H5"/>
    <x:mergeCell ref="A22:H22"/>
    <x:mergeCell ref="D23:H26"/>
    <x:mergeCell ref="A29:H29"/>
    <x:mergeCell ref="A30:A31"/>
    <x:mergeCell ref="B30:D30"/>
    <x:mergeCell ref="B31:D31"/>
    <x:mergeCell ref="E30:E31"/>
    <x:mergeCell ref="F30:H30"/>
    <x:mergeCell ref="F31:H31"/>
    <x:mergeCell ref="B32:D32"/>
    <x:mergeCell ref="F32:H32"/>
    <x:mergeCell ref="A36:H36"/>
    <x:mergeCell ref="B23:C23"/>
    <x:mergeCell ref="B24:C24"/>
    <x:mergeCell ref="B25:C25"/>
    <x:mergeCell ref="B26:C26"/>
  </x:mergeCells>
  <x:conditionalFormatting sqref="H12:H12">
    <x:cfRule type="cellIs" dxfId="0" priority="1" operator="lessThan">
      <x:formula>0</x:formula>
    </x:cfRule>
    <x:cfRule type="cellIs" dxfId="1" priority="2" operator="greaterThanOrEqual">
      <x:formula>0</x:formula>
    </x:cfRule>
  </x:conditionalFormatting>
  <x:dataValidations count="2">
    <x:dataValidation type="list" sqref="B6">
      <x:formula1>'State Rate Ranges'!$A$2:$A$51</x:formula1>
    </x:dataValidation>
    <x:dataValidation type="list" sqref="B7">
      <x:formula1>"Independent shop,Dealer / specialty"</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34" hidden="0" customWidth="1"/>
  </x:cols>
  <x:sheetData>
    <x:row r="1">
      <x:c r="A1" s="133" t="str">
        <x:v>Estimated Auto Repair Labor Rates by State in 2026</x:v>
      </x:c>
      <x:c r="B1" s="133"/>
      <x:c r="C1" s="133"/>
      <x:c r="D1" s="133"/>
      <x:c r="E1" s="133"/>
      <x:c r="F1" s="133"/>
    </x:row>
    <x:row r="2">
      <x:c r="A2" s="13" t="str">
        <x:v>These are estimated customer-facing hourly labor-rate ranges for planning. They are not official state-mandated prices. Use them as a benchmark and verify local shop, dealership, and specialty rates before changing your posted rate.</x:v>
      </x:c>
      <x:c r="B2" s="13"/>
      <x:c r="C2" s="13"/>
      <x:c r="D2" s="13"/>
      <x:c r="E2" s="13"/>
      <x:c r="F2" s="13"/>
    </x:row>
    <x:row r="3">
      <x:c r="A3" s="13"/>
      <x:c r="B3" s="13"/>
      <x:c r="C3" s="13"/>
      <x:c r="D3" s="13"/>
      <x:c r="E3" s="13"/>
      <x:c r="F3" s="13"/>
    </x:row>
    <x:row r="5" ht="20" customHeight="1">
      <x:c r="A5" s="97" t="str">
        <x:v>State</x:v>
      </x:c>
      <x:c r="B5" s="97" t="str">
        <x:v>Independent low</x:v>
      </x:c>
      <x:c r="C5" s="97" t="str">
        <x:v>Independent high</x:v>
      </x:c>
      <x:c r="D5" s="97" t="str">
        <x:v>Dealer/specialty low</x:v>
      </x:c>
      <x:c r="E5" s="97" t="str">
        <x:v>Dealer/specialty high</x:v>
      </x:c>
      <x:c r="F5" s="97" t="str">
        <x:v>Source / method note</x:v>
      </x:c>
    </x:row>
    <x:row r="6" ht="20" customHeight="1">
      <x:c r="A6" s="96" t="str">
        <x:v>Alabama</x:v>
      </x:c>
      <x:c r="B6" s="138" t="n">
        <x:v>90</x:v>
      </x:c>
      <x:c r="C6" s="138" t="n">
        <x:v>130</x:v>
      </x:c>
      <x:c r="D6" s="138" t="n">
        <x:v>120</x:v>
      </x:c>
      <x:c r="E6" s="138" t="n">
        <x:v>170</x:v>
      </x:c>
      <x:c r="F6" s="111" t="str">
        <x:v>Estimated 2026 planning range; verify locally</x:v>
      </x:c>
    </x:row>
    <x:row r="7" ht="20" customHeight="1">
      <x:c r="A7" s="96" t="str">
        <x:v>Alaska</x:v>
      </x:c>
      <x:c r="B7" s="138" t="n">
        <x:v>130</x:v>
      </x:c>
      <x:c r="C7" s="138" t="n">
        <x:v>185</x:v>
      </x:c>
      <x:c r="D7" s="138" t="n">
        <x:v>175</x:v>
      </x:c>
      <x:c r="E7" s="138" t="n">
        <x:v>250</x:v>
      </x:c>
      <x:c r="F7" s="111" t="str">
        <x:v>Estimated 2026 planning range; verify locally</x:v>
      </x:c>
    </x:row>
    <x:row r="8" ht="20" customHeight="1">
      <x:c r="A8" s="96" t="str">
        <x:v>Arizona</x:v>
      </x:c>
      <x:c r="B8" s="138" t="n">
        <x:v>115</x:v>
      </x:c>
      <x:c r="C8" s="138" t="n">
        <x:v>165</x:v>
      </x:c>
      <x:c r="D8" s="138" t="n">
        <x:v>150</x:v>
      </x:c>
      <x:c r="E8" s="138" t="n">
        <x:v>215</x:v>
      </x:c>
      <x:c r="F8" s="111" t="str">
        <x:v>Estimated 2026 planning range; verify locally</x:v>
      </x:c>
    </x:row>
    <x:row r="9" ht="20" customHeight="1">
      <x:c r="A9" s="96" t="str">
        <x:v>Arkansas</x:v>
      </x:c>
      <x:c r="B9" s="138" t="n">
        <x:v>85</x:v>
      </x:c>
      <x:c r="C9" s="138" t="n">
        <x:v>125</x:v>
      </x:c>
      <x:c r="D9" s="138" t="n">
        <x:v>115</x:v>
      </x:c>
      <x:c r="E9" s="138" t="n">
        <x:v>165</x:v>
      </x:c>
      <x:c r="F9" s="111" t="str">
        <x:v>Estimated 2026 planning range; verify locally</x:v>
      </x:c>
    </x:row>
    <x:row r="10" ht="20" customHeight="1">
      <x:c r="A10" s="96" t="str">
        <x:v>California</x:v>
      </x:c>
      <x:c r="B10" s="138" t="n">
        <x:v>145</x:v>
      </x:c>
      <x:c r="C10" s="138" t="n">
        <x:v>210</x:v>
      </x:c>
      <x:c r="D10" s="138" t="n">
        <x:v>190</x:v>
      </x:c>
      <x:c r="E10" s="138" t="n">
        <x:v>275</x:v>
      </x:c>
      <x:c r="F10" s="111" t="str">
        <x:v>Estimated 2026 planning range; verify locally</x:v>
      </x:c>
    </x:row>
    <x:row r="11" ht="20" customHeight="1">
      <x:c r="A11" s="96" t="str">
        <x:v>Colorado</x:v>
      </x:c>
      <x:c r="B11" s="138" t="n">
        <x:v>125</x:v>
      </x:c>
      <x:c r="C11" s="138" t="n">
        <x:v>180</x:v>
      </x:c>
      <x:c r="D11" s="138" t="n">
        <x:v>165</x:v>
      </x:c>
      <x:c r="E11" s="138" t="n">
        <x:v>240</x:v>
      </x:c>
      <x:c r="F11" s="111" t="str">
        <x:v>Estimated 2026 planning range; verify locally</x:v>
      </x:c>
    </x:row>
    <x:row r="12" ht="20" customHeight="1">
      <x:c r="A12" s="96" t="str">
        <x:v>Connecticut</x:v>
      </x:c>
      <x:c r="B12" s="138" t="n">
        <x:v>130</x:v>
      </x:c>
      <x:c r="C12" s="138" t="n">
        <x:v>190</x:v>
      </x:c>
      <x:c r="D12" s="138" t="n">
        <x:v>175</x:v>
      </x:c>
      <x:c r="E12" s="138" t="n">
        <x:v>250</x:v>
      </x:c>
      <x:c r="F12" s="111" t="str">
        <x:v>Estimated 2026 planning range; verify locally</x:v>
      </x:c>
    </x:row>
    <x:row r="13" ht="20" customHeight="1">
      <x:c r="A13" s="96" t="str">
        <x:v>Delaware</x:v>
      </x:c>
      <x:c r="B13" s="138" t="n">
        <x:v>115</x:v>
      </x:c>
      <x:c r="C13" s="138" t="n">
        <x:v>165</x:v>
      </x:c>
      <x:c r="D13" s="138" t="n">
        <x:v>150</x:v>
      </x:c>
      <x:c r="E13" s="138" t="n">
        <x:v>215</x:v>
      </x:c>
      <x:c r="F13" s="111" t="str">
        <x:v>Estimated 2026 planning range; verify locally</x:v>
      </x:c>
    </x:row>
    <x:row r="14" ht="20" customHeight="1">
      <x:c r="A14" s="96" t="str">
        <x:v>Florida</x:v>
      </x:c>
      <x:c r="B14" s="138" t="n">
        <x:v>110</x:v>
      </x:c>
      <x:c r="C14" s="138" t="n">
        <x:v>160</x:v>
      </x:c>
      <x:c r="D14" s="138" t="n">
        <x:v>145</x:v>
      </x:c>
      <x:c r="E14" s="138" t="n">
        <x:v>210</x:v>
      </x:c>
      <x:c r="F14" s="111" t="str">
        <x:v>Estimated 2026 planning range; verify locally</x:v>
      </x:c>
    </x:row>
    <x:row r="15" ht="20" customHeight="1">
      <x:c r="A15" s="96" t="str">
        <x:v>Georgia</x:v>
      </x:c>
      <x:c r="B15" s="138" t="n">
        <x:v>105</x:v>
      </x:c>
      <x:c r="C15" s="138" t="n">
        <x:v>155</x:v>
      </x:c>
      <x:c r="D15" s="138" t="n">
        <x:v>140</x:v>
      </x:c>
      <x:c r="E15" s="138" t="n">
        <x:v>205</x:v>
      </x:c>
      <x:c r="F15" s="111" t="str">
        <x:v>Estimated 2026 planning range; verify locally</x:v>
      </x:c>
    </x:row>
    <x:row r="16" ht="20" customHeight="1">
      <x:c r="A16" s="96" t="str">
        <x:v>Hawaii</x:v>
      </x:c>
      <x:c r="B16" s="138" t="n">
        <x:v>140</x:v>
      </x:c>
      <x:c r="C16" s="138" t="n">
        <x:v>205</x:v>
      </x:c>
      <x:c r="D16" s="138" t="n">
        <x:v>185</x:v>
      </x:c>
      <x:c r="E16" s="138" t="n">
        <x:v>270</x:v>
      </x:c>
      <x:c r="F16" s="111" t="str">
        <x:v>Estimated 2026 planning range; verify locally</x:v>
      </x:c>
    </x:row>
    <x:row r="17" ht="20" customHeight="1">
      <x:c r="A17" s="96" t="str">
        <x:v>Idaho</x:v>
      </x:c>
      <x:c r="B17" s="138" t="n">
        <x:v>100</x:v>
      </x:c>
      <x:c r="C17" s="138" t="n">
        <x:v>145</x:v>
      </x:c>
      <x:c r="D17" s="138" t="n">
        <x:v>130</x:v>
      </x:c>
      <x:c r="E17" s="138" t="n">
        <x:v>190</x:v>
      </x:c>
      <x:c r="F17" s="111" t="str">
        <x:v>Estimated 2026 planning range; verify locally</x:v>
      </x:c>
    </x:row>
    <x:row r="18" ht="20" customHeight="1">
      <x:c r="A18" s="96" t="str">
        <x:v>Illinois</x:v>
      </x:c>
      <x:c r="B18" s="138" t="n">
        <x:v>120</x:v>
      </x:c>
      <x:c r="C18" s="138" t="n">
        <x:v>175</x:v>
      </x:c>
      <x:c r="D18" s="138" t="n">
        <x:v>160</x:v>
      </x:c>
      <x:c r="E18" s="138" t="n">
        <x:v>235</x:v>
      </x:c>
      <x:c r="F18" s="111" t="str">
        <x:v>Estimated 2026 planning range; verify locally</x:v>
      </x:c>
    </x:row>
    <x:row r="19" ht="20" customHeight="1">
      <x:c r="A19" s="96" t="str">
        <x:v>Indiana</x:v>
      </x:c>
      <x:c r="B19" s="138" t="n">
        <x:v>95</x:v>
      </x:c>
      <x:c r="C19" s="138" t="n">
        <x:v>140</x:v>
      </x:c>
      <x:c r="D19" s="138" t="n">
        <x:v>130</x:v>
      </x:c>
      <x:c r="E19" s="138" t="n">
        <x:v>185</x:v>
      </x:c>
      <x:c r="F19" s="111" t="str">
        <x:v>Estimated 2026 planning range; verify locally</x:v>
      </x:c>
    </x:row>
    <x:row r="20" ht="20" customHeight="1">
      <x:c r="A20" s="96" t="str">
        <x:v>Iowa</x:v>
      </x:c>
      <x:c r="B20" s="138" t="n">
        <x:v>95</x:v>
      </x:c>
      <x:c r="C20" s="138" t="n">
        <x:v>135</x:v>
      </x:c>
      <x:c r="D20" s="138" t="n">
        <x:v>125</x:v>
      </x:c>
      <x:c r="E20" s="138" t="n">
        <x:v>180</x:v>
      </x:c>
      <x:c r="F20" s="111" t="str">
        <x:v>Estimated 2026 planning range; verify locally</x:v>
      </x:c>
    </x:row>
    <x:row r="21" ht="20" customHeight="1">
      <x:c r="A21" s="96" t="str">
        <x:v>Kansas</x:v>
      </x:c>
      <x:c r="B21" s="138" t="n">
        <x:v>95</x:v>
      </x:c>
      <x:c r="C21" s="138" t="n">
        <x:v>140</x:v>
      </x:c>
      <x:c r="D21" s="138" t="n">
        <x:v>125</x:v>
      </x:c>
      <x:c r="E21" s="138" t="n">
        <x:v>185</x:v>
      </x:c>
      <x:c r="F21" s="111" t="str">
        <x:v>Estimated 2026 planning range; verify locally</x:v>
      </x:c>
    </x:row>
    <x:row r="22" ht="20" customHeight="1">
      <x:c r="A22" s="96" t="str">
        <x:v>Kentucky</x:v>
      </x:c>
      <x:c r="B22" s="138" t="n">
        <x:v>90</x:v>
      </x:c>
      <x:c r="C22" s="138" t="n">
        <x:v>130</x:v>
      </x:c>
      <x:c r="D22" s="138" t="n">
        <x:v>120</x:v>
      </x:c>
      <x:c r="E22" s="138" t="n">
        <x:v>175</x:v>
      </x:c>
      <x:c r="F22" s="111" t="str">
        <x:v>Estimated 2026 planning range; verify locally</x:v>
      </x:c>
    </x:row>
    <x:row r="23" ht="20" customHeight="1">
      <x:c r="A23" s="96" t="str">
        <x:v>Louisiana</x:v>
      </x:c>
      <x:c r="B23" s="138" t="n">
        <x:v>95</x:v>
      </x:c>
      <x:c r="C23" s="138" t="n">
        <x:v>140</x:v>
      </x:c>
      <x:c r="D23" s="138" t="n">
        <x:v>125</x:v>
      </x:c>
      <x:c r="E23" s="138" t="n">
        <x:v>185</x:v>
      </x:c>
      <x:c r="F23" s="111" t="str">
        <x:v>Estimated 2026 planning range; verify locally</x:v>
      </x:c>
    </x:row>
    <x:row r="24" ht="20" customHeight="1">
      <x:c r="A24" s="96" t="str">
        <x:v>Maine</x:v>
      </x:c>
      <x:c r="B24" s="138" t="n">
        <x:v>115</x:v>
      </x:c>
      <x:c r="C24" s="138" t="n">
        <x:v>165</x:v>
      </x:c>
      <x:c r="D24" s="138" t="n">
        <x:v>150</x:v>
      </x:c>
      <x:c r="E24" s="138" t="n">
        <x:v>215</x:v>
      </x:c>
      <x:c r="F24" s="111" t="str">
        <x:v>Estimated 2026 planning range; verify locally</x:v>
      </x:c>
    </x:row>
    <x:row r="25" ht="20" customHeight="1">
      <x:c r="A25" s="96" t="str">
        <x:v>Maryland</x:v>
      </x:c>
      <x:c r="B25" s="138" t="n">
        <x:v>125</x:v>
      </x:c>
      <x:c r="C25" s="138" t="n">
        <x:v>180</x:v>
      </x:c>
      <x:c r="D25" s="138" t="n">
        <x:v>165</x:v>
      </x:c>
      <x:c r="E25" s="138" t="n">
        <x:v>240</x:v>
      </x:c>
      <x:c r="F25" s="111" t="str">
        <x:v>Estimated 2026 planning range; verify locally</x:v>
      </x:c>
    </x:row>
    <x:row r="26" ht="20" customHeight="1">
      <x:c r="A26" s="96" t="str">
        <x:v>Massachusetts</x:v>
      </x:c>
      <x:c r="B26" s="138" t="n">
        <x:v>140</x:v>
      </x:c>
      <x:c r="C26" s="138" t="n">
        <x:v>205</x:v>
      </x:c>
      <x:c r="D26" s="138" t="n">
        <x:v>185</x:v>
      </x:c>
      <x:c r="E26" s="138" t="n">
        <x:v>270</x:v>
      </x:c>
      <x:c r="F26" s="111" t="str">
        <x:v>Estimated 2026 planning range; verify locally</x:v>
      </x:c>
    </x:row>
    <x:row r="27" ht="20" customHeight="1">
      <x:c r="A27" s="96" t="str">
        <x:v>Michigan</x:v>
      </x:c>
      <x:c r="B27" s="138" t="n">
        <x:v>105</x:v>
      </x:c>
      <x:c r="C27" s="138" t="n">
        <x:v>155</x:v>
      </x:c>
      <x:c r="D27" s="138" t="n">
        <x:v>140</x:v>
      </x:c>
      <x:c r="E27" s="138" t="n">
        <x:v>205</x:v>
      </x:c>
      <x:c r="F27" s="111" t="str">
        <x:v>Estimated 2026 planning range; verify locally</x:v>
      </x:c>
    </x:row>
    <x:row r="28" ht="20" customHeight="1">
      <x:c r="A28" s="96" t="str">
        <x:v>Minnesota</x:v>
      </x:c>
      <x:c r="B28" s="138" t="n">
        <x:v>115</x:v>
      </x:c>
      <x:c r="C28" s="138" t="n">
        <x:v>165</x:v>
      </x:c>
      <x:c r="D28" s="138" t="n">
        <x:v>150</x:v>
      </x:c>
      <x:c r="E28" s="138" t="n">
        <x:v>215</x:v>
      </x:c>
      <x:c r="F28" s="111" t="str">
        <x:v>Estimated 2026 planning range; verify locally</x:v>
      </x:c>
    </x:row>
    <x:row r="29" ht="20" customHeight="1">
      <x:c r="A29" s="96" t="str">
        <x:v>Mississippi</x:v>
      </x:c>
      <x:c r="B29" s="138" t="n">
        <x:v>85</x:v>
      </x:c>
      <x:c r="C29" s="138" t="n">
        <x:v>125</x:v>
      </x:c>
      <x:c r="D29" s="138" t="n">
        <x:v>110</x:v>
      </x:c>
      <x:c r="E29" s="138" t="n">
        <x:v>160</x:v>
      </x:c>
      <x:c r="F29" s="111" t="str">
        <x:v>Estimated 2026 planning range; verify locally</x:v>
      </x:c>
    </x:row>
    <x:row r="30" ht="20" customHeight="1">
      <x:c r="A30" s="96" t="str">
        <x:v>Missouri</x:v>
      </x:c>
      <x:c r="B30" s="138" t="n">
        <x:v>100</x:v>
      </x:c>
      <x:c r="C30" s="138" t="n">
        <x:v>145</x:v>
      </x:c>
      <x:c r="D30" s="138" t="n">
        <x:v>130</x:v>
      </x:c>
      <x:c r="E30" s="138" t="n">
        <x:v>190</x:v>
      </x:c>
      <x:c r="F30" s="111" t="str">
        <x:v>Estimated 2026 planning range; verify locally</x:v>
      </x:c>
    </x:row>
    <x:row r="31" ht="20" customHeight="1">
      <x:c r="A31" s="96" t="str">
        <x:v>Montana</x:v>
      </x:c>
      <x:c r="B31" s="138" t="n">
        <x:v>105</x:v>
      </x:c>
      <x:c r="C31" s="138" t="n">
        <x:v>150</x:v>
      </x:c>
      <x:c r="D31" s="138" t="n">
        <x:v>140</x:v>
      </x:c>
      <x:c r="E31" s="138" t="n">
        <x:v>200</x:v>
      </x:c>
      <x:c r="F31" s="111" t="str">
        <x:v>Estimated 2026 planning range; verify locally</x:v>
      </x:c>
    </x:row>
    <x:row r="32" ht="20" customHeight="1">
      <x:c r="A32" s="96" t="str">
        <x:v>Nebraska</x:v>
      </x:c>
      <x:c r="B32" s="138" t="n">
        <x:v>95</x:v>
      </x:c>
      <x:c r="C32" s="138" t="n">
        <x:v>140</x:v>
      </x:c>
      <x:c r="D32" s="138" t="n">
        <x:v>125</x:v>
      </x:c>
      <x:c r="E32" s="138" t="n">
        <x:v>185</x:v>
      </x:c>
      <x:c r="F32" s="111" t="str">
        <x:v>Estimated 2026 planning range; verify locally</x:v>
      </x:c>
    </x:row>
    <x:row r="33" ht="20" customHeight="1">
      <x:c r="A33" s="96" t="str">
        <x:v>Nevada</x:v>
      </x:c>
      <x:c r="B33" s="138" t="n">
        <x:v>115</x:v>
      </x:c>
      <x:c r="C33" s="138" t="n">
        <x:v>170</x:v>
      </x:c>
      <x:c r="D33" s="138" t="n">
        <x:v>150</x:v>
      </x:c>
      <x:c r="E33" s="138" t="n">
        <x:v>225</x:v>
      </x:c>
      <x:c r="F33" s="111" t="str">
        <x:v>Estimated 2026 planning range; verify locally</x:v>
      </x:c>
    </x:row>
    <x:row r="34" ht="20" customHeight="1">
      <x:c r="A34" s="96" t="str">
        <x:v>New Hampshire</x:v>
      </x:c>
      <x:c r="B34" s="138" t="n">
        <x:v>120</x:v>
      </x:c>
      <x:c r="C34" s="138" t="n">
        <x:v>175</x:v>
      </x:c>
      <x:c r="D34" s="138" t="n">
        <x:v>160</x:v>
      </x:c>
      <x:c r="E34" s="138" t="n">
        <x:v>235</x:v>
      </x:c>
      <x:c r="F34" s="111" t="str">
        <x:v>Estimated 2026 planning range; verify locally</x:v>
      </x:c>
    </x:row>
    <x:row r="35" ht="20" customHeight="1">
      <x:c r="A35" s="96" t="str">
        <x:v>New Jersey</x:v>
      </x:c>
      <x:c r="B35" s="138" t="n">
        <x:v>140</x:v>
      </x:c>
      <x:c r="C35" s="138" t="n">
        <x:v>205</x:v>
      </x:c>
      <x:c r="D35" s="138" t="n">
        <x:v>185</x:v>
      </x:c>
      <x:c r="E35" s="138" t="n">
        <x:v>270</x:v>
      </x:c>
      <x:c r="F35" s="111" t="str">
        <x:v>Estimated 2026 planning range; verify locally</x:v>
      </x:c>
    </x:row>
    <x:row r="36" ht="20" customHeight="1">
      <x:c r="A36" s="96" t="str">
        <x:v>New Mexico</x:v>
      </x:c>
      <x:c r="B36" s="138" t="n">
        <x:v>95</x:v>
      </x:c>
      <x:c r="C36" s="138" t="n">
        <x:v>140</x:v>
      </x:c>
      <x:c r="D36" s="138" t="n">
        <x:v>125</x:v>
      </x:c>
      <x:c r="E36" s="138" t="n">
        <x:v>185</x:v>
      </x:c>
      <x:c r="F36" s="111" t="str">
        <x:v>Estimated 2026 planning range; verify locally</x:v>
      </x:c>
    </x:row>
    <x:row r="37" ht="20" customHeight="1">
      <x:c r="A37" s="96" t="str">
        <x:v>New York</x:v>
      </x:c>
      <x:c r="B37" s="138" t="n">
        <x:v>135</x:v>
      </x:c>
      <x:c r="C37" s="138" t="n">
        <x:v>200</x:v>
      </x:c>
      <x:c r="D37" s="138" t="n">
        <x:v>180</x:v>
      </x:c>
      <x:c r="E37" s="138" t="n">
        <x:v>265</x:v>
      </x:c>
      <x:c r="F37" s="111" t="str">
        <x:v>Estimated 2026 planning range; verify locally</x:v>
      </x:c>
    </x:row>
    <x:row r="38" ht="20" customHeight="1">
      <x:c r="A38" s="96" t="str">
        <x:v>North Carolina</x:v>
      </x:c>
      <x:c r="B38" s="138" t="n">
        <x:v>100</x:v>
      </x:c>
      <x:c r="C38" s="138" t="n">
        <x:v>150</x:v>
      </x:c>
      <x:c r="D38" s="138" t="n">
        <x:v>135</x:v>
      </x:c>
      <x:c r="E38" s="138" t="n">
        <x:v>200</x:v>
      </x:c>
      <x:c r="F38" s="111" t="str">
        <x:v>Estimated 2026 planning range; verify locally</x:v>
      </x:c>
    </x:row>
    <x:row r="39" ht="20" customHeight="1">
      <x:c r="A39" s="96" t="str">
        <x:v>North Dakota</x:v>
      </x:c>
      <x:c r="B39" s="138" t="n">
        <x:v>105</x:v>
      </x:c>
      <x:c r="C39" s="138" t="n">
        <x:v>155</x:v>
      </x:c>
      <x:c r="D39" s="138" t="n">
        <x:v>140</x:v>
      </x:c>
      <x:c r="E39" s="138" t="n">
        <x:v>205</x:v>
      </x:c>
      <x:c r="F39" s="111" t="str">
        <x:v>Estimated 2026 planning range; verify locally</x:v>
      </x:c>
    </x:row>
    <x:row r="40" ht="20" customHeight="1">
      <x:c r="A40" s="96" t="str">
        <x:v>Ohio</x:v>
      </x:c>
      <x:c r="B40" s="138" t="n">
        <x:v>100</x:v>
      </x:c>
      <x:c r="C40" s="138" t="n">
        <x:v>145</x:v>
      </x:c>
      <x:c r="D40" s="138" t="n">
        <x:v>130</x:v>
      </x:c>
      <x:c r="E40" s="138" t="n">
        <x:v>190</x:v>
      </x:c>
      <x:c r="F40" s="111" t="str">
        <x:v>Estimated 2026 planning range; verify locally</x:v>
      </x:c>
    </x:row>
    <x:row r="41" ht="20" customHeight="1">
      <x:c r="A41" s="96" t="str">
        <x:v>Oklahoma</x:v>
      </x:c>
      <x:c r="B41" s="138" t="n">
        <x:v>90</x:v>
      </x:c>
      <x:c r="C41" s="138" t="n">
        <x:v>135</x:v>
      </x:c>
      <x:c r="D41" s="138" t="n">
        <x:v>120</x:v>
      </x:c>
      <x:c r="E41" s="138" t="n">
        <x:v>180</x:v>
      </x:c>
      <x:c r="F41" s="111" t="str">
        <x:v>Estimated 2026 planning range; verify locally</x:v>
      </x:c>
    </x:row>
    <x:row r="42" ht="20" customHeight="1">
      <x:c r="A42" s="96" t="str">
        <x:v>Oregon</x:v>
      </x:c>
      <x:c r="B42" s="138" t="n">
        <x:v>125</x:v>
      </x:c>
      <x:c r="C42" s="138" t="n">
        <x:v>180</x:v>
      </x:c>
      <x:c r="D42" s="138" t="n">
        <x:v>165</x:v>
      </x:c>
      <x:c r="E42" s="138" t="n">
        <x:v>240</x:v>
      </x:c>
      <x:c r="F42" s="111" t="str">
        <x:v>Estimated 2026 planning range; verify locally</x:v>
      </x:c>
    </x:row>
    <x:row r="43" ht="20" customHeight="1">
      <x:c r="A43" s="96" t="str">
        <x:v>Pennsylvania</x:v>
      </x:c>
      <x:c r="B43" s="138" t="n">
        <x:v>110</x:v>
      </x:c>
      <x:c r="C43" s="138" t="n">
        <x:v>160</x:v>
      </x:c>
      <x:c r="D43" s="138" t="n">
        <x:v>145</x:v>
      </x:c>
      <x:c r="E43" s="138" t="n">
        <x:v>210</x:v>
      </x:c>
      <x:c r="F43" s="111" t="str">
        <x:v>Estimated 2026 planning range; verify locally</x:v>
      </x:c>
    </x:row>
    <x:row r="44" ht="20" customHeight="1">
      <x:c r="A44" s="96" t="str">
        <x:v>Rhode Island</x:v>
      </x:c>
      <x:c r="B44" s="138" t="n">
        <x:v>125</x:v>
      </x:c>
      <x:c r="C44" s="138" t="n">
        <x:v>180</x:v>
      </x:c>
      <x:c r="D44" s="138" t="n">
        <x:v>165</x:v>
      </x:c>
      <x:c r="E44" s="138" t="n">
        <x:v>240</x:v>
      </x:c>
      <x:c r="F44" s="111" t="str">
        <x:v>Estimated 2026 planning range; verify locally</x:v>
      </x:c>
    </x:row>
    <x:row r="45" ht="20" customHeight="1">
      <x:c r="A45" s="96" t="str">
        <x:v>South Carolina</x:v>
      </x:c>
      <x:c r="B45" s="138" t="n">
        <x:v>95</x:v>
      </x:c>
      <x:c r="C45" s="138" t="n">
        <x:v>140</x:v>
      </x:c>
      <x:c r="D45" s="138" t="n">
        <x:v>125</x:v>
      </x:c>
      <x:c r="E45" s="138" t="n">
        <x:v>185</x:v>
      </x:c>
      <x:c r="F45" s="111" t="str">
        <x:v>Estimated 2026 planning range; verify locally</x:v>
      </x:c>
    </x:row>
    <x:row r="46" ht="20" customHeight="1">
      <x:c r="A46" s="96" t="str">
        <x:v>South Dakota</x:v>
      </x:c>
      <x:c r="B46" s="138" t="n">
        <x:v>95</x:v>
      </x:c>
      <x:c r="C46" s="138" t="n">
        <x:v>140</x:v>
      </x:c>
      <x:c r="D46" s="138" t="n">
        <x:v>125</x:v>
      </x:c>
      <x:c r="E46" s="138" t="n">
        <x:v>185</x:v>
      </x:c>
      <x:c r="F46" s="111" t="str">
        <x:v>Estimated 2026 planning range; verify locally</x:v>
      </x:c>
    </x:row>
    <x:row r="47" ht="20" customHeight="1">
      <x:c r="A47" s="96" t="str">
        <x:v>Tennessee</x:v>
      </x:c>
      <x:c r="B47" s="138" t="n">
        <x:v>95</x:v>
      </x:c>
      <x:c r="C47" s="138" t="n">
        <x:v>145</x:v>
      </x:c>
      <x:c r="D47" s="138" t="n">
        <x:v>125</x:v>
      </x:c>
      <x:c r="E47" s="138" t="n">
        <x:v>190</x:v>
      </x:c>
      <x:c r="F47" s="111" t="str">
        <x:v>Estimated 2026 planning range; verify locally</x:v>
      </x:c>
    </x:row>
    <x:row r="48" ht="20" customHeight="1">
      <x:c r="A48" s="96" t="str">
        <x:v>Texas</x:v>
      </x:c>
      <x:c r="B48" s="138" t="n">
        <x:v>105</x:v>
      </x:c>
      <x:c r="C48" s="138" t="n">
        <x:v>160</x:v>
      </x:c>
      <x:c r="D48" s="138" t="n">
        <x:v>140</x:v>
      </x:c>
      <x:c r="E48" s="138" t="n">
        <x:v>215</x:v>
      </x:c>
      <x:c r="F48" s="111" t="str">
        <x:v>Estimated 2026 planning range; verify locally</x:v>
      </x:c>
    </x:row>
    <x:row r="49" ht="20" customHeight="1">
      <x:c r="A49" s="96" t="str">
        <x:v>Utah</x:v>
      </x:c>
      <x:c r="B49" s="138" t="n">
        <x:v>110</x:v>
      </x:c>
      <x:c r="C49" s="138" t="n">
        <x:v>160</x:v>
      </x:c>
      <x:c r="D49" s="138" t="n">
        <x:v>145</x:v>
      </x:c>
      <x:c r="E49" s="138" t="n">
        <x:v>210</x:v>
      </x:c>
      <x:c r="F49" s="111" t="str">
        <x:v>Estimated 2026 planning range; verify locally</x:v>
      </x:c>
    </x:row>
    <x:row r="50" ht="20" customHeight="1">
      <x:c r="A50" s="96" t="str">
        <x:v>Vermont</x:v>
      </x:c>
      <x:c r="B50" s="138" t="n">
        <x:v>120</x:v>
      </x:c>
      <x:c r="C50" s="138" t="n">
        <x:v>175</x:v>
      </x:c>
      <x:c r="D50" s="138" t="n">
        <x:v>160</x:v>
      </x:c>
      <x:c r="E50" s="138" t="n">
        <x:v>235</x:v>
      </x:c>
      <x:c r="F50" s="111" t="str">
        <x:v>Estimated 2026 planning range; verify locally</x:v>
      </x:c>
    </x:row>
    <x:row r="51" ht="20" customHeight="1">
      <x:c r="A51" s="96" t="str">
        <x:v>Virginia</x:v>
      </x:c>
      <x:c r="B51" s="138" t="n">
        <x:v>115</x:v>
      </x:c>
      <x:c r="C51" s="138" t="n">
        <x:v>170</x:v>
      </x:c>
      <x:c r="D51" s="138" t="n">
        <x:v>150</x:v>
      </x:c>
      <x:c r="E51" s="138" t="n">
        <x:v>225</x:v>
      </x:c>
      <x:c r="F51" s="111" t="str">
        <x:v>Estimated 2026 planning range; verify locally</x:v>
      </x:c>
    </x:row>
    <x:row r="52" ht="20" customHeight="1">
      <x:c r="A52" s="96" t="str">
        <x:v>Washington</x:v>
      </x:c>
      <x:c r="B52" s="138" t="n">
        <x:v>135</x:v>
      </x:c>
      <x:c r="C52" s="138" t="n">
        <x:v>200</x:v>
      </x:c>
      <x:c r="D52" s="138" t="n">
        <x:v>180</x:v>
      </x:c>
      <x:c r="E52" s="138" t="n">
        <x:v>265</x:v>
      </x:c>
      <x:c r="F52" s="111" t="str">
        <x:v>Estimated 2026 planning range; verify locally</x:v>
      </x:c>
    </x:row>
    <x:row r="53" ht="20" customHeight="1">
      <x:c r="A53" s="96" t="str">
        <x:v>West Virginia</x:v>
      </x:c>
      <x:c r="B53" s="138" t="n">
        <x:v>85</x:v>
      </x:c>
      <x:c r="C53" s="138" t="n">
        <x:v>125</x:v>
      </x:c>
      <x:c r="D53" s="138" t="n">
        <x:v>110</x:v>
      </x:c>
      <x:c r="E53" s="138" t="n">
        <x:v>160</x:v>
      </x:c>
      <x:c r="F53" s="111" t="str">
        <x:v>Estimated 2026 planning range; verify locally</x:v>
      </x:c>
    </x:row>
    <x:row r="54" ht="20" customHeight="1">
      <x:c r="A54" s="96" t="str">
        <x:v>Wisconsin</x:v>
      </x:c>
      <x:c r="B54" s="138" t="n">
        <x:v>105</x:v>
      </x:c>
      <x:c r="C54" s="138" t="n">
        <x:v>150</x:v>
      </x:c>
      <x:c r="D54" s="138" t="n">
        <x:v>140</x:v>
      </x:c>
      <x:c r="E54" s="138" t="n">
        <x:v>200</x:v>
      </x:c>
      <x:c r="F54" s="111" t="str">
        <x:v>Estimated 2026 planning range; verify locally</x:v>
      </x:c>
    </x:row>
    <x:row r="55" ht="20" customHeight="1">
      <x:c r="A55" s="96" t="str">
        <x:v>Wyoming</x:v>
      </x:c>
      <x:c r="B55" s="138" t="n">
        <x:v>105</x:v>
      </x:c>
      <x:c r="C55" s="138" t="n">
        <x:v>155</x:v>
      </x:c>
      <x:c r="D55" s="138" t="n">
        <x:v>140</x:v>
      </x:c>
      <x:c r="E55" s="138" t="n">
        <x:v>205</x:v>
      </x:c>
      <x:c r="F55" s="111" t="str">
        <x:v>Estimated 2026 planning range; verify locally</x:v>
      </x:c>
    </x:row>
  </x:sheetData>
  <x:mergeCells>
    <x:mergeCell ref="A1:F1"/>
    <x:mergeCell ref="A2:F3"/>
  </x:mergeCells>
  <x:pageMargins left="0.7" right="0.7" top="0.75" bottom="0.75" header="0.3" footer="0.3"/>
  <x:tableParts count="1">
    <x:tablePart xmlns:r="http://schemas.openxmlformats.org/officeDocument/2006/relationships" r:id="Rebe3b62632634723"/>
  </x:tableParts>
</x:worksheet>
</file>

<file path=xl/worksheets/sheet3.xml><?xml version="1.0" encoding="utf-8"?>
<x:worksheet xmlns:x="http://schemas.openxmlformats.org/spreadsheetml/2006/main">
  <x:sheetFormatPr defaultRowHeight="15"/>
  <x:cols>
    <x:col min="1" max="1" width="22" hidden="0" customWidth="1"/>
    <x:col min="2" max="2" width="62" hidden="0" customWidth="1"/>
    <x:col min="3" max="3" width="52" hidden="0" customWidth="1"/>
    <x:col min="4" max="4" width="18" hidden="0" customWidth="1"/>
  </x:cols>
  <x:sheetData>
    <x:row r="1">
      <x:c r="A1" s="133" t="str">
        <x:v>Sources, Method Notes, and Disclaimer</x:v>
      </x:c>
      <x:c r="B1" s="133"/>
      <x:c r="C1" s="133"/>
      <x:c r="D1" s="133"/>
    </x:row>
    <x:row r="3" ht="34" customHeight="1">
      <x:c r="A3" s="30" t="str">
        <x:v>Purpose</x:v>
      </x:c>
      <x:c r="B3" s="56" t="str">
        <x:v>This workbook helps auto repair shop owners estimate a break-even and target-profit labor rate, then compare it against estimated 2026 state ranges.</x:v>
      </x:c>
      <x:c r="C3" s="141" t="str"/>
      <x:c r="D3" t="str"/>
    </x:row>
    <x:row r="4" ht="34" customHeight="1">
      <x:c r="A4" s="30" t="str">
        <x:v>Important limitation</x:v>
      </x:c>
      <x:c r="B4" s="56" t="str">
        <x:v>No single official source publishes customer-facing auto repair shop labor rates by state. The state table uses broad estimated ranges designed for planning, not fake precision.</x:v>
      </x:c>
      <x:c r="C4" s="141" t="str"/>
      <x:c r="D4" t="str"/>
    </x:row>
    <x:row r="5" ht="34" customHeight="1">
      <x:c r="A5" s="30" t="str">
        <x:v>Supporting source</x:v>
      </x:c>
      <x:c r="B5" s="56" t="str">
        <x:v>BLS OEWS automotive service technician wage data is supporting labor-market context, not retail shop labor rates.</x:v>
      </x:c>
      <x:c r="C5" s="141" t="str">
        <x:v>https://www.bls.gov/oes/current/oes493023.htm</x:v>
      </x:c>
      <x:c r="D5" t="str">
        <x:v>BLS data</x:v>
      </x:c>
    </x:row>
    <x:row r="6" ht="34" customHeight="1">
      <x:c r="A6" s="30" t="str">
        <x:v>Supporting source</x:v>
      </x:c>
      <x:c r="B6" s="56" t="str">
        <x:v>BLS OEWS state occupational employment and wage data can be used for regional wage context.</x:v>
      </x:c>
      <x:c r="C6" s="141" t="str">
        <x:v>https://www.bls.gov/oes/current/oessrcst.htm</x:v>
      </x:c>
      <x:c r="D6" t="str">
        <x:v>BLS data</x:v>
      </x:c>
    </x:row>
    <x:row r="7" ht="34" customHeight="1">
      <x:c r="A7" s="30" t="str">
        <x:v>Supporting source</x:v>
      </x:c>
      <x:c r="B7" s="56" t="str">
        <x:v>BLS CPI data can be used for broader motor vehicle maintenance and repair cost trend context.</x:v>
      </x:c>
      <x:c r="C7" s="141" t="str">
        <x:v>https://www.bls.gov/cpi/data.htm</x:v>
      </x:c>
      <x:c r="D7" t="str">
        <x:v>BLS data</x:v>
      </x:c>
    </x:row>
    <x:row r="8" ht="34" customHeight="1">
      <x:c r="A8" s="30" t="str">
        <x:v>Method note</x:v>
      </x:c>
      <x:c r="B8" s="56" t="str">
        <x:v>Rates vary by city, shop overhead, technician experience, vehicle make, diagnostic complexity, warranty requirements, ADAS/EV/specialty work, and shop type.</x:v>
      </x:c>
      <x:c r="C8" s="141" t="str"/>
      <x:c r="D8" t="str"/>
    </x:row>
    <x:row r="9" ht="34" customHeight="1">
      <x:c r="A9" s="30" t="str">
        <x:v>Content update</x:v>
      </x:c>
      <x:c r="B9" s="56" t="str">
        <x:v>Workbook created/updated 2026-06-25 UTC.</x:v>
      </x:c>
      <x:c r="C9" s="141" t="str"/>
      <x:c r="D9" t="str"/>
    </x:row>
    <x:row r="12" ht="44" customHeight="1">
      <x:c r="A12" s="145" t="str">
        <x:v>Disclaimer: This calculator is for business planning and pricing review only. It is not financial, legal, tax, or pricing advice. Verify local labor rates, laws, taxes, and compliance requirements before changing your posted rate.</x:v>
      </x:c>
      <x:c r="B12" s="145"/>
      <x:c r="C12" s="145"/>
      <x:c r="D12" s="145"/>
    </x:row>
    <x:row r="15">
      <x:c r="A15" s="77" t="str">
        <x:v>autoGMS | Garage management software for auto repair shops | myautogms.com</x:v>
      </x:c>
      <x:c r="B15" s="77"/>
      <x:c r="C15" s="77"/>
      <x:c r="D15" s="77"/>
    </x:row>
  </x:sheetData>
  <x:mergeCells>
    <x:mergeCell ref="A1:D1"/>
    <x:mergeCell ref="A12:D12"/>
    <x:mergeCell ref="A15:D15"/>
  </x:mergeCells>
  <x:pageMargins left="0.7" right="0.7" top="0.75" bottom="0.75" header="0.3" footer="0.3"/>
</x:worksheet>
</file>