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alculator" sheetId="1" r:id="rId4"/>
    <sheet state="visible" name="Read Me" sheetId="2" r:id="rId5"/>
  </sheets>
  <definedNames/>
  <calcPr/>
  <extLst>
    <ext uri="GoogleSheetsCustomDataVersion2">
      <go:sheetsCustomData xmlns:go="http://customooxmlschemas.google.com/" r:id="rId6" roundtripDataChecksum="RrGexiN8dPXJRjCc6zYqr6OhH4g2TVF3paYuZqUegas="/>
    </ext>
  </extLst>
</workbook>
</file>

<file path=xl/sharedStrings.xml><?xml version="1.0" encoding="utf-8"?>
<sst xmlns="http://schemas.openxmlformats.org/spreadsheetml/2006/main" count="109" uniqueCount="94">
  <si>
    <t>Auto Repair Shop Profit Margin Calculator</t>
  </si>
  <si>
    <t>Free Excel calculator for gross margin, net margin, and break-even revenue.</t>
  </si>
  <si>
    <t>https://myautogms.com</t>
  </si>
  <si>
    <t>Replace the blue cells with your monthly figures. Use one currency consistently.</t>
  </si>
  <si>
    <t>Currency</t>
  </si>
  <si>
    <t>USD</t>
  </si>
  <si>
    <t>Profitability Summary</t>
  </si>
  <si>
    <t>Period</t>
  </si>
  <si>
    <t>Monthly</t>
  </si>
  <si>
    <t>Metric</t>
  </si>
  <si>
    <t>Result</t>
  </si>
  <si>
    <t>Notes</t>
  </si>
  <si>
    <t>Category</t>
  </si>
  <si>
    <t>Amount</t>
  </si>
  <si>
    <t>Revenue Inputs</t>
  </si>
  <si>
    <t>Total revenue</t>
  </si>
  <si>
    <t>Labor + parts + other revenue</t>
  </si>
  <si>
    <t>Labor revenue</t>
  </si>
  <si>
    <t>Gross profit</t>
  </si>
  <si>
    <t>Revenue minus direct job costs</t>
  </si>
  <si>
    <t>Direct costs</t>
  </si>
  <si>
    <t>Parts revenue</t>
  </si>
  <si>
    <t>Gross profit margin</t>
  </si>
  <si>
    <t>Gross profit divided by revenue</t>
  </si>
  <si>
    <t>Operating expenses</t>
  </si>
  <si>
    <t>Other revenue</t>
  </si>
  <si>
    <t>Net profit</t>
  </si>
  <si>
    <t>Gross profit minus operating expenses</t>
  </si>
  <si>
    <t>Net profit margin</t>
  </si>
  <si>
    <t>Net profit divided by revenue</t>
  </si>
  <si>
    <t>Break-even revenue</t>
  </si>
  <si>
    <t>Operating expenses divided by gross margin</t>
  </si>
  <si>
    <t>Direct Job Costs</t>
  </si>
  <si>
    <t>Revenue above break-even</t>
  </si>
  <si>
    <t>Positive means above break-even</t>
  </si>
  <si>
    <t>Direct technician costs</t>
  </si>
  <si>
    <t>Parts costs</t>
  </si>
  <si>
    <t>Labor gross margin</t>
  </si>
  <si>
    <t>Labor revenue minus technician costs</t>
  </si>
  <si>
    <t>Total direct costs</t>
  </si>
  <si>
    <t>Parts gross margin</t>
  </si>
  <si>
    <t>Parts revenue minus parts costs</t>
  </si>
  <si>
    <t>Profit status</t>
  </si>
  <si>
    <t>Based on net profit</t>
  </si>
  <si>
    <t>Operating Expenses</t>
  </si>
  <si>
    <t>Break-even status</t>
  </si>
  <si>
    <t>Based on break-even revenue</t>
  </si>
  <si>
    <t>Rent</t>
  </si>
  <si>
    <t>Utilities</t>
  </si>
  <si>
    <t>How the calculator works</t>
  </si>
  <si>
    <t>Insurance</t>
  </si>
  <si>
    <t>=(Total revenue - Direct costs) / Total revenue</t>
  </si>
  <si>
    <t>Administrative payroll</t>
  </si>
  <si>
    <t>=Net profit / Total revenue</t>
  </si>
  <si>
    <t>Marketing</t>
  </si>
  <si>
    <t>=Operating expenses / Gross profit margin</t>
  </si>
  <si>
    <t>Software</t>
  </si>
  <si>
    <t>Important note</t>
  </si>
  <si>
    <t>This is a planning tool, not tax, accounting, or legal advice.</t>
  </si>
  <si>
    <t>Finance costs</t>
  </si>
  <si>
    <t>Other overhead</t>
  </si>
  <si>
    <t>Total operating expenses</t>
  </si>
  <si>
    <t>Sources and notes</t>
  </si>
  <si>
    <t>Full source URLs and usage notes are listed on the Read Me sheet. This workbook is a planning tool, not tax, accounting, or legal advice.</t>
  </si>
  <si>
    <t>How to Use This Calculator</t>
  </si>
  <si>
    <t>Step</t>
  </si>
  <si>
    <t>What to do</t>
  </si>
  <si>
    <t>Source</t>
  </si>
  <si>
    <t>URL</t>
  </si>
  <si>
    <t>1</t>
  </si>
  <si>
    <t>Choose a currency and period on the Calculator sheet.</t>
  </si>
  <si>
    <t>autoGMS</t>
  </si>
  <si>
    <t>2</t>
  </si>
  <si>
    <t>Replace the blue input cells with your own revenue, direct costs, and operating expenses.</t>
  </si>
  <si>
    <t>SBA break-even point guide</t>
  </si>
  <si>
    <t>https://www.sba.gov/business-guide/plan-your-business/calculate-your-startup-costs/break-even-point</t>
  </si>
  <si>
    <t>3</t>
  </si>
  <si>
    <t>Review gross margin, net margin, labor margin, parts margin, and break-even revenue.</t>
  </si>
  <si>
    <t>GOV.UK VAT rates</t>
  </si>
  <si>
    <t>https://www.gov.uk/vat-rates</t>
  </si>
  <si>
    <t>4</t>
  </si>
  <si>
    <t>Use consistent accounting treatment. Separate VAT or sales tax from revenue where appropriate.</t>
  </si>
  <si>
    <t>European Commission VAT rates</t>
  </si>
  <si>
    <t>https://taxation-customs.ec.europa.eu/taxation/vat/vat-directive/vat-rates_en</t>
  </si>
  <si>
    <t>5</t>
  </si>
  <si>
    <t>Treat the results as a planning estimate. Confirm accounting and tax treatment with a qualified professional.</t>
  </si>
  <si>
    <t>UAE Federal Tax Authority VAT</t>
  </si>
  <si>
    <t>https://tax.gov.ae/en/taxes/Vat/vat.topics.aspx</t>
  </si>
  <si>
    <t>Definition</t>
  </si>
  <si>
    <t>Revenue minus direct costs tied to completed work.</t>
  </si>
  <si>
    <t>Gross profit divided by total revenue.</t>
  </si>
  <si>
    <t>Gross profit minus operating expenses.</t>
  </si>
  <si>
    <t>Net profit divided by total revenue.</t>
  </si>
  <si>
    <t>Estimated revenue required to cover operating expenses, based on the gross margin rate.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</si>
</sst>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%"/>
  </numFmts>
  <fonts count="15">
    <font>
      <sz val="11.0"/>
      <color rgb="FF000000"/>
      <name val="Carlito"/>
      <scheme val="minor"/>
    </font>
    <font>
      <b/>
      <sz val="18.0"/>
      <color rgb="FFFFFFFF"/>
      <name val="Carlito"/>
    </font>
    <font>
      <b/>
      <sz val="18.0"/>
      <color rgb="FF0F766E"/>
      <name val="Carlito"/>
    </font>
    <font>
      <b/>
      <sz val="12.0"/>
      <color rgb="FF111827"/>
      <name val="Carlito"/>
    </font>
    <font>
      <b/>
      <sz val="11.0"/>
      <color rgb="FF0F766E"/>
      <name val="Carlito"/>
    </font>
    <font>
      <i/>
      <sz val="11.0"/>
      <color rgb="FF6B7280"/>
      <name val="Carlito"/>
    </font>
    <font>
      <sz val="11.0"/>
      <color theme="1"/>
      <name val="Carlito"/>
    </font>
    <font>
      <b/>
      <sz val="11.0"/>
      <color rgb="FF111827"/>
      <name val="Carlito"/>
    </font>
    <font>
      <b/>
      <sz val="14.0"/>
      <color rgb="FFFFFFFF"/>
      <name val="Carlito"/>
    </font>
    <font>
      <b/>
      <sz val="11.0"/>
      <color rgb="FFFFFFFF"/>
      <name val="Carlito"/>
    </font>
    <font>
      <sz val="11.0"/>
      <color rgb="FF111827"/>
      <name val="Carlito"/>
    </font>
    <font>
      <sz val="11.0"/>
      <color rgb="FF6B7280"/>
      <name val="Carlito"/>
    </font>
    <font>
      <b/>
      <sz val="11.0"/>
      <color theme="1"/>
      <name val="Carlito"/>
    </font>
    <font>
      <b/>
      <sz val="16.0"/>
      <color rgb="FF0F766E"/>
      <name val="Carlito"/>
    </font>
    <font>
      <sz val="11.0"/>
      <color rgb="FF0F766E"/>
      <name val="Carlito"/>
    </font>
  </fonts>
  <fills count="8">
    <fill>
      <patternFill patternType="none"/>
    </fill>
    <fill>
      <patternFill patternType="lightGray"/>
    </fill>
    <fill>
      <patternFill patternType="solid">
        <fgColor rgb="FF111827"/>
        <bgColor rgb="FF111827"/>
      </patternFill>
    </fill>
    <fill>
      <patternFill patternType="solid">
        <fgColor rgb="FFFFFFFF"/>
        <bgColor rgb="FFFFFFFF"/>
      </patternFill>
    </fill>
    <fill>
      <patternFill patternType="solid">
        <fgColor rgb="FFE0F2FE"/>
        <bgColor rgb="FFE0F2FE"/>
      </patternFill>
    </fill>
    <fill>
      <patternFill patternType="solid">
        <fgColor rgb="FF0F766E"/>
        <bgColor rgb="FF0F766E"/>
      </patternFill>
    </fill>
    <fill>
      <patternFill patternType="solid">
        <fgColor rgb="FFF3F4F6"/>
        <bgColor rgb="FFF3F4F6"/>
      </patternFill>
    </fill>
    <fill>
      <patternFill patternType="solid">
        <fgColor rgb="FFF9FAFB"/>
        <bgColor rgb="FFF9FAFB"/>
      </patternFill>
    </fill>
  </fills>
  <borders count="1">
    <border/>
  </borders>
  <cellStyleXfs count="1">
    <xf borderId="0" fillId="0" fontId="0" numFmtId="0" applyAlignment="1" applyFont="1"/>
  </cellStyleXfs>
  <cellXfs count="31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shrinkToFit="0" vertical="center" wrapText="1"/>
    </xf>
    <xf borderId="0" fillId="3" fontId="2" numFmtId="0" xfId="0" applyAlignment="1" applyFill="1" applyFont="1">
      <alignment horizontal="center" shrinkToFit="0" vertical="center" wrapText="1"/>
    </xf>
    <xf borderId="0" fillId="0" fontId="3" numFmtId="0" xfId="0" applyAlignment="1" applyFont="1">
      <alignment horizontal="left" shrinkToFit="0" vertical="center" wrapText="1"/>
    </xf>
    <xf borderId="0" fillId="0" fontId="4" numFmtId="0" xfId="0" applyAlignment="1" applyFont="1">
      <alignment shrinkToFit="0" vertical="center" wrapText="1"/>
    </xf>
    <xf borderId="0" fillId="0" fontId="5" numFmtId="0" xfId="0" applyAlignment="1" applyFont="1">
      <alignment shrinkToFit="0" vertical="center" wrapText="1"/>
    </xf>
    <xf borderId="0" fillId="0" fontId="6" numFmtId="0" xfId="0" applyAlignment="1" applyFont="1">
      <alignment shrinkToFit="0" vertical="center" wrapText="1"/>
    </xf>
    <xf borderId="0" fillId="0" fontId="7" numFmtId="0" xfId="0" applyAlignment="1" applyFont="1">
      <alignment shrinkToFit="0" vertical="center" wrapText="1"/>
    </xf>
    <xf borderId="0" fillId="4" fontId="7" numFmtId="0" xfId="0" applyAlignment="1" applyFill="1" applyFont="1">
      <alignment shrinkToFit="0" vertical="center" wrapText="1"/>
    </xf>
    <xf borderId="0" fillId="2" fontId="8" numFmtId="0" xfId="0" applyAlignment="1" applyFont="1">
      <alignment horizontal="center" shrinkToFit="0" vertical="center" wrapText="1"/>
    </xf>
    <xf borderId="0" fillId="5" fontId="9" numFmtId="0" xfId="0" applyAlignment="1" applyFill="1" applyFont="1">
      <alignment horizontal="center" shrinkToFit="0" vertical="center" wrapText="1"/>
    </xf>
    <xf borderId="0" fillId="5" fontId="9" numFmtId="0" xfId="0" applyAlignment="1" applyFont="1">
      <alignment horizontal="left" shrinkToFit="0" vertical="center" wrapText="1"/>
    </xf>
    <xf borderId="0" fillId="0" fontId="10" numFmtId="0" xfId="0" applyAlignment="1" applyFont="1">
      <alignment shrinkToFit="0" vertical="center" wrapText="1"/>
    </xf>
    <xf borderId="0" fillId="0" fontId="7" numFmtId="4" xfId="0" applyAlignment="1" applyFont="1" applyNumberFormat="1">
      <alignment shrinkToFit="0" vertical="center" wrapText="1"/>
    </xf>
    <xf borderId="0" fillId="0" fontId="11" numFmtId="0" xfId="0" applyAlignment="1" applyFont="1">
      <alignment shrinkToFit="0" vertical="center" wrapText="1"/>
    </xf>
    <xf borderId="0" fillId="0" fontId="10" numFmtId="4" xfId="0" applyAlignment="1" applyFont="1" applyNumberFormat="1">
      <alignment shrinkToFit="0" vertical="center" wrapText="1"/>
    </xf>
    <xf borderId="0" fillId="0" fontId="10" numFmtId="0" xfId="0" applyAlignment="1" applyFont="1">
      <alignment horizontal="left" shrinkToFit="0" vertical="center" wrapText="1"/>
    </xf>
    <xf borderId="0" fillId="4" fontId="7" numFmtId="4" xfId="0" applyAlignment="1" applyFont="1" applyNumberFormat="1">
      <alignment shrinkToFit="0" vertical="center" wrapText="1"/>
    </xf>
    <xf borderId="0" fillId="0" fontId="7" numFmtId="164" xfId="0" applyAlignment="1" applyFont="1" applyNumberFormat="1">
      <alignment shrinkToFit="0" vertical="center" wrapText="1"/>
    </xf>
    <xf borderId="0" fillId="6" fontId="7" numFmtId="0" xfId="0" applyAlignment="1" applyFill="1" applyFont="1">
      <alignment horizontal="left" shrinkToFit="0" vertical="center" wrapText="1"/>
    </xf>
    <xf borderId="0" fillId="6" fontId="7" numFmtId="4" xfId="0" applyAlignment="1" applyFont="1" applyNumberFormat="1">
      <alignment shrinkToFit="0" vertical="center" wrapText="1"/>
    </xf>
    <xf borderId="0" fillId="5" fontId="7" numFmtId="0" xfId="0" applyAlignment="1" applyFont="1">
      <alignment horizontal="left" shrinkToFit="0" vertical="center" wrapText="1"/>
    </xf>
    <xf borderId="0" fillId="6" fontId="3" numFmtId="0" xfId="0" applyAlignment="1" applyFont="1">
      <alignment shrinkToFit="0" vertical="center" wrapText="1"/>
    </xf>
    <xf borderId="0" fillId="7" fontId="12" numFmtId="0" xfId="0" applyAlignment="1" applyFill="1" applyFont="1">
      <alignment shrinkToFit="0" vertical="center" wrapText="1"/>
    </xf>
    <xf borderId="0" fillId="7" fontId="6" numFmtId="0" xfId="0" applyAlignment="1" applyFont="1">
      <alignment shrinkToFit="0" vertical="center" wrapText="1"/>
    </xf>
    <xf borderId="0" fillId="2" fontId="9" numFmtId="0" xfId="0" applyFont="1"/>
    <xf borderId="0" fillId="7" fontId="5" numFmtId="0" xfId="0" applyAlignment="1" applyFont="1">
      <alignment shrinkToFit="0" vertical="center" wrapText="1"/>
    </xf>
    <xf borderId="0" fillId="0" fontId="13" numFmtId="0" xfId="0" applyAlignment="1" applyFont="1">
      <alignment horizontal="center" shrinkToFit="0" vertical="center" wrapText="1"/>
    </xf>
    <xf borderId="0" fillId="0" fontId="12" numFmtId="0" xfId="0" applyAlignment="1" applyFont="1">
      <alignment horizontal="center" shrinkToFit="0" vertical="center" wrapText="1"/>
    </xf>
    <xf borderId="0" fillId="0" fontId="12" numFmtId="0" xfId="0" applyAlignment="1" applyFont="1">
      <alignment shrinkToFit="0" vertical="center" wrapText="1"/>
    </xf>
    <xf borderId="0" fillId="0" fontId="14" numFmtId="0" xfId="0" applyAlignment="1" applyFont="1">
      <alignment shrinkToFit="0" vertical="center" wrapText="1"/>
    </xf>
  </cellXfs>
  <cellStyles count="1">
    <cellStyle xfId="0" name="Normal" builtinId="0"/>
  </cellStyles>
  <dxfs count="2">
    <dxf>
      <font>
        <b/>
        <color rgb="FF991B1B"/>
      </font>
      <fill>
        <patternFill patternType="solid">
          <fgColor rgb="FFFEE2E2"/>
          <bgColor rgb="FFFEE2E2"/>
        </patternFill>
      </fill>
      <border/>
    </dxf>
    <dxf>
      <font>
        <b/>
        <color rgb="FF065F46"/>
      </font>
      <fill>
        <patternFill patternType="solid">
          <fgColor rgb="FFDCFCE7"/>
          <bgColor rgb="FFDCFCE7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col"/>
        <c:ser>
          <c:idx val="0"/>
          <c:order val="0"/>
          <c:tx>
            <c:v>Amount</c:v>
          </c:tx>
          <c:spPr>
            <a:solidFill>
              <a:schemeClr val="accent1"/>
            </a:solidFill>
            <a:ln cmpd="sng">
              <a:noFill/>
            </a:ln>
          </c:spPr>
          <c:cat>
            <c:strRef>
              <c:f>Calculator!$H$9:$H$13</c:f>
            </c:strRef>
          </c:cat>
          <c:val>
            <c:numRef>
              <c:f>Calculator!$I$9:$I$13</c:f>
              <c:numCache/>
            </c:numRef>
          </c:val>
        </c:ser>
        <c:axId val="2115210510"/>
        <c:axId val="318371915"/>
      </c:barChart>
      <c:catAx>
        <c:axId val="211521051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0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318371915"/>
      </c:catAx>
      <c:valAx>
        <c:axId val="318371915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2115210510"/>
      </c:valAx>
    </c:plotArea>
    <c:legend>
      <c:legendPos val="b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7</xdr:col>
      <xdr:colOff>0</xdr:colOff>
      <xdr:row>14</xdr:row>
      <xdr:rowOff>0</xdr:rowOff>
    </xdr:from>
    <xdr:ext cx="3657600" cy="3695700"/>
    <xdr:graphicFrame>
      <xdr:nvGraphicFramePr>
        <xdr:cNvPr id="1808541618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0</xdr:col>
      <xdr:colOff>0</xdr:colOff>
      <xdr:row>1</xdr:row>
      <xdr:rowOff>0</xdr:rowOff>
    </xdr:from>
    <xdr:ext cx="523875" cy="523875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1</xdr:row>
      <xdr:rowOff>0</xdr:rowOff>
    </xdr:from>
    <xdr:ext cx="352425" cy="352425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Carlito"/>
        <a:ea typeface="Carlito"/>
        <a:cs typeface="Carlito"/>
      </a:majorFont>
      <a:minorFont>
        <a:latin typeface="Carlito"/>
        <a:ea typeface="Carlito"/>
        <a:cs typeface="Carlit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8.0"/>
    <col customWidth="1" min="2" max="2" width="16.0"/>
    <col customWidth="1" min="3" max="3" width="3.0"/>
    <col customWidth="1" min="4" max="4" width="24.0"/>
    <col customWidth="1" min="5" max="5" width="21.0"/>
    <col customWidth="1" min="6" max="6" width="34.0"/>
    <col customWidth="1" min="7" max="7" width="3.0"/>
    <col customWidth="1" min="8" max="8" width="18.0"/>
    <col customWidth="1" min="9" max="9" width="16.0"/>
    <col customWidth="1" min="10" max="10" width="14.0"/>
    <col customWidth="1" min="11" max="26" width="8.63"/>
  </cols>
  <sheetData>
    <row r="1" ht="64.5" customHeight="1">
      <c r="A1" s="1" t="s">
        <v>0</v>
      </c>
    </row>
    <row r="2" ht="41.25" customHeight="1">
      <c r="A2" s="2"/>
      <c r="D2" s="3" t="s">
        <v>1</v>
      </c>
    </row>
    <row r="3" ht="33.0" customHeight="1">
      <c r="D3" s="4" t="s">
        <v>2</v>
      </c>
    </row>
    <row r="4" ht="30.75" customHeight="1">
      <c r="D4" s="5" t="s">
        <v>3</v>
      </c>
    </row>
    <row r="5" ht="15.0" customHeight="1">
      <c r="A5" s="6"/>
      <c r="B5" s="6"/>
      <c r="C5" s="6"/>
      <c r="D5" s="6"/>
      <c r="E5" s="6"/>
      <c r="F5" s="6"/>
      <c r="G5" s="6"/>
      <c r="H5" s="6"/>
      <c r="I5" s="6"/>
      <c r="J5" s="6"/>
    </row>
    <row r="6" ht="16.5" customHeight="1">
      <c r="A6" s="7" t="s">
        <v>4</v>
      </c>
      <c r="B6" s="8" t="s">
        <v>5</v>
      </c>
      <c r="C6" s="6"/>
      <c r="D6" s="9" t="s">
        <v>6</v>
      </c>
    </row>
    <row r="7" ht="15.0" customHeight="1">
      <c r="A7" s="7" t="s">
        <v>7</v>
      </c>
      <c r="B7" s="8" t="s">
        <v>8</v>
      </c>
      <c r="C7" s="6"/>
      <c r="D7" s="6"/>
      <c r="E7" s="6"/>
      <c r="F7" s="6"/>
      <c r="G7" s="6"/>
      <c r="H7" s="6"/>
      <c r="I7" s="6"/>
      <c r="J7" s="6"/>
    </row>
    <row r="8" ht="15.0" customHeight="1">
      <c r="A8" s="6"/>
      <c r="B8" s="6"/>
      <c r="C8" s="6"/>
      <c r="D8" s="10" t="s">
        <v>9</v>
      </c>
      <c r="E8" s="10" t="s">
        <v>10</v>
      </c>
      <c r="F8" s="10" t="s">
        <v>11</v>
      </c>
      <c r="G8" s="6"/>
      <c r="H8" s="10" t="s">
        <v>12</v>
      </c>
      <c r="I8" s="10" t="s">
        <v>13</v>
      </c>
      <c r="J8" s="6"/>
    </row>
    <row r="9" ht="15.0" customHeight="1">
      <c r="A9" s="11" t="s">
        <v>14</v>
      </c>
      <c r="B9" s="11"/>
      <c r="C9" s="6"/>
      <c r="D9" s="12" t="s">
        <v>15</v>
      </c>
      <c r="E9" s="13">
        <f>B13</f>
        <v>100000</v>
      </c>
      <c r="F9" s="14" t="s">
        <v>16</v>
      </c>
      <c r="G9" s="6"/>
      <c r="H9" s="12" t="s">
        <v>15</v>
      </c>
      <c r="I9" s="15">
        <f>E9</f>
        <v>100000</v>
      </c>
      <c r="J9" s="6"/>
    </row>
    <row r="10" ht="15.0" customHeight="1">
      <c r="A10" s="16" t="s">
        <v>17</v>
      </c>
      <c r="B10" s="17">
        <v>60000.0</v>
      </c>
      <c r="C10" s="6"/>
      <c r="D10" s="12" t="s">
        <v>18</v>
      </c>
      <c r="E10" s="13">
        <f>B13-B18</f>
        <v>52000</v>
      </c>
      <c r="F10" s="14" t="s">
        <v>19</v>
      </c>
      <c r="G10" s="6"/>
      <c r="H10" s="12" t="s">
        <v>20</v>
      </c>
      <c r="I10" s="15">
        <f>B18</f>
        <v>48000</v>
      </c>
      <c r="J10" s="6"/>
    </row>
    <row r="11" ht="15.0" customHeight="1">
      <c r="A11" s="16" t="s">
        <v>21</v>
      </c>
      <c r="B11" s="17">
        <v>40000.0</v>
      </c>
      <c r="C11" s="6"/>
      <c r="D11" s="12" t="s">
        <v>22</v>
      </c>
      <c r="E11" s="18">
        <f>IFERROR(E10/E9,0)</f>
        <v>0.52</v>
      </c>
      <c r="F11" s="14" t="s">
        <v>23</v>
      </c>
      <c r="G11" s="6"/>
      <c r="H11" s="12" t="s">
        <v>24</v>
      </c>
      <c r="I11" s="15">
        <f>B29</f>
        <v>39000</v>
      </c>
      <c r="J11" s="6"/>
    </row>
    <row r="12" ht="15.0" customHeight="1">
      <c r="A12" s="16" t="s">
        <v>25</v>
      </c>
      <c r="B12" s="17">
        <v>0.0</v>
      </c>
      <c r="C12" s="6"/>
      <c r="D12" s="12" t="s">
        <v>26</v>
      </c>
      <c r="E12" s="13">
        <f>E10-B29</f>
        <v>13000</v>
      </c>
      <c r="F12" s="14" t="s">
        <v>27</v>
      </c>
      <c r="G12" s="6"/>
      <c r="H12" s="12" t="s">
        <v>18</v>
      </c>
      <c r="I12" s="15">
        <f>E10</f>
        <v>52000</v>
      </c>
      <c r="J12" s="6"/>
    </row>
    <row r="13" ht="15.0" customHeight="1">
      <c r="A13" s="19" t="s">
        <v>15</v>
      </c>
      <c r="B13" s="20">
        <f>SUM(B10:B12)</f>
        <v>100000</v>
      </c>
      <c r="C13" s="6"/>
      <c r="D13" s="12" t="s">
        <v>28</v>
      </c>
      <c r="E13" s="18">
        <f>IFERROR(E12/E9,0)</f>
        <v>0.13</v>
      </c>
      <c r="F13" s="14" t="s">
        <v>29</v>
      </c>
      <c r="G13" s="6"/>
      <c r="H13" s="12" t="s">
        <v>26</v>
      </c>
      <c r="I13" s="15">
        <f>E12</f>
        <v>13000</v>
      </c>
      <c r="J13" s="6"/>
    </row>
    <row r="14" ht="15.0" customHeight="1">
      <c r="A14" s="16"/>
      <c r="B14" s="6"/>
      <c r="C14" s="6"/>
      <c r="D14" s="12" t="s">
        <v>30</v>
      </c>
      <c r="E14" s="13">
        <f>IF(E11&gt;0,B29/E11,0)</f>
        <v>75000</v>
      </c>
      <c r="F14" s="14" t="s">
        <v>31</v>
      </c>
      <c r="G14" s="6"/>
      <c r="H14" s="6"/>
      <c r="I14" s="6"/>
      <c r="J14" s="6"/>
    </row>
    <row r="15" ht="15.0" customHeight="1">
      <c r="A15" s="21" t="s">
        <v>32</v>
      </c>
      <c r="B15" s="11"/>
      <c r="C15" s="6"/>
      <c r="D15" s="12" t="s">
        <v>33</v>
      </c>
      <c r="E15" s="13">
        <f>E9-E14</f>
        <v>25000</v>
      </c>
      <c r="F15" s="14" t="s">
        <v>34</v>
      </c>
      <c r="G15" s="6"/>
      <c r="H15" s="6"/>
      <c r="I15" s="6"/>
      <c r="J15" s="6"/>
    </row>
    <row r="16" ht="15.0" customHeight="1">
      <c r="A16" s="16" t="s">
        <v>35</v>
      </c>
      <c r="B16" s="17">
        <v>24000.0</v>
      </c>
      <c r="C16" s="6"/>
      <c r="D16" s="12"/>
      <c r="E16" s="7"/>
      <c r="F16" s="14"/>
      <c r="G16" s="6"/>
      <c r="H16" s="6"/>
      <c r="I16" s="6"/>
      <c r="J16" s="6"/>
    </row>
    <row r="17" ht="15.0" customHeight="1">
      <c r="A17" s="16" t="s">
        <v>36</v>
      </c>
      <c r="B17" s="17">
        <v>24000.0</v>
      </c>
      <c r="C17" s="6"/>
      <c r="D17" s="12" t="s">
        <v>37</v>
      </c>
      <c r="E17" s="18">
        <f t="shared" ref="E17:E18" si="1">IFERROR((B10-B16)/B10,0)</f>
        <v>0.6</v>
      </c>
      <c r="F17" s="14" t="s">
        <v>38</v>
      </c>
      <c r="G17" s="6"/>
      <c r="H17" s="6"/>
      <c r="I17" s="6"/>
      <c r="J17" s="6"/>
    </row>
    <row r="18" ht="15.0" customHeight="1">
      <c r="A18" s="19" t="s">
        <v>39</v>
      </c>
      <c r="B18" s="20">
        <f>SUM(B16:B17)</f>
        <v>48000</v>
      </c>
      <c r="C18" s="6"/>
      <c r="D18" s="12" t="s">
        <v>40</v>
      </c>
      <c r="E18" s="18">
        <f t="shared" si="1"/>
        <v>0.4</v>
      </c>
      <c r="F18" s="14" t="s">
        <v>41</v>
      </c>
      <c r="G18" s="6"/>
      <c r="H18" s="6"/>
      <c r="I18" s="6"/>
      <c r="J18" s="6"/>
    </row>
    <row r="19" ht="15.0" customHeight="1">
      <c r="A19" s="16"/>
      <c r="B19" s="6"/>
      <c r="C19" s="6"/>
      <c r="D19" s="12" t="s">
        <v>42</v>
      </c>
      <c r="E19" s="7" t="str">
        <f>IF(E12&lt;0,"Loss","Positive profit")</f>
        <v>Positive profit</v>
      </c>
      <c r="F19" s="14" t="s">
        <v>43</v>
      </c>
      <c r="G19" s="6"/>
      <c r="H19" s="6"/>
      <c r="I19" s="6"/>
      <c r="J19" s="6"/>
    </row>
    <row r="20" ht="15.0" customHeight="1">
      <c r="A20" s="21" t="s">
        <v>44</v>
      </c>
      <c r="B20" s="11"/>
      <c r="C20" s="6"/>
      <c r="D20" s="12" t="s">
        <v>45</v>
      </c>
      <c r="E20" s="7" t="str">
        <f>IF(E9&gt;=E14,"Above break-even","Below break-even")</f>
        <v>Above break-even</v>
      </c>
      <c r="F20" s="14" t="s">
        <v>46</v>
      </c>
      <c r="G20" s="6"/>
      <c r="H20" s="6"/>
      <c r="I20" s="6"/>
      <c r="J20" s="6"/>
    </row>
    <row r="21" ht="15.0" customHeight="1">
      <c r="A21" s="16" t="s">
        <v>47</v>
      </c>
      <c r="B21" s="17">
        <v>12000.0</v>
      </c>
      <c r="C21" s="6"/>
      <c r="D21" s="6"/>
      <c r="E21" s="6"/>
      <c r="F21" s="6"/>
      <c r="G21" s="6"/>
      <c r="H21" s="6"/>
      <c r="I21" s="6"/>
      <c r="J21" s="6"/>
    </row>
    <row r="22" ht="15.0" customHeight="1">
      <c r="A22" s="16" t="s">
        <v>48</v>
      </c>
      <c r="B22" s="17">
        <v>2000.0</v>
      </c>
      <c r="C22" s="6"/>
      <c r="D22" s="22" t="s">
        <v>49</v>
      </c>
      <c r="G22" s="22"/>
      <c r="H22" s="22"/>
      <c r="I22" s="22"/>
      <c r="J22" s="22"/>
    </row>
    <row r="23" ht="31.5" customHeight="1">
      <c r="A23" s="16" t="s">
        <v>50</v>
      </c>
      <c r="B23" s="17">
        <v>3000.0</v>
      </c>
      <c r="C23" s="6"/>
      <c r="D23" s="23" t="s">
        <v>22</v>
      </c>
      <c r="E23" s="24" t="s">
        <v>51</v>
      </c>
      <c r="G23" s="6"/>
      <c r="H23" s="6"/>
      <c r="I23" s="6"/>
      <c r="J23" s="6"/>
    </row>
    <row r="24" ht="31.5" customHeight="1">
      <c r="A24" s="16" t="s">
        <v>52</v>
      </c>
      <c r="B24" s="17">
        <v>12000.0</v>
      </c>
      <c r="C24" s="6"/>
      <c r="D24" s="23" t="s">
        <v>28</v>
      </c>
      <c r="E24" s="24" t="s">
        <v>53</v>
      </c>
      <c r="G24" s="6"/>
      <c r="H24" s="6"/>
      <c r="I24" s="6"/>
      <c r="J24" s="6"/>
    </row>
    <row r="25" ht="31.5" customHeight="1">
      <c r="A25" s="16" t="s">
        <v>54</v>
      </c>
      <c r="B25" s="17">
        <v>2500.0</v>
      </c>
      <c r="C25" s="6"/>
      <c r="D25" s="23" t="s">
        <v>30</v>
      </c>
      <c r="E25" s="24" t="s">
        <v>55</v>
      </c>
      <c r="G25" s="6"/>
      <c r="H25" s="6"/>
      <c r="I25" s="6"/>
      <c r="J25" s="6"/>
    </row>
    <row r="26" ht="31.5" customHeight="1">
      <c r="A26" s="16" t="s">
        <v>56</v>
      </c>
      <c r="B26" s="17">
        <v>800.0</v>
      </c>
      <c r="C26" s="6"/>
      <c r="D26" s="23" t="s">
        <v>57</v>
      </c>
      <c r="E26" s="24" t="s">
        <v>58</v>
      </c>
      <c r="G26" s="6"/>
      <c r="H26" s="6"/>
      <c r="I26" s="6"/>
      <c r="J26" s="6"/>
    </row>
    <row r="27" ht="15.0" customHeight="1">
      <c r="A27" s="16" t="s">
        <v>59</v>
      </c>
      <c r="B27" s="17">
        <v>2500.0</v>
      </c>
      <c r="C27" s="6"/>
      <c r="D27" s="6"/>
      <c r="E27" s="6"/>
      <c r="F27" s="6"/>
      <c r="G27" s="6"/>
      <c r="H27" s="6"/>
      <c r="I27" s="6"/>
      <c r="J27" s="6"/>
    </row>
    <row r="28" ht="15.0" customHeight="1">
      <c r="A28" s="16" t="s">
        <v>60</v>
      </c>
      <c r="B28" s="17">
        <v>4200.0</v>
      </c>
      <c r="C28" s="6"/>
      <c r="D28" s="6"/>
      <c r="E28" s="6"/>
      <c r="F28" s="6"/>
      <c r="G28" s="6"/>
      <c r="H28" s="6"/>
      <c r="I28" s="6"/>
      <c r="J28" s="6"/>
    </row>
    <row r="29" ht="15.0" customHeight="1">
      <c r="A29" s="19" t="s">
        <v>61</v>
      </c>
      <c r="B29" s="20">
        <f>SUM(B21:B28)</f>
        <v>39000</v>
      </c>
      <c r="C29" s="6"/>
      <c r="D29" s="6"/>
      <c r="E29" s="6"/>
      <c r="F29" s="6"/>
      <c r="G29" s="6"/>
      <c r="H29" s="6"/>
      <c r="I29" s="6"/>
      <c r="J29" s="6"/>
    </row>
    <row r="30" ht="15.0" customHeight="1">
      <c r="A30" s="6"/>
      <c r="B30" s="6"/>
      <c r="C30" s="6"/>
      <c r="D30" s="6"/>
      <c r="E30" s="6"/>
      <c r="F30" s="6"/>
      <c r="G30" s="6"/>
      <c r="H30" s="6"/>
      <c r="I30" s="6"/>
      <c r="J30" s="6"/>
    </row>
    <row r="31" ht="15.0" customHeight="1">
      <c r="A31" s="25" t="s">
        <v>62</v>
      </c>
    </row>
    <row r="32" ht="26.25" customHeight="1">
      <c r="A32" s="26" t="s">
        <v>63</v>
      </c>
    </row>
    <row r="33" ht="78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3">
    <mergeCell ref="E23:F23"/>
    <mergeCell ref="E24:F24"/>
    <mergeCell ref="E25:F25"/>
    <mergeCell ref="E26:F26"/>
    <mergeCell ref="A31:J31"/>
    <mergeCell ref="A32:J33"/>
    <mergeCell ref="A1:J1"/>
    <mergeCell ref="A2:C4"/>
    <mergeCell ref="D2:J2"/>
    <mergeCell ref="D3:J3"/>
    <mergeCell ref="D4:J4"/>
    <mergeCell ref="D6:J6"/>
    <mergeCell ref="D22:F22"/>
  </mergeCells>
  <conditionalFormatting sqref="E13">
    <cfRule type="cellIs" dxfId="0" priority="1" operator="lessThan">
      <formula>0</formula>
    </cfRule>
  </conditionalFormatting>
  <conditionalFormatting sqref="E13">
    <cfRule type="cellIs" dxfId="1" priority="2" operator="greaterThanOrEqual">
      <formula>0</formula>
    </cfRule>
  </conditionalFormatting>
  <dataValidations>
    <dataValidation type="list" allowBlank="1" sqref="B7">
      <formula1>"Monthly,Quarterly,Annual"</formula1>
    </dataValidation>
    <dataValidation type="list" allowBlank="1" sqref="B6">
      <formula1>"USD,GBP,AED,EUR,SAR,QAR,Other"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8.0"/>
    <col customWidth="1" min="2" max="2" width="60.0"/>
    <col customWidth="1" min="3" max="3" width="3.0"/>
    <col customWidth="1" min="4" max="4" width="26.0"/>
    <col customWidth="1" min="5" max="5" width="68.0"/>
    <col customWidth="1" min="6" max="8" width="12.0"/>
    <col customWidth="1" min="9" max="26" width="8.63"/>
  </cols>
  <sheetData>
    <row r="1" ht="27.75" customHeight="1">
      <c r="A1" s="1" t="s">
        <v>64</v>
      </c>
      <c r="F1" s="1"/>
      <c r="G1" s="1"/>
      <c r="H1" s="1"/>
    </row>
    <row r="2" ht="27.75" customHeight="1">
      <c r="A2" s="27"/>
      <c r="C2" s="6"/>
      <c r="D2" s="4" t="s">
        <v>2</v>
      </c>
    </row>
    <row r="3" ht="27.75" customHeight="1">
      <c r="C3" s="6"/>
      <c r="D3" s="6"/>
      <c r="E3" s="6"/>
      <c r="F3" s="6"/>
      <c r="G3" s="6"/>
      <c r="H3" s="6"/>
    </row>
    <row r="4" ht="27.75" customHeight="1">
      <c r="A4" s="6"/>
      <c r="B4" s="6"/>
      <c r="C4" s="6"/>
      <c r="D4" s="6"/>
      <c r="E4" s="6"/>
      <c r="F4" s="6"/>
      <c r="G4" s="6"/>
      <c r="H4" s="6"/>
    </row>
    <row r="5" ht="15.0" customHeight="1">
      <c r="A5" s="10" t="s">
        <v>65</v>
      </c>
      <c r="B5" s="10" t="s">
        <v>66</v>
      </c>
      <c r="C5" s="6"/>
      <c r="D5" s="10" t="s">
        <v>67</v>
      </c>
      <c r="E5" s="10" t="s">
        <v>68</v>
      </c>
      <c r="F5" s="6"/>
      <c r="G5" s="6"/>
      <c r="H5" s="6"/>
    </row>
    <row r="6" ht="15.0" customHeight="1">
      <c r="A6" s="28" t="s">
        <v>69</v>
      </c>
      <c r="B6" s="6" t="s">
        <v>70</v>
      </c>
      <c r="C6" s="6"/>
      <c r="D6" s="29" t="s">
        <v>71</v>
      </c>
      <c r="E6" s="30" t="s">
        <v>2</v>
      </c>
      <c r="F6" s="6"/>
      <c r="G6" s="6"/>
      <c r="H6" s="6"/>
    </row>
    <row r="7" ht="26.25" customHeight="1">
      <c r="A7" s="28" t="s">
        <v>72</v>
      </c>
      <c r="B7" s="6" t="s">
        <v>73</v>
      </c>
      <c r="C7" s="6"/>
      <c r="D7" s="29" t="s">
        <v>74</v>
      </c>
      <c r="E7" s="30" t="s">
        <v>75</v>
      </c>
      <c r="F7" s="6"/>
      <c r="G7" s="6"/>
      <c r="H7" s="6"/>
    </row>
    <row r="8" ht="26.25" customHeight="1">
      <c r="A8" s="28" t="s">
        <v>76</v>
      </c>
      <c r="B8" s="6" t="s">
        <v>77</v>
      </c>
      <c r="C8" s="6"/>
      <c r="D8" s="29" t="s">
        <v>78</v>
      </c>
      <c r="E8" s="30" t="s">
        <v>79</v>
      </c>
      <c r="F8" s="6"/>
      <c r="G8" s="6"/>
      <c r="H8" s="6"/>
    </row>
    <row r="9" ht="26.25" customHeight="1">
      <c r="A9" s="28" t="s">
        <v>80</v>
      </c>
      <c r="B9" s="6" t="s">
        <v>81</v>
      </c>
      <c r="C9" s="6"/>
      <c r="D9" s="29" t="s">
        <v>82</v>
      </c>
      <c r="E9" s="30" t="s">
        <v>83</v>
      </c>
      <c r="F9" s="6"/>
      <c r="G9" s="6"/>
      <c r="H9" s="6"/>
    </row>
    <row r="10" ht="26.25" customHeight="1">
      <c r="A10" s="28" t="s">
        <v>84</v>
      </c>
      <c r="B10" s="6" t="s">
        <v>85</v>
      </c>
      <c r="C10" s="6"/>
      <c r="D10" s="29" t="s">
        <v>86</v>
      </c>
      <c r="E10" s="30" t="s">
        <v>87</v>
      </c>
      <c r="F10" s="6"/>
      <c r="G10" s="6"/>
      <c r="H10" s="6"/>
    </row>
    <row r="11" ht="15.0" customHeight="1">
      <c r="A11" s="6"/>
      <c r="B11" s="6"/>
      <c r="C11" s="6"/>
      <c r="D11" s="29"/>
      <c r="E11" s="30"/>
      <c r="F11" s="6"/>
      <c r="G11" s="6"/>
      <c r="H11" s="6"/>
    </row>
    <row r="12" ht="15.0" customHeight="1">
      <c r="A12" s="10" t="s">
        <v>9</v>
      </c>
      <c r="B12" s="10" t="s">
        <v>88</v>
      </c>
      <c r="C12" s="6"/>
      <c r="D12" s="6"/>
      <c r="E12" s="6"/>
      <c r="F12" s="6"/>
      <c r="G12" s="6"/>
      <c r="H12" s="6"/>
    </row>
    <row r="13" ht="15.0" customHeight="1">
      <c r="A13" s="29" t="s">
        <v>18</v>
      </c>
      <c r="B13" s="6" t="s">
        <v>89</v>
      </c>
      <c r="C13" s="6"/>
      <c r="D13" s="6"/>
      <c r="E13" s="6"/>
      <c r="F13" s="6"/>
      <c r="G13" s="6"/>
      <c r="H13" s="6"/>
    </row>
    <row r="14" ht="15.0" customHeight="1">
      <c r="A14" s="29" t="s">
        <v>22</v>
      </c>
      <c r="B14" s="6" t="s">
        <v>90</v>
      </c>
      <c r="C14" s="6"/>
      <c r="D14" s="6"/>
      <c r="E14" s="6"/>
      <c r="F14" s="6"/>
      <c r="G14" s="6"/>
      <c r="H14" s="6"/>
    </row>
    <row r="15" ht="15.0" customHeight="1">
      <c r="A15" s="29" t="s">
        <v>26</v>
      </c>
      <c r="B15" s="6" t="s">
        <v>91</v>
      </c>
      <c r="C15" s="6"/>
      <c r="D15" s="6"/>
      <c r="E15" s="6"/>
      <c r="F15" s="6"/>
      <c r="G15" s="6"/>
      <c r="H15" s="6"/>
    </row>
    <row r="16" ht="15.0" customHeight="1">
      <c r="A16" s="29" t="s">
        <v>28</v>
      </c>
      <c r="B16" s="6" t="s">
        <v>92</v>
      </c>
      <c r="C16" s="6"/>
      <c r="D16" s="6"/>
      <c r="E16" s="6"/>
      <c r="F16" s="6"/>
      <c r="G16" s="6"/>
      <c r="H16" s="6"/>
    </row>
    <row r="17" ht="26.25" customHeight="1">
      <c r="A17" s="29" t="s">
        <v>30</v>
      </c>
      <c r="B17" s="6" t="s">
        <v>93</v>
      </c>
      <c r="C17" s="6"/>
      <c r="D17" s="6"/>
      <c r="E17" s="6"/>
      <c r="F17" s="6"/>
      <c r="G17" s="6"/>
      <c r="H17" s="6"/>
    </row>
    <row r="18" ht="15.0" customHeight="1">
      <c r="A18" s="29"/>
      <c r="B18" s="6"/>
      <c r="C18" s="6"/>
      <c r="D18" s="6"/>
      <c r="E18" s="6"/>
      <c r="F18" s="6"/>
      <c r="G18" s="6"/>
      <c r="H18" s="6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A1:E1"/>
    <mergeCell ref="A2:B3"/>
    <mergeCell ref="D2:E2"/>
  </mergeCells>
  <printOptions/>
  <pageMargins bottom="0.75" footer="0.0" header="0.0" left="0.7" right="0.7" top="0.75"/>
  <pageSetup orientation="landscape"/>
  <drawing r:id="rId1"/>
</worksheet>
</file>