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10\A.CBC\"/>
    </mc:Choice>
  </mc:AlternateContent>
  <bookViews>
    <workbookView xWindow="6204" yWindow="2652" windowWidth="22908" windowHeight="16896"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5" i="9" l="1"/>
  <c r="D305" i="9"/>
  <c r="H30" i="22" l="1"/>
  <c r="H29" i="22"/>
  <c r="H28" i="22"/>
  <c r="H27" i="22"/>
  <c r="G26" i="22"/>
  <c r="F26" i="22"/>
  <c r="E26" i="22"/>
  <c r="D26" i="22"/>
  <c r="C26" i="22"/>
  <c r="H25" i="22"/>
  <c r="H24" i="22"/>
  <c r="H23" i="22"/>
  <c r="H26" i="22" s="1"/>
  <c r="F17" i="22"/>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G616" i="19" s="1"/>
  <c r="F599" i="19"/>
  <c r="G598" i="19"/>
  <c r="F598" i="19"/>
  <c r="D595" i="19"/>
  <c r="C595" i="19"/>
  <c r="G594" i="19"/>
  <c r="G593" i="19"/>
  <c r="G592" i="19"/>
  <c r="G591" i="19"/>
  <c r="F591" i="19"/>
  <c r="F595" i="19" s="1"/>
  <c r="D588" i="19"/>
  <c r="C588" i="19"/>
  <c r="G587" i="19"/>
  <c r="G586" i="19"/>
  <c r="G585" i="19"/>
  <c r="G584" i="19"/>
  <c r="G583" i="19"/>
  <c r="F583" i="19"/>
  <c r="G582" i="19"/>
  <c r="G581" i="19"/>
  <c r="G580" i="19"/>
  <c r="F580" i="19"/>
  <c r="G579" i="19"/>
  <c r="G578" i="19"/>
  <c r="D576" i="19"/>
  <c r="C576" i="19"/>
  <c r="F571" i="19" s="1"/>
  <c r="G575" i="19"/>
  <c r="F575" i="19"/>
  <c r="G574" i="19"/>
  <c r="F574" i="19"/>
  <c r="G573" i="19"/>
  <c r="G572" i="19"/>
  <c r="G571" i="19"/>
  <c r="G570" i="19"/>
  <c r="F570" i="19"/>
  <c r="G569" i="19"/>
  <c r="G568" i="19"/>
  <c r="F568" i="19"/>
  <c r="G567" i="19"/>
  <c r="F567" i="19"/>
  <c r="G566" i="19"/>
  <c r="F566" i="19"/>
  <c r="G565" i="19"/>
  <c r="G564" i="19"/>
  <c r="F564" i="19"/>
  <c r="G563" i="19"/>
  <c r="G562" i="19"/>
  <c r="G561" i="19"/>
  <c r="G560" i="19"/>
  <c r="F560" i="19"/>
  <c r="G559" i="19"/>
  <c r="F559" i="19"/>
  <c r="G558" i="19"/>
  <c r="F558" i="19"/>
  <c r="D553" i="19"/>
  <c r="C553" i="19"/>
  <c r="F552" i="19" s="1"/>
  <c r="G552" i="19"/>
  <c r="G551" i="19"/>
  <c r="G550" i="19"/>
  <c r="G549" i="19"/>
  <c r="G548" i="19"/>
  <c r="G547" i="19"/>
  <c r="F547" i="19"/>
  <c r="G546" i="19"/>
  <c r="G545" i="19"/>
  <c r="G544" i="19"/>
  <c r="G543" i="19"/>
  <c r="G542" i="19"/>
  <c r="G541" i="19"/>
  <c r="G540" i="19"/>
  <c r="G539" i="19"/>
  <c r="G538" i="19"/>
  <c r="G537" i="19"/>
  <c r="G536" i="19"/>
  <c r="G535" i="19"/>
  <c r="F535" i="19"/>
  <c r="D496" i="19"/>
  <c r="C496" i="19"/>
  <c r="F488" i="19" s="1"/>
  <c r="G495" i="19"/>
  <c r="G494" i="19"/>
  <c r="G493" i="19"/>
  <c r="G492" i="19"/>
  <c r="G491" i="19"/>
  <c r="G490" i="19"/>
  <c r="G489" i="19"/>
  <c r="G488" i="19"/>
  <c r="D474" i="19"/>
  <c r="C474" i="19"/>
  <c r="F472" i="19" s="1"/>
  <c r="G470" i="19"/>
  <c r="F470" i="19"/>
  <c r="F468" i="19"/>
  <c r="F467" i="19"/>
  <c r="D461" i="19"/>
  <c r="C461" i="19"/>
  <c r="F447" i="19" s="1"/>
  <c r="G460" i="19"/>
  <c r="F460" i="19"/>
  <c r="G459" i="19"/>
  <c r="G458" i="19"/>
  <c r="G457" i="19"/>
  <c r="G456" i="19"/>
  <c r="G455" i="19"/>
  <c r="G454" i="19"/>
  <c r="G453" i="19"/>
  <c r="G452" i="19"/>
  <c r="G451" i="19"/>
  <c r="G450" i="19"/>
  <c r="G449" i="19"/>
  <c r="G448" i="19"/>
  <c r="G447" i="19"/>
  <c r="G446" i="19"/>
  <c r="G445" i="19"/>
  <c r="G444" i="19"/>
  <c r="G443" i="19"/>
  <c r="G442" i="19"/>
  <c r="G441" i="19"/>
  <c r="G440" i="19"/>
  <c r="G439" i="19"/>
  <c r="G438" i="19"/>
  <c r="G437" i="19"/>
  <c r="D402" i="19"/>
  <c r="G394" i="19" s="1"/>
  <c r="C402" i="19"/>
  <c r="F400" i="19" s="1"/>
  <c r="G399" i="19"/>
  <c r="F399" i="19"/>
  <c r="G398" i="19"/>
  <c r="F398" i="19"/>
  <c r="F396" i="19"/>
  <c r="G395" i="19"/>
  <c r="F395" i="19"/>
  <c r="F394" i="19"/>
  <c r="F392" i="19"/>
  <c r="G391" i="19"/>
  <c r="F391" i="19"/>
  <c r="G390" i="19"/>
  <c r="F390" i="19"/>
  <c r="F388" i="19"/>
  <c r="F387" i="19"/>
  <c r="G386" i="19"/>
  <c r="F386" i="19"/>
  <c r="F384" i="19"/>
  <c r="D381" i="19"/>
  <c r="C381" i="19"/>
  <c r="F380" i="19" s="1"/>
  <c r="F379" i="19"/>
  <c r="G378" i="19"/>
  <c r="F378" i="19"/>
  <c r="G377" i="19"/>
  <c r="F377" i="19"/>
  <c r="D374" i="19"/>
  <c r="C374" i="19"/>
  <c r="F369" i="19" s="1"/>
  <c r="G373" i="19"/>
  <c r="F373" i="19"/>
  <c r="G372" i="19"/>
  <c r="F372" i="19"/>
  <c r="G371" i="19"/>
  <c r="G370" i="19"/>
  <c r="G369" i="19"/>
  <c r="G368" i="19"/>
  <c r="F368" i="19"/>
  <c r="G367" i="19"/>
  <c r="F364" i="19"/>
  <c r="D364" i="19"/>
  <c r="G363" i="19" s="1"/>
  <c r="C364" i="19"/>
  <c r="F363" i="19"/>
  <c r="F362" i="19"/>
  <c r="F361" i="19"/>
  <c r="G360" i="19"/>
  <c r="F360" i="19"/>
  <c r="G359" i="19"/>
  <c r="F359" i="19"/>
  <c r="F358" i="19"/>
  <c r="F357" i="19"/>
  <c r="G356" i="19"/>
  <c r="F356" i="19"/>
  <c r="G355" i="19"/>
  <c r="F355" i="19"/>
  <c r="F354" i="19"/>
  <c r="D350" i="19"/>
  <c r="C350" i="19"/>
  <c r="G349" i="19"/>
  <c r="F349" i="19"/>
  <c r="F348" i="19"/>
  <c r="F347" i="19"/>
  <c r="G346" i="19"/>
  <c r="F346" i="19"/>
  <c r="G345" i="19"/>
  <c r="F345" i="19"/>
  <c r="F344" i="19"/>
  <c r="F343" i="19"/>
  <c r="G342" i="19"/>
  <c r="F342" i="19"/>
  <c r="G341" i="19"/>
  <c r="F341" i="19"/>
  <c r="F340" i="19"/>
  <c r="F339" i="19"/>
  <c r="G338" i="19"/>
  <c r="F338" i="19"/>
  <c r="G337" i="19"/>
  <c r="F337" i="19"/>
  <c r="F336" i="19"/>
  <c r="F335" i="19"/>
  <c r="G334" i="19"/>
  <c r="F334" i="19"/>
  <c r="G333" i="19"/>
  <c r="F333" i="19"/>
  <c r="F332" i="19"/>
  <c r="F327" i="19"/>
  <c r="D327" i="19"/>
  <c r="G326" i="19" s="1"/>
  <c r="C327" i="19"/>
  <c r="F326" i="19"/>
  <c r="F325" i="19"/>
  <c r="F324" i="19"/>
  <c r="G323" i="19"/>
  <c r="F323" i="19"/>
  <c r="G322" i="19"/>
  <c r="F322" i="19"/>
  <c r="F321" i="19"/>
  <c r="F320" i="19"/>
  <c r="G319" i="19"/>
  <c r="F319" i="19"/>
  <c r="G318" i="19"/>
  <c r="F318" i="19"/>
  <c r="F317" i="19"/>
  <c r="F316" i="19"/>
  <c r="F315" i="19"/>
  <c r="G314" i="19"/>
  <c r="F314" i="19"/>
  <c r="F313" i="19"/>
  <c r="F312" i="19"/>
  <c r="G311" i="19"/>
  <c r="F311" i="19"/>
  <c r="F310" i="19"/>
  <c r="F309" i="19"/>
  <c r="D274" i="19"/>
  <c r="G270" i="19" s="1"/>
  <c r="C274" i="19"/>
  <c r="F273" i="19"/>
  <c r="F272" i="19"/>
  <c r="F271" i="19"/>
  <c r="F270" i="19"/>
  <c r="F269" i="19"/>
  <c r="F274" i="19" s="1"/>
  <c r="F268" i="19"/>
  <c r="F267" i="19"/>
  <c r="F266" i="19"/>
  <c r="D252" i="19"/>
  <c r="G251" i="19" s="1"/>
  <c r="C252" i="19"/>
  <c r="F251" i="19"/>
  <c r="G250" i="19"/>
  <c r="F250" i="19"/>
  <c r="G249" i="19"/>
  <c r="F249" i="19"/>
  <c r="F252" i="19" s="1"/>
  <c r="G248" i="19"/>
  <c r="F248" i="19"/>
  <c r="F247" i="19"/>
  <c r="G246" i="19"/>
  <c r="F246"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6" i="19"/>
  <c r="F33" i="19"/>
  <c r="F32" i="19"/>
  <c r="F31" i="19"/>
  <c r="C30" i="19"/>
  <c r="F38" i="19" s="1"/>
  <c r="D19" i="19"/>
  <c r="C19" i="19"/>
  <c r="F18" i="19"/>
  <c r="F19" i="19" s="1"/>
  <c r="F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D179" i="11"/>
  <c r="G184" i="11" s="1"/>
  <c r="C179" i="11"/>
  <c r="F180" i="11" s="1"/>
  <c r="G178" i="11"/>
  <c r="F175" i="11"/>
  <c r="F174" i="11"/>
  <c r="G162" i="11"/>
  <c r="G160" i="11"/>
  <c r="D157" i="11"/>
  <c r="C157" i="11"/>
  <c r="F162" i="11" s="1"/>
  <c r="G152" i="11"/>
  <c r="G151" i="11"/>
  <c r="D144" i="11"/>
  <c r="C144" i="11"/>
  <c r="G138" i="11"/>
  <c r="G137" i="11"/>
  <c r="G133" i="11"/>
  <c r="G128" i="11"/>
  <c r="G126" i="11"/>
  <c r="G122" i="11"/>
  <c r="C58" i="11"/>
  <c r="C54" i="11"/>
  <c r="C26" i="11"/>
  <c r="F159" i="10"/>
  <c r="F158" i="10"/>
  <c r="C152" i="10"/>
  <c r="F151" i="10"/>
  <c r="F149" i="10"/>
  <c r="C81" i="10"/>
  <c r="C77" i="10"/>
  <c r="C49" i="10"/>
  <c r="C42" i="10"/>
  <c r="F39" i="10" s="1"/>
  <c r="F41" i="10"/>
  <c r="D37" i="10"/>
  <c r="C37" i="10"/>
  <c r="G36" i="10"/>
  <c r="F36" i="10"/>
  <c r="G35" i="10"/>
  <c r="F35" i="10"/>
  <c r="G33" i="10"/>
  <c r="F33" i="10"/>
  <c r="G32" i="10"/>
  <c r="F32" i="10"/>
  <c r="G31" i="10"/>
  <c r="F31" i="10"/>
  <c r="G29" i="10"/>
  <c r="F29" i="10"/>
  <c r="G28" i="10"/>
  <c r="F28" i="10"/>
  <c r="G27" i="10"/>
  <c r="F27" i="10"/>
  <c r="G25" i="10"/>
  <c r="F25" i="10"/>
  <c r="G24" i="10"/>
  <c r="F24" i="10"/>
  <c r="G23" i="10"/>
  <c r="F23" i="10"/>
  <c r="D598" i="9"/>
  <c r="C598" i="9"/>
  <c r="F586" i="9" s="1"/>
  <c r="G597" i="9"/>
  <c r="F597" i="9"/>
  <c r="G595" i="9"/>
  <c r="G593" i="9"/>
  <c r="F593" i="9"/>
  <c r="G591" i="9"/>
  <c r="F591" i="9"/>
  <c r="G590" i="9"/>
  <c r="G587" i="9"/>
  <c r="F587" i="9"/>
  <c r="G586" i="9"/>
  <c r="G585" i="9"/>
  <c r="G582" i="9"/>
  <c r="F582" i="9"/>
  <c r="G581" i="9"/>
  <c r="F581" i="9"/>
  <c r="G577" i="9"/>
  <c r="D577" i="9"/>
  <c r="G575" i="9" s="1"/>
  <c r="C577" i="9"/>
  <c r="F575" i="9" s="1"/>
  <c r="G576" i="9"/>
  <c r="F576" i="9"/>
  <c r="G574" i="9"/>
  <c r="F574" i="9"/>
  <c r="G573" i="9"/>
  <c r="F573" i="9"/>
  <c r="F577" i="9" s="1"/>
  <c r="D570" i="9"/>
  <c r="C570" i="9"/>
  <c r="G569" i="9"/>
  <c r="G568" i="9"/>
  <c r="G567" i="9"/>
  <c r="G566" i="9"/>
  <c r="F566" i="9"/>
  <c r="G565" i="9"/>
  <c r="F565" i="9"/>
  <c r="G564" i="9"/>
  <c r="G563" i="9"/>
  <c r="G562" i="9"/>
  <c r="F562" i="9"/>
  <c r="G561" i="9"/>
  <c r="F561" i="9"/>
  <c r="G560" i="9"/>
  <c r="D555" i="9"/>
  <c r="C555" i="9"/>
  <c r="G554" i="9"/>
  <c r="G553" i="9"/>
  <c r="G552" i="9"/>
  <c r="G551" i="9"/>
  <c r="G550" i="9"/>
  <c r="G549" i="9"/>
  <c r="G548" i="9"/>
  <c r="G547" i="9"/>
  <c r="G546" i="9"/>
  <c r="G545" i="9"/>
  <c r="G544" i="9"/>
  <c r="G543" i="9"/>
  <c r="G542" i="9"/>
  <c r="G541" i="9"/>
  <c r="G540" i="9"/>
  <c r="G539" i="9"/>
  <c r="G538" i="9"/>
  <c r="G537" i="9"/>
  <c r="D532" i="9"/>
  <c r="C532" i="9"/>
  <c r="F531" i="9" s="1"/>
  <c r="G531" i="9"/>
  <c r="G530" i="9"/>
  <c r="G529" i="9"/>
  <c r="G528" i="9"/>
  <c r="G527" i="9"/>
  <c r="F527" i="9"/>
  <c r="G526" i="9"/>
  <c r="G525" i="9"/>
  <c r="G524" i="9"/>
  <c r="G523" i="9"/>
  <c r="G522" i="9"/>
  <c r="G521" i="9"/>
  <c r="G520" i="9"/>
  <c r="G519" i="9"/>
  <c r="G518" i="9"/>
  <c r="G517" i="9"/>
  <c r="G516" i="9"/>
  <c r="F516" i="9"/>
  <c r="G515" i="9"/>
  <c r="G514" i="9"/>
  <c r="F479" i="9"/>
  <c r="F478" i="9"/>
  <c r="D475" i="9"/>
  <c r="G478" i="9" s="1"/>
  <c r="C475" i="9"/>
  <c r="G474" i="9"/>
  <c r="F471" i="9"/>
  <c r="F470" i="9"/>
  <c r="F467" i="9"/>
  <c r="G459" i="9"/>
  <c r="F459" i="9"/>
  <c r="F458" i="9"/>
  <c r="G457" i="9"/>
  <c r="G456" i="9"/>
  <c r="F456" i="9"/>
  <c r="G455" i="9"/>
  <c r="F455" i="9"/>
  <c r="F454" i="9"/>
  <c r="D453" i="9"/>
  <c r="C453" i="9"/>
  <c r="F457" i="9" s="1"/>
  <c r="G452" i="9"/>
  <c r="F452" i="9"/>
  <c r="F451" i="9"/>
  <c r="G450" i="9"/>
  <c r="F450" i="9"/>
  <c r="G449" i="9"/>
  <c r="G448" i="9"/>
  <c r="F448" i="9"/>
  <c r="F447" i="9"/>
  <c r="G446" i="9"/>
  <c r="F446" i="9"/>
  <c r="G445" i="9"/>
  <c r="F445" i="9"/>
  <c r="D440" i="9"/>
  <c r="C440" i="9"/>
  <c r="G439" i="9"/>
  <c r="G438" i="9"/>
  <c r="G437" i="9"/>
  <c r="G436" i="9"/>
  <c r="G435" i="9"/>
  <c r="G434" i="9"/>
  <c r="G433" i="9"/>
  <c r="G432" i="9"/>
  <c r="G431" i="9"/>
  <c r="G430" i="9"/>
  <c r="G429" i="9"/>
  <c r="G428" i="9"/>
  <c r="G427" i="9"/>
  <c r="G426" i="9"/>
  <c r="G425" i="9"/>
  <c r="G424" i="9"/>
  <c r="F424" i="9"/>
  <c r="G423" i="9"/>
  <c r="G422" i="9"/>
  <c r="G421" i="9"/>
  <c r="G420" i="9"/>
  <c r="G419" i="9"/>
  <c r="F419" i="9"/>
  <c r="G418" i="9"/>
  <c r="G417" i="9"/>
  <c r="G416" i="9"/>
  <c r="G381" i="9"/>
  <c r="F381" i="9"/>
  <c r="D381" i="9"/>
  <c r="C381" i="9"/>
  <c r="F376" i="9" s="1"/>
  <c r="F379" i="9"/>
  <c r="G378" i="9"/>
  <c r="F378" i="9"/>
  <c r="G377" i="9"/>
  <c r="F377" i="9"/>
  <c r="F374" i="9"/>
  <c r="G373" i="9"/>
  <c r="F373" i="9"/>
  <c r="F372" i="9"/>
  <c r="F370" i="9"/>
  <c r="G369" i="9"/>
  <c r="F369" i="9"/>
  <c r="G368" i="9"/>
  <c r="F368" i="9"/>
  <c r="F367" i="9"/>
  <c r="F365" i="9"/>
  <c r="G364" i="9"/>
  <c r="F364" i="9"/>
  <c r="F363" i="9"/>
  <c r="D360" i="9"/>
  <c r="G358" i="9" s="1"/>
  <c r="C360" i="9"/>
  <c r="F357" i="9" s="1"/>
  <c r="G359" i="9"/>
  <c r="F359" i="9"/>
  <c r="F358" i="9"/>
  <c r="G357" i="9"/>
  <c r="D353" i="9"/>
  <c r="C353" i="9"/>
  <c r="F346" i="9" s="1"/>
  <c r="G352" i="9"/>
  <c r="G351" i="9"/>
  <c r="G350" i="9"/>
  <c r="G349" i="9"/>
  <c r="G348" i="9"/>
  <c r="G347" i="9"/>
  <c r="G346" i="9"/>
  <c r="G353" i="9" s="1"/>
  <c r="D343" i="9"/>
  <c r="C343" i="9"/>
  <c r="F340" i="9" s="1"/>
  <c r="G339" i="9"/>
  <c r="F339" i="9"/>
  <c r="G338" i="9"/>
  <c r="G335" i="9"/>
  <c r="F335" i="9"/>
  <c r="G334" i="9"/>
  <c r="F334" i="9"/>
  <c r="D328" i="9"/>
  <c r="C328" i="9"/>
  <c r="G310" i="9"/>
  <c r="G328" i="9" s="1"/>
  <c r="F310" i="9"/>
  <c r="F328" i="9" s="1"/>
  <c r="G302" i="9"/>
  <c r="F301" i="9"/>
  <c r="G303" i="9"/>
  <c r="F303" i="9"/>
  <c r="G299" i="9"/>
  <c r="F299" i="9"/>
  <c r="G295" i="9"/>
  <c r="F295" i="9"/>
  <c r="G291" i="9"/>
  <c r="F291" i="9"/>
  <c r="G287" i="9"/>
  <c r="F287" i="9"/>
  <c r="G255" i="9"/>
  <c r="G252" i="9"/>
  <c r="F252" i="9"/>
  <c r="G251" i="9"/>
  <c r="D249" i="9"/>
  <c r="C249" i="9"/>
  <c r="F247" i="9" s="1"/>
  <c r="G248" i="9"/>
  <c r="F248" i="9"/>
  <c r="G244" i="9"/>
  <c r="G242" i="9"/>
  <c r="F233" i="9"/>
  <c r="F232" i="9"/>
  <c r="G231" i="9"/>
  <c r="F231" i="9"/>
  <c r="F229" i="9"/>
  <c r="F228" i="9"/>
  <c r="D227" i="9"/>
  <c r="G220" i="9" s="1"/>
  <c r="C227" i="9"/>
  <c r="F230" i="9" s="1"/>
  <c r="F225" i="9"/>
  <c r="F224" i="9"/>
  <c r="F223" i="9"/>
  <c r="F220"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6" i="9"/>
  <c r="F25" i="9"/>
  <c r="F24" i="9"/>
  <c r="F23" i="9"/>
  <c r="F21" i="9"/>
  <c r="F20" i="9"/>
  <c r="F19" i="9"/>
  <c r="F18" i="9"/>
  <c r="F17" i="9"/>
  <c r="F16" i="9"/>
  <c r="F15" i="9"/>
  <c r="C15" i="9"/>
  <c r="F22" i="9" s="1"/>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0" i="8" s="1"/>
  <c r="C207" i="8"/>
  <c r="F197" i="8"/>
  <c r="F196" i="8"/>
  <c r="F195" i="8"/>
  <c r="F186" i="8"/>
  <c r="F184" i="8"/>
  <c r="F183" i="8"/>
  <c r="F182" i="8"/>
  <c r="F181" i="8"/>
  <c r="F180" i="8"/>
  <c r="C179" i="8"/>
  <c r="F177" i="8"/>
  <c r="F175" i="8"/>
  <c r="F174" i="8"/>
  <c r="F167" i="8"/>
  <c r="D167" i="8"/>
  <c r="G166" i="8" s="1"/>
  <c r="C167" i="8"/>
  <c r="F166" i="8"/>
  <c r="F165" i="8"/>
  <c r="F164" i="8"/>
  <c r="F162" i="8"/>
  <c r="F160" i="8"/>
  <c r="F158" i="8"/>
  <c r="F157" i="8"/>
  <c r="F156" i="8"/>
  <c r="D155" i="8"/>
  <c r="C155" i="8"/>
  <c r="F154" i="8"/>
  <c r="F152" i="8"/>
  <c r="F151" i="8"/>
  <c r="F150" i="8"/>
  <c r="F149" i="8"/>
  <c r="F148" i="8"/>
  <c r="F147" i="8"/>
  <c r="F146" i="8"/>
  <c r="F145" i="8"/>
  <c r="F143" i="8"/>
  <c r="F142" i="8"/>
  <c r="F141" i="8"/>
  <c r="F140" i="8"/>
  <c r="F139" i="8"/>
  <c r="F138" i="8"/>
  <c r="F133" i="8"/>
  <c r="D129" i="8"/>
  <c r="C129" i="8"/>
  <c r="F124" i="8"/>
  <c r="F119" i="8"/>
  <c r="G113" i="8"/>
  <c r="F105" i="8"/>
  <c r="F104" i="8"/>
  <c r="F102" i="8"/>
  <c r="F101" i="8"/>
  <c r="D101" i="8"/>
  <c r="C100" i="8"/>
  <c r="F98" i="8"/>
  <c r="F96" i="8"/>
  <c r="F95" i="8"/>
  <c r="F94" i="8"/>
  <c r="F93" i="8"/>
  <c r="F82" i="8"/>
  <c r="F81" i="8"/>
  <c r="D78" i="8"/>
  <c r="C77" i="8"/>
  <c r="F76" i="8"/>
  <c r="F75" i="8"/>
  <c r="F74" i="8"/>
  <c r="F71" i="8"/>
  <c r="C58" i="8"/>
  <c r="F57" i="8"/>
  <c r="D45" i="8"/>
  <c r="D290" i="8"/>
  <c r="C300" i="8"/>
  <c r="D300" i="8"/>
  <c r="C292" i="8"/>
  <c r="D293" i="8"/>
  <c r="C293" i="8"/>
  <c r="F292" i="8"/>
  <c r="D292" i="8"/>
  <c r="C290" i="8"/>
  <c r="F288" i="9" l="1"/>
  <c r="F292" i="9"/>
  <c r="F296" i="9"/>
  <c r="F300" i="9"/>
  <c r="F304" i="9"/>
  <c r="G288" i="9"/>
  <c r="G292" i="9"/>
  <c r="G296" i="9"/>
  <c r="G300" i="9"/>
  <c r="G304" i="9"/>
  <c r="G297" i="9"/>
  <c r="F289" i="9"/>
  <c r="F297" i="9"/>
  <c r="F290" i="9"/>
  <c r="F294" i="9"/>
  <c r="F298" i="9"/>
  <c r="F302" i="9"/>
  <c r="F293" i="9"/>
  <c r="G289" i="9"/>
  <c r="G293" i="9"/>
  <c r="G301" i="9"/>
  <c r="G290" i="9"/>
  <c r="G294" i="9"/>
  <c r="G298" i="9"/>
  <c r="F134" i="8"/>
  <c r="F121" i="8"/>
  <c r="F112" i="8"/>
  <c r="F118" i="8"/>
  <c r="F113" i="8"/>
  <c r="F132" i="8"/>
  <c r="F128" i="8"/>
  <c r="F123" i="8"/>
  <c r="F136" i="8"/>
  <c r="F115" i="8"/>
  <c r="F126" i="8"/>
  <c r="F135" i="8"/>
  <c r="F120" i="8"/>
  <c r="F114" i="8"/>
  <c r="F122" i="8"/>
  <c r="F117" i="8"/>
  <c r="F131" i="8"/>
  <c r="F127" i="8"/>
  <c r="F116" i="8"/>
  <c r="F130" i="8"/>
  <c r="F125" i="8"/>
  <c r="G161" i="8"/>
  <c r="G157" i="8"/>
  <c r="G154" i="8"/>
  <c r="G150" i="8"/>
  <c r="G146" i="8"/>
  <c r="G142" i="8"/>
  <c r="G138" i="8"/>
  <c r="G156" i="8"/>
  <c r="G148" i="8"/>
  <c r="G139" i="8"/>
  <c r="G160" i="8"/>
  <c r="G149" i="8"/>
  <c r="G144" i="8"/>
  <c r="G143" i="8"/>
  <c r="G158" i="8"/>
  <c r="G162" i="8"/>
  <c r="G151" i="8"/>
  <c r="G153" i="8"/>
  <c r="G152" i="8"/>
  <c r="G147" i="8"/>
  <c r="G141" i="8"/>
  <c r="G145" i="8"/>
  <c r="G140" i="8"/>
  <c r="G159" i="8"/>
  <c r="F553" i="9"/>
  <c r="F549" i="9"/>
  <c r="F545" i="9"/>
  <c r="F541" i="9"/>
  <c r="F537" i="9"/>
  <c r="F552" i="9"/>
  <c r="F548" i="9"/>
  <c r="F544" i="9"/>
  <c r="F540" i="9"/>
  <c r="F143" i="11"/>
  <c r="F139" i="11"/>
  <c r="F135" i="11"/>
  <c r="F131" i="11"/>
  <c r="F127" i="11"/>
  <c r="F123" i="11"/>
  <c r="F142" i="11"/>
  <c r="F137" i="11"/>
  <c r="F132" i="11"/>
  <c r="F126" i="11"/>
  <c r="F121" i="11"/>
  <c r="F141" i="11"/>
  <c r="F136" i="11"/>
  <c r="F130" i="11"/>
  <c r="F125" i="11"/>
  <c r="F120" i="11"/>
  <c r="G224" i="9"/>
  <c r="G379" i="9"/>
  <c r="G375" i="9"/>
  <c r="G371" i="9"/>
  <c r="G367" i="9"/>
  <c r="G363" i="9"/>
  <c r="G376" i="9"/>
  <c r="G380" i="9"/>
  <c r="G366" i="9"/>
  <c r="G370" i="9"/>
  <c r="G374" i="9"/>
  <c r="G365" i="9"/>
  <c r="F474" i="9"/>
  <c r="F469" i="9"/>
  <c r="F477" i="9"/>
  <c r="F473" i="9"/>
  <c r="F481" i="9"/>
  <c r="F476" i="9"/>
  <c r="F468" i="9"/>
  <c r="F475" i="9" s="1"/>
  <c r="F480" i="9"/>
  <c r="F472" i="9"/>
  <c r="F515" i="9"/>
  <c r="F520" i="9"/>
  <c r="F568" i="9"/>
  <c r="F564" i="9"/>
  <c r="F560" i="9"/>
  <c r="F570" i="9" s="1"/>
  <c r="F567" i="9"/>
  <c r="F563" i="9"/>
  <c r="F154" i="10"/>
  <c r="F153" i="10"/>
  <c r="F157" i="10"/>
  <c r="F148" i="10"/>
  <c r="F156" i="10"/>
  <c r="F155" i="10"/>
  <c r="G143" i="11"/>
  <c r="G139" i="11"/>
  <c r="G135" i="11"/>
  <c r="G131" i="11"/>
  <c r="G127" i="11"/>
  <c r="G123" i="11"/>
  <c r="G141" i="11"/>
  <c r="G136" i="11"/>
  <c r="G130" i="11"/>
  <c r="G125" i="11"/>
  <c r="G120" i="11"/>
  <c r="G140" i="11"/>
  <c r="G134" i="11"/>
  <c r="G129" i="11"/>
  <c r="G124" i="11"/>
  <c r="G161" i="11"/>
  <c r="G154" i="11"/>
  <c r="G150" i="11"/>
  <c r="G159" i="11"/>
  <c r="G155" i="11"/>
  <c r="G149" i="11"/>
  <c r="G163" i="11"/>
  <c r="G158" i="11"/>
  <c r="G153" i="11"/>
  <c r="G174" i="11"/>
  <c r="G374" i="19"/>
  <c r="F437" i="19"/>
  <c r="F443" i="19"/>
  <c r="F455" i="19"/>
  <c r="F491" i="19"/>
  <c r="F585" i="19"/>
  <c r="F581" i="19"/>
  <c r="F587" i="19"/>
  <c r="F578" i="19"/>
  <c r="F582" i="19"/>
  <c r="F586" i="19"/>
  <c r="F438" i="9"/>
  <c r="F434" i="9"/>
  <c r="F430" i="9"/>
  <c r="F426" i="9"/>
  <c r="F422" i="9"/>
  <c r="F418" i="9"/>
  <c r="F437" i="9"/>
  <c r="F433" i="9"/>
  <c r="F429" i="9"/>
  <c r="F425" i="9"/>
  <c r="F421" i="9"/>
  <c r="F417" i="9"/>
  <c r="F550" i="9"/>
  <c r="F122" i="11"/>
  <c r="F60" i="8"/>
  <c r="F53" i="8"/>
  <c r="G133" i="8"/>
  <c r="G126" i="8"/>
  <c r="G122" i="8"/>
  <c r="G118" i="8"/>
  <c r="G114" i="8"/>
  <c r="G125" i="8"/>
  <c r="G116" i="8"/>
  <c r="F436" i="9"/>
  <c r="F546" i="9"/>
  <c r="F551" i="9"/>
  <c r="G473" i="19"/>
  <c r="G469" i="19"/>
  <c r="G472" i="19"/>
  <c r="G468" i="19"/>
  <c r="G466" i="19"/>
  <c r="G471" i="19"/>
  <c r="F61" i="8"/>
  <c r="G115" i="8"/>
  <c r="F352" i="9"/>
  <c r="F348" i="9"/>
  <c r="F351" i="9"/>
  <c r="F347" i="9"/>
  <c r="F353" i="9" s="1"/>
  <c r="F530" i="9"/>
  <c r="F526" i="9"/>
  <c r="F522" i="9"/>
  <c r="F518" i="9"/>
  <c r="F514" i="9"/>
  <c r="F529" i="9"/>
  <c r="F525" i="9"/>
  <c r="F521" i="9"/>
  <c r="F517" i="9"/>
  <c r="G461" i="19"/>
  <c r="F451" i="19"/>
  <c r="F456" i="19"/>
  <c r="F492" i="19"/>
  <c r="F550" i="19"/>
  <c r="F546" i="19"/>
  <c r="F542" i="19"/>
  <c r="F538" i="19"/>
  <c r="F551" i="19"/>
  <c r="F537" i="19"/>
  <c r="F541" i="19"/>
  <c r="F545" i="19"/>
  <c r="F536" i="19"/>
  <c r="F553" i="19" s="1"/>
  <c r="F549" i="19"/>
  <c r="F540" i="19"/>
  <c r="G588" i="19"/>
  <c r="F543" i="19"/>
  <c r="F548" i="19"/>
  <c r="F579" i="19"/>
  <c r="F584" i="19"/>
  <c r="G119" i="8"/>
  <c r="G134" i="8"/>
  <c r="G130" i="8"/>
  <c r="F62" i="8"/>
  <c r="F79" i="8"/>
  <c r="F73" i="8"/>
  <c r="F80" i="8"/>
  <c r="F72" i="8"/>
  <c r="F200" i="8"/>
  <c r="F255" i="9"/>
  <c r="F250" i="9"/>
  <c r="F242" i="9"/>
  <c r="F254" i="9"/>
  <c r="F246" i="9"/>
  <c r="F241" i="9"/>
  <c r="F249" i="9" s="1"/>
  <c r="F253" i="9"/>
  <c r="F245" i="9"/>
  <c r="F542" i="9"/>
  <c r="F547" i="9"/>
  <c r="F128" i="11"/>
  <c r="F350" i="19"/>
  <c r="F54" i="8"/>
  <c r="F63" i="8"/>
  <c r="G127" i="8"/>
  <c r="G131" i="8"/>
  <c r="G136" i="8"/>
  <c r="G164" i="8"/>
  <c r="F203" i="8"/>
  <c r="F213" i="8"/>
  <c r="F349" i="9"/>
  <c r="G470" i="9"/>
  <c r="F523" i="9"/>
  <c r="F528" i="9"/>
  <c r="G555" i="9"/>
  <c r="F596" i="9"/>
  <c r="F592" i="9"/>
  <c r="F588" i="9"/>
  <c r="F584" i="9"/>
  <c r="F580" i="9"/>
  <c r="F595" i="9"/>
  <c r="F590" i="9"/>
  <c r="F585" i="9"/>
  <c r="F598" i="9"/>
  <c r="F594" i="9"/>
  <c r="F589" i="9"/>
  <c r="F583" i="9"/>
  <c r="G183" i="11"/>
  <c r="G176" i="11"/>
  <c r="G172" i="11"/>
  <c r="G181" i="11"/>
  <c r="G177" i="11"/>
  <c r="G171" i="11"/>
  <c r="G179" i="11" s="1"/>
  <c r="G185" i="11"/>
  <c r="G180" i="11"/>
  <c r="G175" i="11"/>
  <c r="F381" i="19"/>
  <c r="F452" i="19"/>
  <c r="G467" i="19"/>
  <c r="F435" i="9"/>
  <c r="F161" i="11"/>
  <c r="F154" i="11"/>
  <c r="F150" i="11"/>
  <c r="F160" i="11"/>
  <c r="F156" i="11"/>
  <c r="F151" i="11"/>
  <c r="F159" i="11"/>
  <c r="F155" i="11"/>
  <c r="F149" i="11"/>
  <c r="F134" i="11"/>
  <c r="G232" i="9"/>
  <c r="G228" i="9"/>
  <c r="G225" i="9"/>
  <c r="G221" i="9"/>
  <c r="G227" i="9" s="1"/>
  <c r="G230" i="9"/>
  <c r="G222" i="9"/>
  <c r="G226" i="9"/>
  <c r="G229" i="9"/>
  <c r="G233" i="9"/>
  <c r="F427" i="9"/>
  <c r="F152" i="11"/>
  <c r="G112" i="8"/>
  <c r="G17" i="19"/>
  <c r="G16" i="19"/>
  <c r="F251" i="9"/>
  <c r="G440" i="9"/>
  <c r="F543" i="9"/>
  <c r="F129" i="11"/>
  <c r="F140" i="11"/>
  <c r="F153" i="11"/>
  <c r="F163" i="11"/>
  <c r="G18" i="19"/>
  <c r="G272" i="19"/>
  <c r="G268" i="19"/>
  <c r="G271" i="19"/>
  <c r="G267" i="19"/>
  <c r="G273" i="19"/>
  <c r="G266" i="19"/>
  <c r="F441" i="19"/>
  <c r="F544" i="19"/>
  <c r="G532" i="9"/>
  <c r="F539" i="9"/>
  <c r="F133" i="11"/>
  <c r="F493" i="19"/>
  <c r="F489" i="19"/>
  <c r="F496" i="19" s="1"/>
  <c r="F495" i="19"/>
  <c r="F490" i="19"/>
  <c r="F494" i="19"/>
  <c r="G124" i="8"/>
  <c r="F59" i="8"/>
  <c r="F212" i="8"/>
  <c r="F206" i="8"/>
  <c r="F198" i="8"/>
  <c r="F209" i="8"/>
  <c r="F202" i="8"/>
  <c r="F193" i="8"/>
  <c r="F201" i="8"/>
  <c r="F420" i="9"/>
  <c r="F431" i="9"/>
  <c r="G480" i="9"/>
  <c r="G476" i="9"/>
  <c r="G473" i="9"/>
  <c r="G469" i="9"/>
  <c r="G477" i="9"/>
  <c r="G481" i="9"/>
  <c r="G468" i="9"/>
  <c r="G472" i="9"/>
  <c r="G467" i="9"/>
  <c r="G570" i="9"/>
  <c r="F124" i="11"/>
  <c r="F158" i="11"/>
  <c r="F458" i="19"/>
  <c r="F454" i="19"/>
  <c r="F450" i="19"/>
  <c r="F446" i="19"/>
  <c r="F442" i="19"/>
  <c r="F438" i="19"/>
  <c r="F459" i="19"/>
  <c r="F445" i="19"/>
  <c r="F449" i="19"/>
  <c r="F440" i="19"/>
  <c r="F453" i="19"/>
  <c r="F444" i="19"/>
  <c r="F457" i="19"/>
  <c r="F448" i="19"/>
  <c r="F439" i="19"/>
  <c r="F616" i="19"/>
  <c r="G120" i="8"/>
  <c r="G135" i="8"/>
  <c r="F199" i="8"/>
  <c r="G121" i="8"/>
  <c r="F211" i="8"/>
  <c r="F416" i="9"/>
  <c r="F432" i="9"/>
  <c r="F138" i="11"/>
  <c r="F183" i="11"/>
  <c r="F176" i="11"/>
  <c r="F172" i="11"/>
  <c r="F182" i="11"/>
  <c r="F178" i="11"/>
  <c r="F173" i="11"/>
  <c r="F181" i="11"/>
  <c r="F177" i="11"/>
  <c r="F171" i="11"/>
  <c r="F179" i="11" s="1"/>
  <c r="F55" i="8"/>
  <c r="F64" i="8"/>
  <c r="G117" i="8"/>
  <c r="F204" i="8"/>
  <c r="F214" i="8"/>
  <c r="F243" i="9"/>
  <c r="F338" i="9"/>
  <c r="F342" i="9"/>
  <c r="F333" i="9"/>
  <c r="F337" i="9"/>
  <c r="F341" i="9"/>
  <c r="F336" i="9"/>
  <c r="F423" i="9"/>
  <c r="F428" i="9"/>
  <c r="F439" i="9"/>
  <c r="F538" i="9"/>
  <c r="F554" i="9"/>
  <c r="F56" i="8"/>
  <c r="F70" i="8"/>
  <c r="F78" i="8"/>
  <c r="F103" i="8"/>
  <c r="F97" i="8"/>
  <c r="F99" i="8"/>
  <c r="G123" i="8"/>
  <c r="G128" i="8"/>
  <c r="G132" i="8"/>
  <c r="F161" i="8"/>
  <c r="F153" i="8"/>
  <c r="F144" i="8"/>
  <c r="F155" i="8" s="1"/>
  <c r="F159" i="8"/>
  <c r="G165" i="8"/>
  <c r="F194" i="8"/>
  <c r="F205" i="8"/>
  <c r="F215" i="8"/>
  <c r="G223" i="9"/>
  <c r="F244" i="9"/>
  <c r="G340" i="9"/>
  <c r="G336" i="9"/>
  <c r="G342" i="9"/>
  <c r="G333" i="9"/>
  <c r="G337" i="9"/>
  <c r="G341" i="9"/>
  <c r="F350" i="9"/>
  <c r="G372" i="9"/>
  <c r="G471" i="9"/>
  <c r="G479" i="9"/>
  <c r="F519" i="9"/>
  <c r="F524" i="9"/>
  <c r="F569" i="9"/>
  <c r="F40" i="10"/>
  <c r="F42" i="10" s="1"/>
  <c r="F150" i="10"/>
  <c r="G121" i="11"/>
  <c r="G132" i="11"/>
  <c r="G142" i="11"/>
  <c r="G156" i="11"/>
  <c r="G173" i="11"/>
  <c r="G182" i="11"/>
  <c r="G269" i="19"/>
  <c r="F539" i="19"/>
  <c r="G254" i="9"/>
  <c r="G250" i="9"/>
  <c r="G247" i="9"/>
  <c r="G243" i="9"/>
  <c r="G596" i="9"/>
  <c r="G592" i="9"/>
  <c r="G588" i="9"/>
  <c r="G584" i="9"/>
  <c r="G580" i="9"/>
  <c r="G239" i="19"/>
  <c r="G387" i="19"/>
  <c r="F471" i="19"/>
  <c r="G553" i="19"/>
  <c r="F562" i="19"/>
  <c r="G595" i="19"/>
  <c r="F221" i="9"/>
  <c r="F227" i="9" s="1"/>
  <c r="F226" i="9"/>
  <c r="G245" i="9"/>
  <c r="G253" i="9"/>
  <c r="F356" i="9"/>
  <c r="F360" i="9" s="1"/>
  <c r="F366" i="9"/>
  <c r="F375" i="9"/>
  <c r="F380" i="9"/>
  <c r="F34" i="10"/>
  <c r="F30" i="10"/>
  <c r="F26" i="10"/>
  <c r="F22" i="10"/>
  <c r="F37" i="10" s="1"/>
  <c r="F37" i="19"/>
  <c r="G310" i="19"/>
  <c r="G315" i="19"/>
  <c r="G348" i="19"/>
  <c r="G344" i="19"/>
  <c r="G340" i="19"/>
  <c r="G336" i="19"/>
  <c r="G332" i="19"/>
  <c r="G347" i="19"/>
  <c r="G343" i="19"/>
  <c r="G339" i="19"/>
  <c r="G335" i="19"/>
  <c r="F371" i="19"/>
  <c r="F367" i="19"/>
  <c r="G380" i="19"/>
  <c r="G379" i="19"/>
  <c r="G381" i="19" s="1"/>
  <c r="F401" i="19"/>
  <c r="F397" i="19"/>
  <c r="F393" i="19"/>
  <c r="F389" i="19"/>
  <c r="F385" i="19"/>
  <c r="F402" i="19" s="1"/>
  <c r="F466" i="19"/>
  <c r="G496" i="19"/>
  <c r="F573" i="19"/>
  <c r="F576" i="19" s="1"/>
  <c r="F569" i="19"/>
  <c r="F565" i="19"/>
  <c r="F561" i="19"/>
  <c r="F185" i="8"/>
  <c r="F178" i="8"/>
  <c r="F179" i="8" s="1"/>
  <c r="F187" i="8"/>
  <c r="F222" i="9"/>
  <c r="G241" i="9"/>
  <c r="G249" i="9" s="1"/>
  <c r="G356" i="9"/>
  <c r="G360" i="9" s="1"/>
  <c r="F371" i="9"/>
  <c r="F449" i="9"/>
  <c r="F453" i="9" s="1"/>
  <c r="G458" i="9"/>
  <c r="G454" i="9"/>
  <c r="G451" i="9"/>
  <c r="G447" i="9"/>
  <c r="G453" i="9" s="1"/>
  <c r="G583" i="9"/>
  <c r="G589" i="9"/>
  <c r="G594" i="9"/>
  <c r="G598" i="9"/>
  <c r="G34" i="10"/>
  <c r="G30" i="10"/>
  <c r="G26" i="10"/>
  <c r="G22" i="10"/>
  <c r="G37" i="10" s="1"/>
  <c r="F29" i="19"/>
  <c r="F370" i="19"/>
  <c r="G401" i="19"/>
  <c r="G397" i="19"/>
  <c r="G393" i="19"/>
  <c r="G389" i="19"/>
  <c r="G385" i="19"/>
  <c r="G400" i="19"/>
  <c r="G396" i="19"/>
  <c r="G392" i="19"/>
  <c r="G388" i="19"/>
  <c r="G384" i="19"/>
  <c r="G576" i="19"/>
  <c r="F563" i="19"/>
  <c r="F572" i="19"/>
  <c r="G246" i="9"/>
  <c r="F35" i="19"/>
  <c r="F28" i="19"/>
  <c r="F34" i="19"/>
  <c r="F27" i="19"/>
  <c r="F39" i="19"/>
  <c r="G325" i="19"/>
  <c r="G321" i="19"/>
  <c r="G317" i="19"/>
  <c r="G313" i="19"/>
  <c r="G309" i="19"/>
  <c r="G324" i="19"/>
  <c r="G320" i="19"/>
  <c r="G327" i="19" s="1"/>
  <c r="G316" i="19"/>
  <c r="G312" i="19"/>
  <c r="G362" i="19"/>
  <c r="G358" i="19"/>
  <c r="G354" i="19"/>
  <c r="G364" i="19" s="1"/>
  <c r="G361" i="19"/>
  <c r="G357" i="19"/>
  <c r="F473" i="19"/>
  <c r="F469" i="19"/>
  <c r="G247" i="19"/>
  <c r="G252" i="19" s="1"/>
  <c r="G305" i="9" l="1"/>
  <c r="F305" i="9"/>
  <c r="F129" i="8"/>
  <c r="F208" i="8"/>
  <c r="F207" i="8"/>
  <c r="F157" i="11"/>
  <c r="F152" i="10"/>
  <c r="F144" i="11"/>
  <c r="F474" i="19"/>
  <c r="F374" i="19"/>
  <c r="F440" i="9"/>
  <c r="G19" i="19"/>
  <c r="G157" i="11"/>
  <c r="F77" i="8"/>
  <c r="G167" i="8"/>
  <c r="F58" i="8"/>
  <c r="F30" i="19"/>
  <c r="G402" i="19"/>
  <c r="G475" i="9"/>
  <c r="G274" i="19"/>
  <c r="G129" i="8"/>
  <c r="G474" i="19"/>
  <c r="F461" i="19"/>
  <c r="G144" i="11"/>
  <c r="G350" i="19"/>
  <c r="F588" i="19"/>
  <c r="F555" i="9"/>
  <c r="G155" i="8"/>
  <c r="F532" i="9"/>
  <c r="F100" i="8"/>
  <c r="G343" i="9"/>
  <c r="F343" i="9"/>
</calcChain>
</file>

<file path=xl/sharedStrings.xml><?xml version="1.0" encoding="utf-8"?>
<sst xmlns="http://schemas.openxmlformats.org/spreadsheetml/2006/main" count="3818" uniqueCount="2704">
  <si>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</si>
  <si>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</si>
  <si>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</si>
  <si>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</si>
  <si>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</si>
  <si>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</si>
  <si>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</si>
  <si>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</si>
  <si>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</si>
  <si>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</si>
  <si>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</si>
  <si>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</si>
  <si>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</si>
  <si>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</si>
  <si>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</si>
  <si>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</si>
  <si>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</si>
  <si>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</si>
  <si>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</si>
  <si>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</si>
  <si>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</si>
  <si>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</si>
  <si>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</si>
  <si>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</si>
  <si>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</si>
  <si>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</si>
  <si>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</si>
  <si>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</si>
  <si>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</si>
  <si>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</si>
  <si>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</si>
  <si>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</si>
  <si>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</si>
  <si>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</si>
  <si>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</si>
  <si>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</si>
  <si>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</si>
  <si>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</si>
  <si>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</si>
  <si>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</si>
  <si>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</si>
  <si>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</si>
  <si>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</si>
  <si>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</si>
  <si>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</si>
  <si>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</si>
  <si>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</si>
  <si>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</si>
  <si>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</si>
  <si>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</si>
  <si>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</si>
  <si>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</si>
  <si>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</si>
  <si>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</si>
  <si>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</si>
  <si>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</si>
  <si>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</si>
  <si>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</si>
  <si>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</si>
  <si>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</si>
  <si>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</si>
  <si>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</si>
  <si>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</si>
  <si>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</si>
  <si>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</si>
  <si>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</si>
  <si>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</si>
  <si>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</si>
  <si>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</si>
  <si>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</si>
  <si>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</si>
  <si>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</si>
  <si>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</si>
  <si>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</si>
  <si>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</si>
  <si>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</si>
  <si>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</si>
  <si>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</si>
  <si>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</si>
  <si>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</si>
  <si>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</si>
  <si>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</si>
  <si>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</si>
  <si>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</si>
  <si>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</si>
  <si>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</si>
  <si>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</si>
  <si>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</si>
  <si>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</si>
  <si>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</si>
  <si>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</si>
  <si>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</si>
  <si>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</si>
  <si>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</si>
  <si>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</si>
  <si>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</si>
  <si>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</si>
  <si>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</si>
  <si>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</si>
  <si>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</si>
  <si>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</si>
  <si>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</si>
  <si>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</si>
  <si>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</si>
  <si>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</si>
  <si>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</si>
  <si>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</si>
  <si>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</si>
  <si>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</si>
  <si>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</si>
  <si>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</si>
  <si>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</si>
  <si>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</si>
  <si>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</si>
  <si>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</si>
  <si>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</si>
  <si>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</si>
  <si>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</si>
  <si>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</si>
  <si>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</si>
  <si>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</si>
  <si>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</si>
  <si>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</si>
  <si>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</si>
  <si>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</si>
  <si>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</si>
  <si>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</si>
  <si>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</si>
  <si>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</si>
  <si>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</si>
  <si>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</si>
  <si>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</si>
  <si>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</si>
  <si>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</si>
  <si>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</si>
  <si>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</si>
  <si>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</si>
  <si>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</si>
  <si>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</si>
  <si>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</si>
  <si>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</si>
  <si>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</si>
  <si>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</si>
  <si>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</si>
  <si>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</si>
  <si>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</si>
  <si>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</si>
  <si>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</si>
  <si>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</si>
  <si>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</si>
  <si>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</si>
  <si>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</si>
  <si>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</si>
  <si>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</si>
  <si>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</si>
  <si>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</si>
  <si>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</si>
  <si>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</si>
  <si>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</si>
  <si>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</si>
  <si>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</si>
  <si>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</si>
  <si>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</si>
  <si>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</si>
  <si>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</si>
  <si>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</si>
  <si>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</si>
  <si>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</si>
  <si>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</si>
  <si>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</si>
  <si>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</si>
  <si>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</si>
  <si>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</si>
  <si>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</si>
  <si>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</si>
  <si>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</si>
  <si>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</si>
  <si>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</si>
  <si>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</si>
  <si>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</si>
  <si>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</si>
  <si>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</si>
  <si>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</si>
  <si>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</si>
  <si>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</si>
  <si>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</si>
  <si>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</si>
  <si>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</si>
  <si>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</si>
  <si>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</si>
  <si>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</si>
  <si>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</si>
  <si>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</si>
  <si>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</si>
  <si>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</si>
  <si>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</si>
  <si>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</si>
  <si>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</si>
  <si>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</si>
  <si>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</si>
  <si>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</si>
  <si>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</si>
  <si>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</si>
  <si>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</si>
  <si>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</si>
  <si>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</si>
  <si>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</si>
  <si>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</si>
  <si>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</si>
  <si>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</si>
  <si>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</si>
  <si>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</si>
  <si>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</si>
  <si>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</si>
  <si>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</si>
  <si>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</si>
  <si>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</si>
  <si>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</si>
  <si>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</si>
  <si>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</si>
  <si>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</si>
  <si>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</si>
  <si>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</si>
  <si>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</si>
  <si>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</si>
  <si>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</si>
  <si>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</si>
  <si>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</si>
  <si>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</si>
  <si>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</si>
  <si>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</si>
  <si>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</si>
  <si>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</si>
  <si>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</si>
  <si>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</si>
  <si>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</si>
  <si>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</si>
  <si>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</si>
  <si>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</si>
  <si>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</si>
  <si>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</si>
  <si>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</si>
  <si>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</si>
  <si>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</si>
  <si>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</si>
  <si>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</si>
  <si>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</si>
  <si>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</si>
  <si>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</si>
  <si>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</si>
  <si>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</si>
  <si>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</si>
  <si>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</si>
  <si>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</si>
  <si>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</si>
  <si>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</si>
  <si>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</si>
  <si>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</si>
  <si>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</si>
  <si>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</si>
  <si>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</si>
  <si>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</si>
  <si>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</si>
  <si>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</si>
  <si>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</si>
  <si>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</si>
  <si>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</si>
  <si>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</si>
  <si>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</si>
  <si>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</si>
  <si>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</si>
  <si>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</si>
  <si>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</si>
  <si>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</si>
  <si>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</si>
  <si>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</si>
  <si>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</si>
  <si>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</si>
  <si>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</si>
  <si>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</si>
  <si>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</si>
  <si>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</si>
  <si>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</si>
  <si>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</si>
  <si>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</si>
  <si>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</si>
  <si>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</si>
  <si>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</si>
  <si>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</si>
  <si>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</si>
  <si>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</si>
  <si>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</si>
  <si>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</si>
  <si>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</si>
  <si>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</si>
  <si>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</si>
  <si>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</si>
  <si>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</si>
  <si>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</si>
  <si>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</si>
  <si>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</si>
  <si>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</si>
  <si>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</si>
  <si>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</si>
  <si>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</si>
  <si>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</si>
  <si>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</si>
  <si>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</si>
  <si>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</si>
  <si>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</si>
  <si>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</si>
  <si>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</si>
  <si>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</si>
  <si>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</si>
  <si>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</si>
  <si>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</si>
  <si>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</si>
  <si>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</si>
  <si>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</si>
  <si>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</si>
  <si>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</si>
  <si>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</si>
  <si>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</si>
  <si>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</si>
  <si>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</si>
  <si>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</si>
  <si>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</si>
  <si>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</si>
  <si>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</si>
  <si>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</si>
  <si>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</si>
  <si>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</si>
  <si>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</si>
  <si>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</si>
  <si>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</si>
  <si>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</si>
  <si>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</si>
  <si>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</si>
  <si>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</si>
  <si>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</si>
  <si>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</si>
  <si>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</si>
  <si>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</si>
  <si>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</si>
  <si>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</si>
  <si>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</si>
  <si>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</si>
  <si>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</si>
  <si>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</si>
  <si>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</si>
  <si>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</si>
  <si>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</si>
  <si>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</si>
  <si>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</si>
  <si>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</si>
  <si>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</si>
  <si>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</si>
  <si>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</si>
  <si>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</si>
  <si>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</si>
  <si>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</si>
  <si>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</si>
  <si>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</si>
  <si>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</si>
  <si>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</si>
  <si>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</si>
  <si>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</si>
  <si>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</si>
  <si>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</si>
  <si>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</si>
  <si>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</si>
  <si>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</si>
  <si>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</si>
  <si>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</si>
  <si>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</si>
  <si>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</si>
  <si>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</si>
  <si>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</si>
  <si>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</si>
  <si>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</si>
  <si>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</si>
  <si>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</si>
  <si>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</si>
  <si>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</si>
  <si>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</si>
  <si>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</si>
  <si>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</si>
  <si>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</si>
  <si>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</si>
  <si>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</si>
  <si>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</si>
  <si>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</si>
  <si>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</si>
  <si>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</si>
  <si>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</si>
  <si>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</si>
  <si>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</si>
  <si>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</si>
  <si>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</si>
  <si>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</si>
  <si>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</si>
  <si>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</si>
  <si>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</si>
  <si>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</si>
  <si>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</si>
  <si>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</si>
  <si>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</si>
  <si>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</si>
  <si>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</si>
  <si>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</si>
  <si>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</si>
  <si>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</si>
  <si>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</si>
  <si>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</si>
  <si>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</si>
  <si>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</si>
  <si>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</si>
  <si>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</si>
  <si>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</si>
  <si>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</si>
  <si>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</si>
  <si>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</si>
  <si>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</si>
  <si>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</si>
  <si>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</si>
  <si>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</si>
  <si>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</si>
  <si>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</si>
  <si>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</si>
  <si>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</si>
  <si>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</si>
  <si>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</si>
  <si>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</si>
  <si>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</si>
  <si>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</si>
  <si>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</si>
  <si>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</si>
  <si>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</si>
  <si>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</si>
  <si>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</si>
  <si>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</si>
  <si>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</si>
  <si>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</si>
  <si>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</si>
  <si>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</si>
  <si>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</si>
  <si>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</si>
  <si>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</si>
  <si>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</si>
  <si>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</si>
  <si>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</si>
  <si>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</si>
  <si>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</si>
  <si>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</si>
  <si>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</si>
  <si>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</si>
  <si>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</si>
  <si>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</si>
  <si>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</si>
  <si>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</si>
  <si>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</si>
  <si>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</si>
  <si>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</si>
  <si>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</si>
  <si>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</si>
  <si>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</si>
  <si>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</si>
  <si>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</si>
  <si>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</si>
  <si>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</si>
  <si>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</si>
  <si>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</si>
  <si>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</si>
  <si>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</si>
  <si>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</si>
  <si>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</si>
  <si>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</si>
  <si>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</si>
  <si>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</si>
  <si>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</si>
  <si>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</si>
  <si>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</si>
  <si>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</si>
  <si>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</si>
  <si>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</si>
  <si>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</si>
  <si>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</si>
  <si>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</si>
  <si>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</si>
  <si>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</si>
  <si>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</si>
  <si>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</si>
  <si>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</si>
  <si>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</si>
  <si>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</si>
  <si>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</si>
  <si>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</si>
  <si>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</si>
  <si>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</si>
  <si>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</si>
  <si>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</si>
  <si>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</si>
  <si>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</si>
  <si>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</si>
  <si>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</si>
  <si>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</si>
  <si>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</si>
  <si>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</si>
  <si>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</si>
  <si>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</si>
  <si>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</si>
  <si>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</si>
  <si>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</si>
  <si>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</si>
  <si>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</si>
  <si>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</si>
  <si>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</si>
  <si>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</si>
  <si>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</si>
  <si>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</si>
  <si>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</si>
  <si>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</si>
  <si>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</si>
  <si>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</si>
  <si>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</si>
  <si>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</si>
  <si>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</si>
  <si>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</si>
  <si>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</si>
  <si>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</si>
  <si>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</si>
  <si>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</si>
  <si>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</si>
  <si>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</si>
  <si>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</si>
  <si>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</si>
  <si>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</si>
  <si>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</si>
  <si>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</si>
  <si>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</si>
  <si>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</si>
  <si>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</si>
  <si>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</si>
  <si>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</si>
  <si>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</si>
  <si>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</si>
  <si>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</si>
  <si>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</si>
  <si>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</si>
  <si>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</si>
  <si>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</si>
  <si>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</si>
  <si>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</si>
  <si>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</si>
  <si>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</si>
  <si>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</si>
  <si>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</si>
  <si>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</si>
  <si>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</si>
  <si>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</si>
  <si>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</si>
  <si>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</si>
  <si>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</si>
  <si>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</si>
  <si>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</si>
  <si>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</si>
  <si>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</si>
  <si>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</si>
  <si>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</si>
  <si>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</si>
  <si>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</si>
  <si>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</si>
  <si>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</si>
  <si>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</si>
  <si>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</si>
  <si>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</si>
  <si>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</si>
  <si>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</si>
  <si>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</si>
  <si>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</si>
  <si>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</si>
  <si>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</si>
  <si>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</si>
  <si>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</si>
  <si>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</si>
  <si>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</si>
  <si>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</si>
  <si>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</si>
  <si>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</si>
  <si>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</si>
  <si>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</si>
  <si>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</si>
  <si>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</si>
  <si>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</si>
  <si>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</si>
  <si>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</si>
  <si>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</si>
  <si>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</si>
  <si>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</si>
  <si>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</si>
  <si>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</si>
  <si>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</si>
  <si>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</si>
  <si>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</si>
  <si>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</si>
  <si>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</si>
  <si>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</si>
  <si>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</si>
  <si>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</si>
  <si>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</si>
  <si>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</si>
  <si>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</si>
  <si>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</si>
  <si>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</si>
  <si>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</si>
  <si>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</si>
  <si>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</si>
  <si>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</si>
  <si>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</si>
  <si>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</si>
  <si>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</si>
  <si>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</si>
  <si>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</si>
  <si>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</si>
  <si>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</si>
  <si>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</si>
  <si>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</si>
  <si>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</si>
  <si>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</si>
  <si>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</si>
  <si>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</si>
  <si>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</si>
  <si>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</si>
  <si>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</si>
  <si>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</si>
  <si>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</si>
  <si>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</si>
  <si>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</si>
  <si>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</si>
  <si>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</si>
  <si>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</si>
  <si>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</si>
  <si>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</si>
  <si>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</si>
  <si>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</si>
  <si>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</si>
  <si>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</si>
  <si>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</si>
  <si>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</si>
  <si>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</si>
  <si>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</si>
  <si>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</si>
  <si>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</si>
  <si>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</si>
  <si>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</si>
  <si>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</si>
  <si>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</si>
  <si>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</si>
  <si>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</si>
  <si>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</si>
  <si>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</si>
  <si>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</si>
  <si>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</si>
  <si>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</si>
  <si>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</si>
  <si>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</si>
  <si>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</si>
  <si>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</si>
  <si>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</si>
  <si>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</si>
  <si>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</si>
  <si>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</si>
  <si>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</si>
  <si>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</si>
  <si>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</si>
  <si>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</si>
  <si>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</si>
  <si>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</si>
  <si>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</si>
  <si>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</si>
  <si>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</si>
  <si>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</si>
  <si>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</si>
  <si>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</si>
  <si>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</si>
  <si>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</si>
  <si>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</si>
  <si>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</si>
  <si>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</si>
  <si>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</si>
  <si>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</si>
  <si>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</si>
  <si>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</si>
  <si>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</si>
  <si>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</si>
  <si>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</si>
  <si>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</si>
  <si>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</si>
  <si>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</si>
  <si>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</si>
  <si>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</si>
  <si>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</si>
  <si>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</si>
  <si>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</si>
  <si>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</si>
  <si>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</si>
  <si>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</si>
  <si>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</si>
  <si>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</si>
  <si>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</si>
  <si>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</si>
  <si>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</si>
  <si>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</si>
  <si>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</si>
  <si>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</si>
  <si>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</si>
  <si>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</si>
  <si>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</si>
  <si>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</si>
  <si>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</si>
  <si>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</si>
  <si>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</si>
  <si>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</si>
  <si>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</si>
  <si>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</si>
  <si>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</si>
  <si>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</si>
  <si>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</si>
  <si>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</si>
  <si>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</si>
  <si>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</si>
  <si>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</si>
  <si>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</si>
  <si>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</si>
  <si>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</si>
  <si>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</si>
  <si>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</si>
  <si>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</si>
  <si>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</si>
  <si>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</si>
  <si>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</si>
  <si>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</si>
  <si>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</si>
  <si>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</si>
  <si>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</si>
  <si>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</si>
  <si>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</si>
  <si>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</si>
  <si>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</si>
  <si>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</si>
  <si>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</si>
  <si>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</si>
  <si>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</si>
  <si>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</si>
  <si>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</si>
  <si>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</si>
  <si>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</si>
  <si>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</si>
  <si>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</si>
  <si>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</si>
  <si>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</si>
  <si>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</si>
  <si>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</si>
  <si>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</si>
  <si>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</si>
  <si>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</si>
  <si>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</si>
  <si>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</si>
  <si>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</si>
  <si>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</si>
  <si>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</si>
  <si>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</si>
  <si>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</si>
  <si>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</si>
  <si>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</si>
  <si>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</si>
  <si>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</si>
  <si>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</si>
  <si>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</si>
  <si>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</si>
  <si>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</si>
  <si>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</si>
  <si>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</si>
  <si>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</si>
  <si>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</si>
  <si>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</si>
  <si>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</si>
  <si>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</si>
  <si>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</si>
  <si>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</si>
  <si>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</si>
  <si>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</si>
  <si>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</si>
  <si>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</si>
  <si>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</si>
  <si>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</si>
  <si>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</si>
  <si>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</si>
  <si>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</si>
  <si>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</si>
  <si>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</si>
  <si>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</si>
  <si>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</si>
  <si>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</si>
  <si>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</si>
  <si>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</si>
  <si>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</si>
  <si>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</si>
  <si>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</si>
  <si>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</si>
  <si>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</si>
  <si>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</si>
  <si>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</si>
  <si>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</si>
  <si>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</si>
  <si>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</si>
  <si>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</si>
  <si>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</si>
  <si>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</si>
  <si>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</si>
  <si>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</si>
  <si>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</si>
  <si>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</si>
  <si>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</si>
  <si>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</si>
  <si>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</si>
  <si>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</si>
  <si>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</si>
  <si>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</si>
  <si>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</si>
  <si>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</si>
  <si>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</si>
  <si>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</si>
  <si>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</si>
  <si>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</si>
  <si>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</si>
  <si>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</si>
  <si>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</si>
  <si>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</si>
  <si>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</si>
  <si>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</si>
  <si>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</si>
  <si>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</si>
  <si>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</si>
  <si>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</si>
  <si>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</si>
  <si>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</si>
  <si>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</si>
  <si>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</si>
  <si>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</si>
  <si>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</si>
  <si>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</si>
  <si>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</si>
  <si>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</si>
  <si>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</si>
  <si>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</si>
  <si>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</si>
  <si>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</si>
  <si>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</si>
  <si>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</si>
  <si>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</si>
  <si>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</si>
  <si>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</si>
  <si>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</si>
  <si>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</si>
  <si>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</si>
  <si>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</si>
  <si>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</si>
  <si>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</si>
  <si>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</si>
  <si>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</si>
  <si>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</si>
  <si>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</si>
  <si>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</si>
  <si>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</si>
  <si>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</si>
  <si>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</si>
  <si>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</si>
  <si>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</si>
  <si>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</si>
  <si>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</si>
  <si>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</si>
  <si>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</si>
  <si>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</si>
  <si>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</si>
  <si>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</si>
  <si>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</si>
  <si>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</si>
  <si>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</si>
  <si>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</si>
  <si>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</si>
  <si>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</si>
  <si>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</si>
  <si>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</si>
  <si>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</si>
  <si>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</si>
  <si>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</si>
  <si>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</si>
  <si>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</si>
  <si>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</si>
  <si>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</si>
  <si>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</si>
  <si>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</si>
  <si>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</si>
  <si>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</si>
  <si>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</si>
  <si>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</si>
  <si>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</si>
  <si>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</si>
  <si>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</si>
  <si>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</si>
  <si>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</si>
  <si>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</si>
  <si>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</si>
  <si>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</si>
  <si>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</si>
  <si>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</si>
  <si>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</si>
  <si>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</si>
  <si>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</si>
  <si>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</si>
  <si>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</si>
  <si>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</si>
  <si>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</si>
  <si>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</si>
  <si>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</si>
  <si>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</si>
  <si>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</si>
  <si>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</si>
  <si>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</si>
  <si>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</si>
  <si>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</si>
  <si>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</si>
  <si>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</si>
  <si>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</si>
  <si>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</si>
  <si>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</si>
  <si>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</si>
  <si>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</si>
  <si>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</si>
  <si>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</si>
  <si>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</si>
  <si>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</si>
  <si>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</si>
  <si>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</si>
  <si>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</si>
  <si>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</si>
  <si>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</si>
  <si>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</si>
  <si>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</si>
  <si>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</si>
  <si>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</si>
  <si>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</si>
  <si>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</si>
  <si>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</si>
  <si>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</si>
  <si>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</si>
  <si>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</si>
  <si>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</si>
  <si>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</si>
  <si>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</si>
  <si>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</si>
  <si>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</si>
  <si>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</si>
  <si>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</si>
  <si>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</si>
  <si>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</si>
  <si>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</si>
  <si>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</si>
  <si>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</si>
  <si>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</si>
  <si>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</si>
  <si>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</si>
  <si>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</si>
  <si>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</si>
  <si>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</si>
  <si>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</si>
  <si>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</si>
  <si>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</si>
  <si>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</si>
  <si>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</si>
  <si>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</si>
  <si>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</si>
  <si>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</si>
  <si>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</si>
  <si>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</si>
  <si>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</si>
  <si>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</si>
  <si>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</si>
  <si>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</si>
  <si>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</si>
  <si>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</si>
  <si>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</si>
  <si>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</si>
  <si>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</si>
  <si>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</si>
  <si>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</si>
  <si>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</si>
  <si>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</si>
  <si>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</si>
  <si>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</si>
  <si>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</si>
  <si>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</si>
  <si>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</si>
  <si>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</si>
  <si>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</si>
  <si>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</si>
  <si>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</si>
  <si>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</si>
  <si>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</si>
  <si>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</si>
  <si>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</si>
  <si>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</si>
  <si>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</si>
  <si>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</si>
  <si>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</si>
  <si>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</si>
  <si>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</si>
  <si>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</si>
  <si>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</si>
  <si>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</si>
  <si>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</si>
  <si>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</si>
  <si>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</si>
  <si>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</si>
  <si>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</si>
  <si>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</si>
  <si>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</si>
  <si>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</si>
  <si>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</si>
  <si>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</si>
  <si>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</si>
  <si>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</si>
  <si>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</si>
  <si>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</si>
  <si>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</si>
  <si>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</si>
  <si>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</si>
  <si>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</si>
  <si>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</si>
  <si>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</si>
  <si>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</si>
  <si>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</si>
  <si>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</si>
  <si>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</si>
  <si>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</si>
  <si>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</si>
  <si>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</si>
  <si>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</si>
  <si>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</si>
  <si>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</si>
  <si>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</si>
  <si>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</si>
  <si>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</si>
  <si>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</si>
  <si>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</si>
  <si>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</si>
  <si>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</si>
  <si>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</si>
  <si>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</si>
  <si>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</si>
  <si>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</si>
  <si>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</si>
  <si>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</si>
  <si>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</si>
  <si>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</si>
  <si>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</si>
  <si>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</si>
  <si>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</si>
  <si>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</si>
  <si>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</si>
  <si>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</si>
  <si>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</si>
  <si>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</si>
  <si>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</si>
  <si>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</si>
  <si>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</si>
  <si>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</si>
  <si>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</si>
  <si>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</si>
  <si>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</si>
  <si>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</si>
  <si>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</si>
  <si>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</si>
  <si>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</si>
  <si>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</si>
  <si>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</si>
  <si>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</si>
  <si>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</si>
  <si>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</si>
  <si>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</si>
  <si>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</si>
  <si>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</si>
  <si>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</si>
  <si>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</si>
  <si>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</si>
  <si>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</si>
  <si>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</si>
  <si>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</si>
  <si>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</si>
  <si>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</si>
  <si>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</si>
  <si>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</si>
  <si>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</si>
  <si>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</si>
  <si>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</si>
  <si>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</si>
  <si>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</si>
  <si>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</si>
  <si>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</si>
  <si>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</si>
  <si>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</si>
  <si>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</si>
  <si>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</si>
  <si>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</si>
  <si>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</si>
  <si>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</si>
  <si>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</si>
  <si>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</si>
  <si>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</si>
  <si>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</si>
  <si>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</si>
  <si>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</si>
  <si>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</si>
  <si>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</si>
  <si>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</si>
  <si>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</si>
  <si>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</si>
  <si>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</si>
  <si>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</si>
  <si>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</si>
  <si>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</si>
  <si>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</si>
  <si>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</si>
  <si>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</si>
  <si>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</si>
  <si>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</si>
  <si>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</si>
  <si>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</si>
  <si>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</si>
  <si>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</si>
  <si>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</si>
  <si>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</si>
  <si>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</si>
  <si>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</si>
  <si>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</si>
  <si>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</si>
  <si>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</si>
  <si>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</si>
  <si>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</si>
  <si>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</si>
  <si>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</si>
  <si>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</si>
  <si>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</si>
  <si>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</si>
  <si>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</si>
  <si>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</si>
  <si>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</si>
  <si>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</si>
  <si>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</si>
  <si>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</si>
  <si>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</si>
  <si>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</si>
  <si>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</si>
  <si>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</si>
  <si>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</si>
  <si>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</si>
  <si>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</si>
  <si>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</si>
  <si>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</si>
  <si>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</si>
  <si>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</si>
  <si>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</si>
  <si>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</si>
  <si>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</si>
  <si>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</si>
  <si>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</si>
  <si>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</si>
  <si>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</si>
  <si>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</si>
  <si>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</si>
  <si>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</si>
  <si>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</si>
  <si>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</si>
  <si>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</si>
  <si>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</si>
  <si>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</si>
  <si>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</si>
  <si>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</si>
  <si>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</si>
  <si>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</si>
  <si>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</si>
  <si>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</si>
  <si>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</si>
  <si>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</si>
  <si>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</si>
  <si>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</si>
  <si>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</si>
  <si>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</si>
  <si>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</si>
  <si>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</si>
  <si>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</si>
  <si>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</si>
  <si>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</si>
  <si>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</si>
  <si>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</si>
  <si>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</si>
  <si>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</si>
  <si>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</si>
  <si>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</si>
  <si>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</si>
  <si>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</si>
  <si>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</si>
  <si>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</si>
  <si>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</si>
  <si>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</si>
  <si>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</si>
  <si>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</si>
  <si>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</si>
  <si>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</si>
  <si>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</si>
  <si>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</si>
  <si>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</si>
  <si>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</si>
  <si>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</si>
  <si>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</si>
  <si>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</si>
  <si>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</si>
  <si>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</si>
  <si>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</si>
  <si>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</si>
  <si>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</si>
  <si>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</si>
  <si>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</si>
  <si>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</si>
  <si>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</si>
  <si>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</si>
  <si>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</si>
  <si>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</si>
  <si>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</si>
  <si>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</si>
  <si>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</si>
  <si>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</si>
  <si>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</si>
  <si>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</si>
  <si>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</si>
  <si>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</si>
  <si>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</si>
  <si>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</si>
  <si>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</si>
  <si>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</si>
  <si>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</si>
  <si>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</si>
  <si>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</si>
  <si>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</si>
  <si>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</si>
  <si>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</si>
  <si>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</si>
  <si>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</si>
  <si>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</si>
  <si>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</si>
  <si>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</si>
  <si>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</si>
  <si>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</si>
  <si>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</si>
  <si>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</si>
  <si>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</si>
  <si>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</si>
  <si>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</si>
  <si>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</si>
  <si>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</si>
  <si>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</si>
  <si>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</si>
  <si>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</si>
  <si>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</si>
  <si>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</si>
  <si>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</si>
  <si>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</si>
  <si>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</si>
  <si>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</si>
  <si>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</si>
  <si>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</si>
  <si>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</si>
  <si>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</si>
  <si>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</si>
  <si>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</si>
  <si>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</si>
  <si>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</si>
  <si>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</si>
  <si>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</si>
  <si>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</si>
  <si>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</si>
  <si>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</si>
  <si>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</si>
  <si>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</si>
  <si>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</si>
  <si>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</si>
  <si>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</si>
  <si>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</si>
  <si>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</si>
  <si>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</si>
  <si>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</si>
  <si>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</si>
  <si>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</si>
  <si>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</si>
  <si>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</si>
  <si>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</si>
  <si>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</si>
  <si>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</si>
  <si>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</si>
  <si>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</si>
  <si>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</si>
  <si>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</si>
  <si>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</si>
  <si>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</si>
  <si>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</si>
  <si>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</si>
  <si>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</si>
  <si>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</si>
  <si>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</si>
  <si>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</si>
  <si>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</si>
  <si>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</si>
  <si>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</si>
  <si>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</si>
  <si>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</si>
  <si>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</si>
  <si>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</si>
  <si>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</si>
  <si>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</si>
  <si>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</si>
  <si>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</si>
  <si>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</si>
  <si>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</si>
  <si>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</si>
  <si>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</si>
  <si>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</si>
  <si>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</si>
  <si>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</si>
  <si>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</si>
  <si>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</si>
  <si>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</si>
  <si>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</si>
  <si>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</si>
  <si>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</si>
  <si>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</si>
  <si>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</si>
  <si>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</si>
  <si>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</si>
  <si>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</si>
  <si>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</si>
  <si>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</si>
  <si>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</si>
  <si>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</si>
  <si>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</si>
  <si>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</si>
  <si>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</si>
  <si>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</si>
  <si>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</si>
  <si>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</si>
  <si>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</si>
  <si>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</si>
  <si>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</si>
  <si>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</si>
  <si>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</si>
  <si>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</si>
  <si>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</si>
  <si>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</si>
  <si>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</si>
  <si>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</si>
  <si>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</si>
  <si>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</si>
  <si>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</si>
  <si>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</si>
  <si>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</si>
  <si>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</si>
  <si>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</si>
  <si>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</si>
  <si>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</si>
  <si>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</si>
  <si>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</si>
  <si>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</si>
  <si>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</si>
  <si>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</si>
  <si>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</si>
  <si>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</si>
  <si>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</si>
  <si>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</si>
  <si>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</si>
  <si>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</si>
  <si>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</si>
  <si>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</si>
  <si>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</si>
  <si>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</si>
  <si>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</si>
  <si>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</si>
  <si>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</si>
  <si>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</si>
  <si>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</si>
  <si>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</si>
  <si>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</si>
  <si>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</si>
  <si>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</si>
  <si>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</si>
  <si>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</si>
  <si>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</si>
  <si>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</si>
  <si>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</si>
  <si>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</si>
  <si>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</si>
  <si>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</si>
  <si>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</si>
  <si>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</si>
  <si>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</si>
  <si>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</si>
  <si>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</si>
  <si>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</si>
  <si>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</si>
  <si>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</si>
  <si>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</si>
  <si>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</si>
  <si>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</si>
  <si>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</si>
  <si>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</si>
  <si>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</si>
  <si>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</si>
  <si>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</si>
  <si>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</si>
  <si>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</si>
  <si>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</si>
  <si>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</si>
  <si>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</si>
  <si>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</si>
  <si>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</si>
  <si>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</si>
  <si>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</si>
  <si>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</si>
  <si>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</si>
  <si>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</si>
  <si>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</si>
  <si>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</si>
  <si>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</si>
  <si>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</si>
  <si>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</si>
  <si>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</si>
  <si>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</si>
  <si>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</si>
  <si>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</si>
  <si>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</si>
  <si>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</si>
  <si>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</si>
  <si>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</si>
  <si>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</si>
  <si>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</si>
  <si>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</si>
  <si>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</si>
  <si>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</si>
  <si>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</si>
  <si>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</si>
  <si>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</si>
  <si>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</si>
  <si>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</si>
  <si>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</si>
  <si>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</si>
  <si>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</si>
  <si>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</si>
  <si>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</si>
  <si>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</si>
  <si>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</si>
  <si>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</si>
  <si>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</si>
  <si>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</si>
  <si>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</si>
  <si>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</si>
  <si>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</si>
  <si>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</si>
  <si>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</si>
  <si>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</si>
  <si>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</si>
  <si>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</si>
  <si>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</si>
  <si>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</si>
  <si>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</si>
  <si>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</si>
  <si>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</si>
  <si>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</si>
  <si>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</si>
  <si>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</si>
  <si>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</si>
  <si>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</si>
  <si>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</si>
  <si>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</si>
  <si>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</si>
  <si>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</si>
  <si>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</si>
  <si>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</si>
  <si>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</si>
  <si>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</si>
  <si>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</si>
  <si>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</si>
  <si>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</si>
  <si>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</si>
  <si>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</si>
  <si>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</si>
  <si>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</si>
  <si>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</si>
  <si>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</si>
  <si>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</si>
  <si>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</si>
  <si>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</si>
  <si>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</si>
  <si>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</si>
  <si>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</si>
  <si>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</si>
  <si>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</si>
  <si>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</si>
  <si>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</si>
  <si>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</si>
  <si>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</si>
  <si>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</si>
  <si>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</si>
  <si>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</si>
  <si>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</si>
  <si>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</si>
  <si>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</si>
  <si>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</si>
  <si>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</si>
  <si>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</si>
  <si>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</si>
  <si>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</si>
  <si>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</si>
  <si>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</si>
  <si>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</si>
  <si>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</si>
  <si>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</si>
  <si>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</si>
  <si>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</si>
  <si>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</si>
  <si>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</si>
  <si>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</si>
  <si>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</si>
  <si>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</si>
  <si>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</si>
  <si>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</si>
  <si>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</si>
  <si>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</si>
  <si>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</si>
  <si>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</si>
  <si>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</si>
  <si>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</si>
  <si>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</si>
  <si>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</si>
  <si>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</si>
  <si>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</si>
  <si>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</si>
  <si>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</si>
  <si>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</si>
  <si>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</si>
  <si>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</si>
  <si>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</si>
  <si>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</si>
  <si>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</si>
  <si>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</si>
  <si>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</si>
  <si>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</si>
  <si>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</si>
  <si>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</si>
  <si>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</si>
  <si>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</si>
  <si>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</si>
  <si>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</si>
  <si>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</si>
  <si>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</si>
  <si>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</si>
  <si>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</si>
  <si>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</si>
  <si>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</si>
  <si>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</si>
  <si>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</si>
  <si>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</si>
  <si>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</si>
  <si>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</si>
  <si>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</si>
  <si>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</si>
  <si>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</si>
  <si>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</si>
  <si>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</si>
  <si>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</si>
  <si>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</si>
  <si>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</si>
  <si>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</si>
  <si>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</si>
  <si>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</si>
  <si>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</si>
  <si>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</si>
  <si>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</si>
  <si>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</si>
  <si>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</si>
  <si>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</si>
  <si>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</si>
  <si>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</si>
  <si>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</si>
  <si>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</si>
  <si>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</si>
  <si>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</si>
  <si>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</si>
  <si>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</si>
  <si>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</si>
  <si>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</si>
  <si>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</si>
  <si>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</si>
  <si>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</si>
  <si>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</si>
  <si>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</si>
  <si>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</si>
  <si>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</si>
  <si>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</si>
  <si>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</si>
  <si>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</si>
  <si>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</si>
  <si>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</si>
  <si>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</si>
  <si>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</si>
  <si>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</si>
  <si>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</si>
  <si>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</si>
  <si>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</si>
  <si>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</si>
  <si>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</si>
  <si>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</si>
  <si>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</si>
  <si>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</si>
  <si>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</si>
  <si>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</si>
  <si>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</si>
  <si>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</si>
  <si>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</si>
  <si>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</si>
  <si>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</si>
  <si>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</si>
  <si>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</si>
  <si>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</si>
  <si>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</si>
  <si>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</si>
  <si>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</si>
  <si>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</si>
  <si>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</si>
  <si>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</si>
  <si>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</si>
  <si>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</si>
  <si>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</si>
  <si>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</si>
  <si>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</si>
  <si>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</si>
  <si>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</si>
  <si>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</si>
  <si>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</si>
  <si>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</si>
  <si>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</si>
  <si>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</si>
  <si>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</si>
  <si>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</si>
  <si>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</si>
  <si>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</si>
  <si>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</si>
  <si>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</si>
  <si>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</si>
  <si>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</si>
  <si>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</si>
  <si>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</si>
  <si>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</si>
  <si>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</si>
  <si>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</si>
  <si>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</si>
  <si>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</si>
  <si>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</si>
  <si>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</si>
  <si>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</si>
  <si>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</si>
  <si>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</si>
  <si>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</si>
  <si>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</si>
  <si>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</si>
  <si>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</si>
  <si>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</si>
  <si>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</si>
  <si>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</si>
  <si>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</si>
  <si>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</si>
  <si>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</si>
  <si>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</si>
  <si>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</si>
  <si>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</si>
  <si>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</si>
  <si>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</si>
  <si>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</si>
  <si>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</si>
  <si>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</si>
  <si>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</si>
  <si>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</si>
  <si>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</si>
  <si>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</si>
  <si>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</si>
  <si>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</si>
  <si>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</si>
  <si>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</si>
  <si>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</si>
  <si>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</si>
  <si>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</si>
  <si>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</si>
  <si>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</si>
  <si>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</si>
  <si>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</si>
  <si>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</si>
  <si>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</si>
  <si>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</si>
  <si>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</si>
  <si>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</si>
  <si>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</si>
  <si>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</si>
  <si>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</si>
  <si>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</si>
  <si>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</si>
  <si>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</si>
  <si>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</si>
  <si>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</si>
  <si>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</si>
  <si>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</si>
  <si>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</si>
  <si>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</si>
  <si>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</si>
  <si>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</si>
  <si>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</si>
  <si>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</si>
  <si>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</si>
  <si>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</si>
  <si>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</si>
  <si>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</si>
  <si>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</si>
  <si>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</si>
  <si>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</si>
  <si>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</si>
  <si>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</si>
  <si>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</si>
  <si>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</si>
  <si>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</si>
  <si>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</si>
  <si>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</si>
  <si>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</si>
  <si>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</si>
  <si>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</si>
  <si>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</si>
  <si>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</si>
  <si>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</si>
  <si>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</si>
  <si>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</si>
  <si>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</si>
  <si>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</si>
  <si>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</si>
  <si>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</si>
  <si>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</si>
  <si>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</si>
  <si>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</si>
  <si>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</si>
  <si>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</si>
  <si>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</si>
  <si>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</si>
  <si>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</si>
  <si>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</si>
  <si>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</si>
  <si>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</si>
  <si>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</si>
  <si>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</si>
  <si>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</si>
  <si>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</si>
  <si>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</si>
  <si>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</si>
  <si>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</si>
  <si>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</si>
  <si>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</si>
  <si>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</si>
  <si>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</si>
  <si>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</si>
  <si>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</si>
  <si>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</si>
  <si>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</si>
  <si>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</si>
  <si>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</si>
  <si>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</si>
  <si>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</si>
  <si>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</si>
  <si>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</si>
  <si>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</si>
  <si>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</si>
  <si>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</si>
  <si>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</si>
  <si>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</si>
  <si>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</si>
  <si>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</si>
  <si>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</si>
  <si>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</si>
  <si>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</si>
  <si>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</si>
  <si>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</si>
  <si>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</si>
  <si>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</si>
  <si>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</si>
  <si>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</si>
  <si>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</si>
  <si>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</si>
  <si>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</si>
  <si>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</si>
  <si>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</si>
  <si>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</si>
  <si>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</si>
  <si>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</si>
  <si>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</si>
  <si>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</si>
  <si>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</si>
  <si>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</si>
  <si>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</si>
  <si>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</si>
  <si>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</si>
  <si>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</si>
  <si>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</si>
  <si>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</si>
  <si>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</si>
  <si>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</si>
  <si>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</si>
  <si>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</si>
  <si>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</si>
  <si>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</si>
  <si>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</si>
  <si>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</si>
  <si>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</si>
  <si>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</si>
  <si>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</si>
  <si>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</si>
  <si>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</si>
  <si>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</si>
  <si>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</si>
  <si>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</si>
  <si>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</si>
  <si>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</si>
  <si>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</si>
  <si>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</si>
  <si>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</si>
  <si>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</si>
  <si>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</si>
  <si>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</si>
  <si>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</si>
  <si>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</si>
  <si>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</si>
  <si>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</si>
  <si>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</si>
  <si>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</si>
  <si>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</si>
  <si>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</si>
  <si>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</si>
  <si>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</si>
  <si>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</si>
  <si>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</si>
  <si>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</si>
  <si>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</si>
  <si>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</si>
  <si>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</si>
  <si>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</si>
  <si>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</si>
  <si>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</si>
  <si>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</si>
  <si>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</si>
  <si>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</si>
  <si>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</si>
  <si>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</si>
  <si>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</si>
  <si>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</si>
  <si>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</si>
  <si>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</si>
  <si>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</si>
  <si>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</si>
  <si>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</si>
  <si>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</si>
  <si>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</si>
  <si>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</si>
  <si>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</si>
  <si>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</si>
  <si>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</si>
  <si>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</si>
  <si>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</si>
  <si>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</si>
  <si>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</si>
  <si>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</si>
  <si>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</si>
  <si>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</si>
  <si>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</si>
  <si>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</si>
  <si>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</si>
  <si>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</si>
  <si>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</si>
  <si>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</si>
  <si>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</si>
  <si>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</si>
  <si>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</si>
  <si>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</si>
  <si>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</si>
  <si>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</si>
  <si>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</si>
  <si>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</si>
  <si>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</si>
  <si>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</si>
  <si>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</si>
  <si>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</si>
  <si>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</si>
  <si>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</si>
  <si>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</si>
  <si>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</si>
  <si>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</si>
  <si>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</si>
  <si>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</si>
  <si>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</si>
  <si>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</si>
  <si>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</si>
  <si>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</si>
  <si>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</si>
  <si>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</si>
  <si>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</si>
  <si>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</si>
  <si>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</si>
  <si>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</si>
  <si>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</si>
  <si>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</si>
  <si>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</si>
  <si>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</si>
  <si>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</si>
  <si>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</si>
  <si>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</si>
  <si>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</si>
  <si>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</si>
  <si>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</si>
  <si>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</si>
  <si>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</si>
  <si>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</si>
  <si>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</si>
  <si>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</si>
  <si>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</si>
  <si>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</si>
  <si>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</si>
  <si>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</si>
  <si>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</si>
  <si>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</si>
  <si>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</si>
  <si>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</si>
  <si>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</si>
  <si>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</si>
  <si>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</si>
  <si>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</si>
  <si>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</si>
  <si>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</si>
  <si>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</si>
  <si>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</si>
  <si>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</si>
  <si>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</si>
  <si>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</si>
  <si>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</si>
  <si>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</si>
  <si>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</si>
  <si>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</si>
  <si>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</si>
  <si>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</si>
  <si>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</si>
  <si>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</si>
  <si>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</si>
  <si>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</si>
  <si>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</si>
  <si>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</si>
  <si>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</si>
  <si>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</si>
  <si>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</si>
  <si>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</si>
  <si>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</si>
  <si>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</si>
  <si>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</si>
  <si>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</si>
  <si>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</si>
  <si>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</si>
  <si>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</si>
  <si>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</si>
  <si>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</si>
  <si>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</si>
  <si>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</si>
  <si>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</si>
  <si>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</si>
  <si>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</si>
  <si>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</si>
  <si>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</si>
  <si>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</si>
  <si>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</si>
  <si>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</si>
  <si>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</si>
  <si>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</si>
  <si>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</si>
  <si>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</si>
  <si>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</si>
  <si>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</si>
  <si>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</si>
  <si>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</si>
  <si>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</si>
  <si>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</si>
  <si>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</si>
  <si>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</si>
  <si>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</si>
  <si>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</si>
  <si>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</si>
  <si>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</si>
  <si>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</si>
  <si>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</si>
  <si>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</si>
  <si>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</si>
  <si>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</si>
  <si>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</si>
  <si>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</si>
  <si>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</si>
  <si>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</si>
  <si>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</si>
  <si>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</si>
  <si>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</si>
  <si>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</si>
  <si>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</si>
  <si>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</si>
  <si>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</si>
  <si>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</si>
  <si>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</si>
  <si>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</si>
  <si>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</si>
  <si>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</si>
  <si>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</si>
  <si>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</si>
  <si>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</si>
  <si>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</si>
  <si>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</si>
  <si>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</si>
  <si>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</si>
  <si>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</si>
  <si>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</si>
  <si>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</si>
  <si>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</si>
  <si>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</si>
  <si>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</si>
  <si>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</si>
  <si>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</si>
  <si>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</si>
  <si>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</si>
  <si>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</si>
  <si>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</si>
  <si>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</si>
  <si>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</si>
  <si>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</si>
  <si>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</si>
  <si>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</si>
  <si>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</si>
  <si>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</si>
  <si>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</si>
  <si>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</si>
  <si>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</si>
  <si>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</si>
  <si>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</si>
  <si>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</si>
  <si>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</si>
  <si>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</si>
  <si>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</si>
  <si>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</si>
  <si>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</si>
  <si>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</si>
  <si>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</si>
  <si>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</si>
  <si>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</si>
  <si>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</si>
  <si>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</si>
  <si>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</si>
  <si>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</si>
  <si>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</si>
  <si>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</si>
  <si>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</si>
  <si>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</si>
  <si>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</si>
  <si>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</si>
  <si>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</si>
  <si>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</si>
  <si>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</si>
  <si>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</si>
  <si>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</si>
  <si>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</si>
  <si>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</si>
  <si>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</si>
  <si>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</si>
  <si>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</si>
  <si>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</si>
  <si>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</si>
  <si>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</si>
  <si>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</si>
  <si>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</si>
  <si>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</si>
  <si>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</si>
  <si>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</si>
  <si>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</si>
  <si>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</si>
  <si>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</si>
  <si>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</si>
  <si>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</si>
  <si>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</si>
  <si>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</si>
  <si>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</si>
  <si>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</si>
  <si>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</si>
  <si>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</si>
  <si>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</si>
  <si>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</si>
  <si>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</si>
  <si>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</si>
  <si>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</si>
  <si>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</si>
  <si>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</si>
  <si>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</si>
  <si>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</si>
  <si>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</si>
  <si>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</si>
  <si>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</si>
  <si>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</si>
  <si>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</si>
  <si>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</si>
  <si>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</si>
  <si>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</si>
  <si>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</si>
  <si>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</si>
  <si>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</si>
  <si>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</si>
  <si>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</si>
  <si>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</si>
  <si>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</si>
  <si>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</si>
  <si>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</si>
  <si>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</si>
  <si>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</si>
  <si>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</si>
  <si>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</si>
  <si>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</si>
  <si>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</si>
  <si>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</si>
  <si>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</si>
  <si>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</si>
  <si>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</si>
  <si>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</si>
  <si>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</si>
  <si>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</si>
  <si>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</si>
  <si>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</si>
  <si>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</si>
  <si>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</si>
  <si>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</si>
  <si>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</si>
  <si>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</si>
  <si>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</si>
  <si>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</si>
  <si>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</si>
  <si>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</si>
  <si>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</si>
  <si>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</si>
  <si>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</si>
  <si>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</si>
  <si>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</si>
  <si>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</si>
  <si>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</si>
  <si>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</si>
  <si>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</si>
  <si>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</si>
  <si>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</si>
  <si>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</si>
  <si>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</si>
  <si>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</si>
  <si>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</si>
  <si>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</si>
  <si>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</si>
  <si>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</si>
  <si>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</si>
  <si>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</si>
  <si>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</si>
  <si>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</si>
  <si>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</si>
  <si>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</si>
  <si>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</si>
  <si>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</si>
  <si>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</si>
  <si>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</si>
  <si>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</si>
  <si>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</si>
  <si>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</si>
  <si>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</si>
  <si>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</si>
  <si>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</si>
  <si>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</si>
  <si>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</si>
  <si>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</si>
  <si>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</si>
  <si>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</si>
  <si>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</si>
  <si>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</si>
  <si>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</si>
  <si>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</si>
  <si>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</si>
  <si>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</si>
  <si>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</si>
  <si>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</si>
  <si>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</si>
  <si>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</si>
  <si>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</si>
  <si>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</si>
  <si>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</si>
  <si>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</si>
  <si>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</si>
  <si>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</si>
  <si>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</si>
  <si>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</si>
  <si>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</si>
  <si>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</si>
  <si>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</si>
  <si>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</si>
  <si>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</si>
  <si>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</si>
  <si>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</si>
  <si>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</si>
  <si>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</si>
  <si>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</si>
  <si>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</si>
  <si>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</si>
  <si>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</si>
  <si>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</si>
  <si>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</si>
  <si>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</si>
  <si>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</si>
  <si>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</si>
  <si>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</si>
  <si>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</si>
  <si>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</si>
  <si>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</si>
  <si>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</si>
  <si>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</si>
  <si>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</si>
  <si>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</si>
  <si>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</si>
  <si>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</si>
  <si>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</si>
  <si>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</si>
  <si>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</si>
  <si>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</si>
  <si>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</si>
  <si>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</si>
  <si>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</si>
  <si>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</si>
  <si>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</si>
  <si>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</si>
  <si>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</si>
  <si>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</si>
  <si>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</si>
  <si>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</si>
  <si>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</si>
  <si>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</si>
  <si>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</si>
  <si>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</si>
  <si>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</si>
  <si>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</si>
  <si>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</si>
  <si>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</si>
  <si>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</si>
  <si>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</si>
  <si>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</si>
  <si>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</si>
  <si>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</si>
  <si>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</si>
  <si>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</si>
  <si>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</si>
  <si>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</si>
  <si>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</si>
  <si>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</si>
  <si>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</si>
  <si>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</si>
  <si>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</si>
  <si>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</si>
  <si>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</si>
  <si>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</si>
  <si>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</si>
  <si>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</si>
  <si>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</si>
  <si>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</si>
  <si>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</si>
  <si>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</si>
  <si>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</si>
  <si>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</si>
  <si>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</si>
  <si>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</si>
  <si>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</si>
  <si>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</si>
  <si>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</si>
  <si>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</si>
  <si>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</si>
  <si>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</si>
  <si>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</si>
  <si>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</si>
  <si>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</si>
  <si>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</si>
  <si>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</si>
  <si>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</si>
  <si>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</si>
  <si>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</si>
  <si>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</si>
  <si>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</si>
  <si>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</si>
  <si>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</si>
  <si>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</si>
  <si>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</si>
  <si>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</si>
  <si>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</si>
  <si>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</si>
  <si>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</si>
  <si>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</si>
  <si>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</si>
  <si>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</si>
  <si>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</si>
  <si>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</si>
  <si>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</si>
  <si>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</si>
  <si>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</si>
  <si>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</si>
  <si>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</si>
  <si>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</si>
  <si>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</si>
  <si>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</si>
  <si>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</si>
  <si>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</si>
  <si>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</si>
  <si>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</si>
  <si>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</si>
  <si>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</si>
  <si>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</si>
  <si>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</si>
  <si>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</si>
  <si>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</si>
  <si>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</si>
  <si>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</si>
  <si>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</si>
  <si>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</si>
  <si>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</si>
  <si>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</si>
  <si>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</si>
  <si>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</si>
  <si>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</si>
  <si>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</si>
  <si>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</si>
  <si>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</si>
  <si>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</si>
  <si>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</si>
  <si>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</si>
  <si>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</si>
  <si>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</si>
  <si>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</si>
  <si>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</si>
  <si>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</si>
  <si>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</si>
  <si>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</si>
  <si>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</si>
  <si>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</si>
  <si>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</si>
  <si>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</si>
  <si>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</si>
  <si>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</si>
  <si>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</si>
  <si>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</si>
  <si>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</si>
  <si>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</si>
  <si>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</si>
  <si>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</si>
  <si>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</si>
  <si>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</si>
  <si>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</si>
  <si>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</si>
  <si>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</si>
  <si>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</si>
  <si>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</si>
  <si>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</si>
  <si>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</si>
  <si>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</si>
  <si>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</si>
  <si>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</si>
  <si>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</si>
  <si>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</si>
  <si>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</si>
  <si>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</si>
  <si>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</si>
  <si>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</si>
  <si>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</si>
  <si>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</si>
  <si>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</si>
  <si>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</si>
  <si>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</si>
  <si>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</si>
  <si>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</si>
  <si>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</si>
  <si>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</si>
  <si>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</si>
  <si>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</si>
  <si>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</si>
  <si>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</si>
  <si>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</si>
  <si>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</si>
  <si>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</si>
  <si>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</si>
  <si>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</si>
  <si>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</si>
  <si>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</si>
  <si>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</si>
  <si>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</si>
  <si>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</si>
  <si>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</si>
  <si>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</si>
  <si>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</si>
  <si>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</si>
  <si>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</si>
  <si>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</si>
  <si>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</si>
  <si>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</si>
  <si>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</si>
  <si>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</si>
  <si>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</si>
  <si>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</si>
  <si>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</si>
  <si>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</si>
  <si>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</si>
  <si>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</si>
  <si>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</si>
  <si>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</si>
  <si>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</si>
  <si>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</si>
  <si>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</si>
  <si>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</si>
  <si>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</si>
  <si>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</si>
  <si>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</si>
  <si>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</si>
  <si>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</si>
  <si>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</si>
  <si>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</si>
  <si>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</si>
  <si>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</si>
  <si>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</si>
  <si>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</si>
  <si>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</si>
  <si>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</si>
  <si>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</si>
  <si>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</si>
  <si>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</si>
  <si>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</si>
  <si>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</si>
  <si>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</si>
  <si>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</si>
  <si>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</si>
  <si>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</si>
  <si>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</si>
  <si>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</si>
  <si>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</si>
  <si>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</si>
  <si>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</si>
  <si>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</si>
  <si>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</si>
  <si>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</si>
  <si>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</si>
  <si>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</si>
  <si>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</si>
  <si>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</si>
  <si>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</si>
  <si>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</si>
  <si>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</si>
  <si>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</si>
  <si>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</si>
  <si>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</si>
  <si>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</si>
  <si>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</si>
  <si>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</si>
  <si>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</si>
  <si>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</si>
  <si>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</si>
  <si>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</si>
  <si>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</si>
  <si>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</si>
  <si>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</si>
  <si>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</si>
  <si>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</si>
  <si>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</si>
  <si>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</si>
  <si>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</si>
  <si>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</si>
  <si>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</si>
  <si>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</si>
  <si>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</si>
  <si>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</si>
  <si>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</si>
  <si>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</si>
  <si>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</si>
  <si>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</si>
  <si>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</si>
  <si>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</si>
  <si>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</si>
  <si>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</si>
  <si>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</si>
  <si>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</si>
  <si>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</si>
  <si>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</si>
  <si>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</si>
  <si>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</si>
  <si>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</si>
  <si>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</si>
  <si>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</si>
  <si>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</si>
  <si>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</si>
  <si>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</si>
  <si>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</si>
  <si>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</si>
  <si>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</si>
  <si>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</si>
  <si>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</si>
  <si>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</si>
  <si>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</si>
  <si>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</si>
  <si>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</si>
  <si>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</si>
  <si>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</si>
  <si>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</si>
  <si>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</si>
  <si>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</si>
  <si>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</si>
  <si>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</si>
  <si>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</si>
  <si>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</si>
  <si>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</si>
  <si>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</si>
  <si>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</si>
  <si>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</si>
  <si>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</si>
  <si>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</si>
  <si>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</si>
  <si>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</si>
  <si>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</si>
  <si>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</si>
  <si>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</si>
  <si>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</si>
  <si>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</si>
  <si>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</si>
  <si>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</si>
  <si>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</si>
  <si>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</si>
  <si>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</si>
  <si>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</si>
  <si>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</si>
  <si>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</si>
  <si>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</si>
  <si>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</si>
  <si>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</si>
  <si>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</si>
  <si>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</si>
  <si>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</si>
  <si>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</si>
  <si>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</si>
  <si>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</si>
  <si>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</si>
  <si>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</si>
  <si>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</si>
  <si>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</si>
  <si>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</si>
  <si>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</si>
  <si>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</si>
  <si>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</si>
  <si>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</si>
  <si>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</si>
  <si>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</si>
  <si>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</si>
  <si>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</si>
  <si>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</si>
  <si>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</si>
  <si>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</si>
  <si>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</si>
  <si>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</si>
  <si>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</si>
  <si>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</si>
  <si>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</si>
  <si>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</si>
  <si>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</si>
  <si>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</si>
  <si>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</si>
  <si>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</si>
  <si>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</si>
  <si>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</si>
  <si>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</si>
  <si>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</si>
  <si>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</si>
  <si>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</si>
  <si>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</si>
  <si>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</si>
  <si>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</si>
  <si>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</si>
  <si>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</si>
  <si>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</si>
  <si>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</si>
  <si>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</si>
  <si>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</si>
  <si>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</si>
  <si>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</si>
  <si>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</si>
  <si>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</si>
  <si>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</si>
  <si>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</si>
  <si>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</si>
  <si>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</si>
  <si>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</si>
  <si>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</si>
  <si>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</si>
  <si>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</si>
  <si>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</si>
  <si>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</si>
  <si>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</si>
  <si>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</si>
  <si>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</si>
  <si>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</si>
  <si>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</si>
  <si>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</si>
  <si>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</si>
  <si>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</si>
  <si>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</si>
  <si>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</si>
  <si>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</si>
  <si>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</si>
  <si>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</si>
  <si>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</si>
  <si>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</si>
  <si>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</si>
  <si>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</si>
  <si>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</si>
  <si>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</si>
  <si>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</si>
  <si>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</si>
  <si>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</si>
  <si>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</si>
  <si>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</si>
  <si>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</si>
  <si>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</si>
  <si>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</si>
  <si>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</si>
  <si>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</si>
  <si>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</si>
  <si>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</si>
  <si>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</si>
  <si>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</si>
  <si>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</si>
  <si>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</si>
  <si>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</si>
  <si>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</si>
  <si>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</si>
  <si>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</si>
  <si>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</si>
  <si>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</si>
  <si>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</si>
  <si>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</si>
  <si>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</si>
  <si>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</si>
  <si>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</si>
  <si>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</si>
  <si>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</si>
  <si>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</si>
  <si>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</si>
  <si>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</si>
  <si>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&lt; 30 days</t>
  </si>
  <si>
    <t>30 days - 60 days</t>
  </si>
  <si>
    <t>60 days - 90 days</t>
  </si>
  <si>
    <t>90 days - 180 days</t>
  </si>
  <si>
    <t>180 days &gt;</t>
  </si>
  <si>
    <t>Performing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</si>
  <si>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</si>
  <si>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</si>
  <si>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</si>
  <si>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</si>
  <si>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</si>
  <si>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</si>
  <si>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</si>
  <si>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</si>
  <si>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</si>
  <si>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</si>
  <si>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</si>
  <si>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</si>
  <si>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</si>
  <si>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</si>
  <si>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</si>
  <si>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</si>
  <si>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</si>
  <si>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</si>
  <si>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</si>
  <si>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Reporting Date: 28/11/2022</t>
  </si>
  <si>
    <t>Cut-off Date: 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</si>
</sst>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09375" defaultRowHeight="14.4" x14ac:dyDescent="0.3"/>
  <cols>
    <col min="1" max="1" width="13.21875" customWidth="1"/>
    <col min="2" max="2" width="60.5546875" bestFit="1" customWidth="1"/>
    <col min="3" max="7" width="41" customWidth="1"/>
  </cols>
  <sheetData>
    <row r="1" spans="1:7" ht="45" customHeight="1" x14ac:dyDescent="0.3">
      <c r="A1" s="340" t="s">
        <v>1480</v>
      </c>
      <c r="B1" s="340"/>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2" t="s">
        <v>2157</v>
      </c>
      <c r="C6" s="343"/>
      <c r="D6" s="236"/>
      <c r="E6" s="183"/>
      <c r="F6" s="183"/>
      <c r="G6" s="183"/>
    </row>
    <row r="7" spans="1:7" x14ac:dyDescent="0.3">
      <c r="A7" s="286"/>
      <c r="B7" s="344" t="s">
        <v>1586</v>
      </c>
      <c r="C7" s="344"/>
      <c r="D7" s="283"/>
      <c r="E7" s="178"/>
      <c r="F7" s="178"/>
      <c r="G7" s="178"/>
    </row>
    <row r="8" spans="1:7" x14ac:dyDescent="0.3">
      <c r="A8" s="178"/>
      <c r="B8" s="345" t="s">
        <v>1587</v>
      </c>
      <c r="C8" s="346"/>
      <c r="D8" s="283"/>
      <c r="E8" s="178"/>
      <c r="F8" s="178"/>
      <c r="G8" s="178"/>
    </row>
    <row r="9" spans="1:7" x14ac:dyDescent="0.3">
      <c r="A9" s="178"/>
      <c r="B9" s="347" t="s">
        <v>1588</v>
      </c>
      <c r="C9" s="348"/>
      <c r="D9" s="283"/>
      <c r="E9" s="178"/>
      <c r="F9" s="178"/>
      <c r="G9" s="178"/>
    </row>
    <row r="10" spans="1:7" ht="15" thickBot="1" x14ac:dyDescent="0.35">
      <c r="A10" s="178"/>
      <c r="B10" s="349" t="s">
        <v>1589</v>
      </c>
      <c r="C10" s="350"/>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1" t="s">
        <v>1586</v>
      </c>
      <c r="C14" s="341"/>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1" t="s">
        <v>1587</v>
      </c>
      <c r="C25" s="341"/>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72">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27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27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27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27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72">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09375" defaultRowHeight="14.4" x14ac:dyDescent="0.3"/>
  <cols>
    <col min="1" max="1" width="13.21875" style="219" customWidth="1"/>
    <col min="2" max="2" width="59" style="219" customWidth="1"/>
    <col min="3" max="7" width="36.77734375" style="219" customWidth="1"/>
    <col min="8" max="16384" width="9.109375" style="219"/>
  </cols>
  <sheetData>
    <row r="1" spans="1:9" ht="45" customHeight="1" x14ac:dyDescent="0.3">
      <c r="A1" s="356" t="s">
        <v>1480</v>
      </c>
      <c r="B1" s="356"/>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7" t="s">
        <v>2035</v>
      </c>
      <c r="F5" s="358"/>
      <c r="G5" s="243" t="s">
        <v>2034</v>
      </c>
      <c r="H5" s="234"/>
    </row>
    <row r="6" spans="1:9" x14ac:dyDescent="0.3">
      <c r="A6" s="229"/>
      <c r="B6" s="229"/>
      <c r="C6" s="229"/>
      <c r="D6" s="229"/>
      <c r="F6" s="244"/>
      <c r="G6" s="244"/>
    </row>
    <row r="7" spans="1:9" ht="18.75" customHeight="1" x14ac:dyDescent="0.3">
      <c r="A7" s="245"/>
      <c r="B7" s="342" t="s">
        <v>2063</v>
      </c>
      <c r="C7" s="343"/>
      <c r="D7" s="246"/>
      <c r="E7" s="342" t="s">
        <v>2051</v>
      </c>
      <c r="F7" s="359"/>
      <c r="G7" s="359"/>
      <c r="H7" s="343"/>
    </row>
    <row r="8" spans="1:9" ht="18.75" customHeight="1" x14ac:dyDescent="0.3">
      <c r="A8" s="229"/>
      <c r="B8" s="360" t="s">
        <v>2028</v>
      </c>
      <c r="C8" s="361"/>
      <c r="D8" s="246"/>
      <c r="E8" s="362"/>
      <c r="F8" s="363"/>
      <c r="G8" s="363"/>
      <c r="H8" s="364"/>
    </row>
    <row r="9" spans="1:9" ht="18.75" customHeight="1" x14ac:dyDescent="0.3">
      <c r="A9" s="229"/>
      <c r="B9" s="360" t="s">
        <v>2032</v>
      </c>
      <c r="C9" s="361"/>
      <c r="D9" s="247"/>
      <c r="E9" s="362"/>
      <c r="F9" s="363"/>
      <c r="G9" s="363"/>
      <c r="H9" s="364"/>
      <c r="I9" s="234"/>
    </row>
    <row r="10" spans="1:9" x14ac:dyDescent="0.3">
      <c r="A10" s="248"/>
      <c r="B10" s="365"/>
      <c r="C10" s="365"/>
      <c r="D10" s="246"/>
      <c r="E10" s="362"/>
      <c r="F10" s="363"/>
      <c r="G10" s="363"/>
      <c r="H10" s="364"/>
      <c r="I10" s="234"/>
    </row>
    <row r="11" spans="1:9" ht="15" thickBot="1" x14ac:dyDescent="0.35">
      <c r="A11" s="248"/>
      <c r="B11" s="366"/>
      <c r="C11" s="367"/>
      <c r="D11" s="247"/>
      <c r="E11" s="362"/>
      <c r="F11" s="363"/>
      <c r="G11" s="363"/>
      <c r="H11" s="364"/>
      <c r="I11" s="234"/>
    </row>
    <row r="12" spans="1:9" x14ac:dyDescent="0.3">
      <c r="A12" s="229"/>
      <c r="B12" s="249"/>
      <c r="C12" s="229"/>
      <c r="D12" s="229"/>
      <c r="E12" s="362"/>
      <c r="F12" s="363"/>
      <c r="G12" s="363"/>
      <c r="H12" s="364"/>
      <c r="I12" s="234"/>
    </row>
    <row r="13" spans="1:9" ht="15.75" customHeight="1" thickBot="1" x14ac:dyDescent="0.35">
      <c r="A13" s="229"/>
      <c r="B13" s="249"/>
      <c r="C13" s="229"/>
      <c r="D13" s="229"/>
      <c r="E13" s="351" t="s">
        <v>2064</v>
      </c>
      <c r="F13" s="352"/>
      <c r="G13" s="353" t="s">
        <v>2065</v>
      </c>
      <c r="H13" s="354"/>
      <c r="I13" s="234"/>
    </row>
    <row r="14" spans="1:9" x14ac:dyDescent="0.3">
      <c r="A14" s="229"/>
      <c r="B14" s="249"/>
      <c r="C14" s="229"/>
      <c r="D14" s="229"/>
      <c r="E14" s="250"/>
      <c r="F14" s="250"/>
      <c r="G14" s="229"/>
      <c r="H14" s="235"/>
    </row>
    <row r="15" spans="1:9" ht="18.75" customHeight="1" x14ac:dyDescent="0.3">
      <c r="A15" s="251"/>
      <c r="B15" s="355" t="s">
        <v>2066</v>
      </c>
      <c r="C15" s="355"/>
      <c r="D15" s="355"/>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5" t="s">
        <v>2032</v>
      </c>
      <c r="C20" s="355"/>
      <c r="D20" s="355"/>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L16" sqref="L16"/>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4" t="s">
        <v>2260</v>
      </c>
      <c r="F6" s="334"/>
      <c r="G6" s="334"/>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2702</v>
      </c>
      <c r="G9" s="7"/>
      <c r="H9" s="7"/>
      <c r="I9" s="7"/>
      <c r="J9" s="8"/>
    </row>
    <row r="10" spans="2:10" ht="21" x14ac:dyDescent="0.3">
      <c r="B10" s="6"/>
      <c r="C10" s="7"/>
      <c r="D10" s="7"/>
      <c r="E10" s="7"/>
      <c r="F10" s="12" t="s">
        <v>2703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7" t="s">
        <v>15</v>
      </c>
      <c r="E24" s="333" t="s">
        <v>16</v>
      </c>
      <c r="F24" s="333"/>
      <c r="G24" s="333"/>
      <c r="H24" s="333"/>
      <c r="I24" s="7"/>
      <c r="J24" s="8"/>
    </row>
    <row r="25" spans="2:10" x14ac:dyDescent="0.3">
      <c r="B25" s="6"/>
      <c r="C25" s="7"/>
      <c r="D25" s="7"/>
      <c r="E25" s="15"/>
      <c r="F25" s="15"/>
      <c r="G25" s="15"/>
      <c r="H25" s="7"/>
      <c r="I25" s="7"/>
      <c r="J25" s="8"/>
    </row>
    <row r="26" spans="2:10" x14ac:dyDescent="0.3">
      <c r="B26" s="6"/>
      <c r="C26" s="7"/>
      <c r="D26" s="337" t="s">
        <v>17</v>
      </c>
      <c r="E26" s="333"/>
      <c r="F26" s="333"/>
      <c r="G26" s="333"/>
      <c r="H26" s="333"/>
      <c r="I26" s="7"/>
      <c r="J26" s="8"/>
    </row>
    <row r="27" spans="2:10" x14ac:dyDescent="0.3">
      <c r="B27" s="6"/>
      <c r="C27" s="7"/>
      <c r="D27" s="16"/>
      <c r="E27" s="16"/>
      <c r="F27" s="16"/>
      <c r="G27" s="16"/>
      <c r="H27" s="16"/>
      <c r="I27" s="7"/>
      <c r="J27" s="8"/>
    </row>
    <row r="28" spans="2:10" x14ac:dyDescent="0.3">
      <c r="B28" s="6"/>
      <c r="C28" s="7"/>
      <c r="D28" s="337" t="s">
        <v>18</v>
      </c>
      <c r="E28" s="333" t="s">
        <v>16</v>
      </c>
      <c r="F28" s="333"/>
      <c r="G28" s="333"/>
      <c r="H28" s="333"/>
      <c r="I28" s="7"/>
      <c r="J28" s="8"/>
    </row>
    <row r="29" spans="2:10" x14ac:dyDescent="0.3">
      <c r="B29" s="6"/>
      <c r="C29" s="7"/>
      <c r="D29" s="16"/>
      <c r="E29" s="16"/>
      <c r="F29" s="16"/>
      <c r="G29" s="16"/>
      <c r="H29" s="16"/>
      <c r="I29" s="7"/>
      <c r="J29" s="8"/>
    </row>
    <row r="30" spans="2:10" x14ac:dyDescent="0.3">
      <c r="B30" s="6"/>
      <c r="C30" s="7"/>
      <c r="D30" s="337" t="s">
        <v>19</v>
      </c>
      <c r="E30" s="333" t="s">
        <v>16</v>
      </c>
      <c r="F30" s="333"/>
      <c r="G30" s="333"/>
      <c r="H30" s="333"/>
      <c r="I30" s="7"/>
      <c r="J30" s="8"/>
    </row>
    <row r="31" spans="2:10" x14ac:dyDescent="0.3">
      <c r="B31" s="6"/>
      <c r="C31" s="7"/>
      <c r="D31" s="16"/>
      <c r="E31" s="16"/>
      <c r="F31" s="16"/>
      <c r="G31" s="16"/>
      <c r="H31" s="16"/>
      <c r="I31" s="7"/>
      <c r="J31" s="8"/>
    </row>
    <row r="32" spans="2:10" x14ac:dyDescent="0.3">
      <c r="B32" s="6"/>
      <c r="C32" s="7"/>
      <c r="D32" s="337" t="s">
        <v>20</v>
      </c>
      <c r="E32" s="333" t="s">
        <v>16</v>
      </c>
      <c r="F32" s="333"/>
      <c r="G32" s="333"/>
      <c r="H32" s="333"/>
      <c r="I32" s="7"/>
      <c r="J32" s="8"/>
    </row>
    <row r="33" spans="1:18" x14ac:dyDescent="0.3">
      <c r="B33" s="6"/>
      <c r="C33" s="7"/>
      <c r="D33" s="15"/>
      <c r="E33" s="15"/>
      <c r="F33" s="15"/>
      <c r="G33" s="15"/>
      <c r="H33" s="15"/>
      <c r="I33" s="7"/>
      <c r="J33" s="8"/>
    </row>
    <row r="34" spans="1:18" x14ac:dyDescent="0.3">
      <c r="B34" s="6"/>
      <c r="C34" s="7"/>
      <c r="D34" s="337" t="s">
        <v>21</v>
      </c>
      <c r="E34" s="333" t="s">
        <v>16</v>
      </c>
      <c r="F34" s="333"/>
      <c r="G34" s="333"/>
      <c r="H34" s="333"/>
      <c r="I34" s="7"/>
      <c r="J34" s="8"/>
    </row>
    <row r="35" spans="1:18" x14ac:dyDescent="0.3">
      <c r="B35" s="6"/>
      <c r="C35" s="7"/>
      <c r="D35" s="7"/>
      <c r="E35" s="7"/>
      <c r="F35" s="7"/>
      <c r="G35" s="7"/>
      <c r="H35" s="7"/>
      <c r="I35" s="7"/>
      <c r="J35" s="8"/>
    </row>
    <row r="36" spans="1:18" x14ac:dyDescent="0.3">
      <c r="B36" s="6"/>
      <c r="C36" s="7"/>
      <c r="D36" s="335" t="s">
        <v>22</v>
      </c>
      <c r="E36" s="336"/>
      <c r="F36" s="336"/>
      <c r="G36" s="336"/>
      <c r="H36" s="336"/>
      <c r="I36" s="7"/>
      <c r="J36" s="8"/>
    </row>
    <row r="37" spans="1:18" x14ac:dyDescent="0.3">
      <c r="B37" s="6"/>
      <c r="C37" s="7"/>
      <c r="D37" s="7"/>
      <c r="E37" s="7"/>
      <c r="F37" s="14"/>
      <c r="G37" s="7"/>
      <c r="H37" s="7"/>
      <c r="I37" s="7"/>
      <c r="J37" s="8"/>
    </row>
    <row r="38" spans="1:18" x14ac:dyDescent="0.3">
      <c r="B38" s="6"/>
      <c r="C38" s="7"/>
      <c r="D38" s="335" t="s">
        <v>1481</v>
      </c>
      <c r="E38" s="336"/>
      <c r="F38" s="336"/>
      <c r="G38" s="336"/>
      <c r="H38" s="336"/>
      <c r="I38" s="7"/>
      <c r="J38" s="8"/>
    </row>
    <row r="39" spans="1:18" x14ac:dyDescent="0.3">
      <c r="B39" s="6"/>
      <c r="C39" s="7"/>
      <c r="D39" s="103"/>
      <c r="E39" s="103"/>
      <c r="F39" s="103"/>
      <c r="G39" s="103"/>
      <c r="H39" s="103"/>
      <c r="I39" s="7"/>
      <c r="J39" s="8"/>
    </row>
    <row r="40" spans="1:18" s="219" customFormat="1" x14ac:dyDescent="0.3">
      <c r="A40" s="2"/>
      <c r="B40" s="6"/>
      <c r="C40" s="7"/>
      <c r="D40" s="332" t="s">
        <v>2158</v>
      </c>
      <c r="E40" s="333" t="s">
        <v>16</v>
      </c>
      <c r="F40" s="333"/>
      <c r="G40" s="333"/>
      <c r="H40" s="333"/>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2" t="s">
        <v>2245</v>
      </c>
      <c r="E42" s="333"/>
      <c r="F42" s="333"/>
      <c r="G42" s="333"/>
      <c r="H42" s="333"/>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8671875" defaultRowHeight="14.4" outlineLevelRow="1" x14ac:dyDescent="0.3"/>
  <cols>
    <col min="1" max="1" width="13.21875" style="26" customWidth="1"/>
    <col min="2" max="2" width="60.77734375" style="26" customWidth="1"/>
    <col min="3" max="3" width="39.109375" style="26" bestFit="1" customWidth="1"/>
    <col min="4" max="4" width="35.109375" style="26" bestFit="1" customWidth="1"/>
    <col min="5" max="5" width="6.77734375" style="26" customWidth="1"/>
    <col min="6" max="6" width="41.77734375" style="26" customWidth="1"/>
    <col min="7" max="7" width="41.77734375" style="24" customWidth="1"/>
    <col min="8" max="8" width="7.21875" style="26" customWidth="1"/>
    <col min="9" max="9" width="71.88671875"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30">
        <v>44865</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35130.009764000002</v>
      </c>
      <c r="F38" s="43"/>
      <c r="H38" s="24"/>
      <c r="L38" s="24"/>
      <c r="M38" s="24"/>
    </row>
    <row r="39" spans="1:14" x14ac:dyDescent="0.3">
      <c r="A39" s="26" t="s">
        <v>66</v>
      </c>
      <c r="B39" s="43" t="s">
        <v>67</v>
      </c>
      <c r="C39" s="262">
        <v>28052.302641999999</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0.25230396279139078</v>
      </c>
      <c r="E45" s="145"/>
      <c r="F45" s="145">
        <v>0.14940000000000001</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35130.009764000002</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35130.009764000002</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16.41</v>
      </c>
      <c r="D66" s="331">
        <v>6.6342001408129674</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28.105112999999999</v>
      </c>
      <c r="D70" s="151" t="s">
        <v>1190</v>
      </c>
      <c r="E70" s="22"/>
      <c r="F70" s="158">
        <f t="shared" ref="F70:F76" si="1">IF($C$77=0,"",IF(C70="[for completion]","",C70/$C$77))</f>
        <v>8.0003146000833718E-4</v>
      </c>
      <c r="G70" s="158" t="s">
        <v>1190</v>
      </c>
      <c r="H70" s="24"/>
      <c r="L70" s="24"/>
      <c r="M70" s="24"/>
      <c r="N70" s="56"/>
    </row>
    <row r="71" spans="1:14" x14ac:dyDescent="0.3">
      <c r="A71" s="26" t="s">
        <v>114</v>
      </c>
      <c r="B71" s="141" t="s">
        <v>1503</v>
      </c>
      <c r="C71" s="151">
        <v>60.307853000000001</v>
      </c>
      <c r="D71" s="151" t="s">
        <v>1190</v>
      </c>
      <c r="E71" s="22"/>
      <c r="F71" s="158">
        <f t="shared" si="1"/>
        <v>1.71670470371559E-3</v>
      </c>
      <c r="G71" s="158" t="s">
        <v>1190</v>
      </c>
      <c r="H71" s="24"/>
      <c r="L71" s="24"/>
      <c r="M71" s="24"/>
      <c r="N71" s="56"/>
    </row>
    <row r="72" spans="1:14" x14ac:dyDescent="0.3">
      <c r="A72" s="26" t="s">
        <v>115</v>
      </c>
      <c r="B72" s="140" t="s">
        <v>1504</v>
      </c>
      <c r="C72" s="151">
        <v>69.178850999999995</v>
      </c>
      <c r="D72" s="151" t="s">
        <v>1190</v>
      </c>
      <c r="E72" s="22"/>
      <c r="F72" s="158">
        <f t="shared" si="1"/>
        <v>1.9692237909603571E-3</v>
      </c>
      <c r="G72" s="158" t="s">
        <v>1190</v>
      </c>
      <c r="H72" s="24"/>
      <c r="L72" s="24"/>
      <c r="M72" s="24"/>
      <c r="N72" s="56"/>
    </row>
    <row r="73" spans="1:14" x14ac:dyDescent="0.3">
      <c r="A73" s="26" t="s">
        <v>116</v>
      </c>
      <c r="B73" s="140" t="s">
        <v>1505</v>
      </c>
      <c r="C73" s="151">
        <v>105.343602</v>
      </c>
      <c r="D73" s="151" t="s">
        <v>1190</v>
      </c>
      <c r="E73" s="22"/>
      <c r="F73" s="158">
        <f t="shared" si="1"/>
        <v>2.9986784152263397E-3</v>
      </c>
      <c r="G73" s="158" t="s">
        <v>1190</v>
      </c>
      <c r="H73" s="24"/>
      <c r="L73" s="24"/>
      <c r="M73" s="24"/>
      <c r="N73" s="56"/>
    </row>
    <row r="74" spans="1:14" x14ac:dyDescent="0.3">
      <c r="A74" s="26" t="s">
        <v>117</v>
      </c>
      <c r="B74" s="140" t="s">
        <v>1506</v>
      </c>
      <c r="C74" s="151">
        <v>176.071652</v>
      </c>
      <c r="D74" s="151" t="s">
        <v>1190</v>
      </c>
      <c r="E74" s="22"/>
      <c r="F74" s="158">
        <f t="shared" si="1"/>
        <v>5.0120012260986054E-3</v>
      </c>
      <c r="G74" s="158" t="s">
        <v>1190</v>
      </c>
      <c r="H74" s="24"/>
      <c r="L74" s="24"/>
      <c r="M74" s="24"/>
      <c r="N74" s="56"/>
    </row>
    <row r="75" spans="1:14" x14ac:dyDescent="0.3">
      <c r="A75" s="26" t="s">
        <v>118</v>
      </c>
      <c r="B75" s="140" t="s">
        <v>1507</v>
      </c>
      <c r="C75" s="151">
        <v>1618.975308</v>
      </c>
      <c r="D75" s="151" t="s">
        <v>1190</v>
      </c>
      <c r="E75" s="22"/>
      <c r="F75" s="158">
        <f t="shared" si="1"/>
        <v>4.6085250729171148E-2</v>
      </c>
      <c r="G75" s="158" t="s">
        <v>1190</v>
      </c>
      <c r="H75" s="24"/>
      <c r="L75" s="24"/>
      <c r="M75" s="24"/>
      <c r="N75" s="56"/>
    </row>
    <row r="76" spans="1:14" x14ac:dyDescent="0.3">
      <c r="A76" s="26" t="s">
        <v>119</v>
      </c>
      <c r="B76" s="140" t="s">
        <v>1508</v>
      </c>
      <c r="C76" s="151">
        <v>33072.027383000001</v>
      </c>
      <c r="D76" s="151" t="s">
        <v>1190</v>
      </c>
      <c r="E76" s="22"/>
      <c r="F76" s="158">
        <f t="shared" si="1"/>
        <v>0.94141810967481965</v>
      </c>
      <c r="G76" s="158" t="s">
        <v>1190</v>
      </c>
      <c r="H76" s="24"/>
      <c r="L76" s="24"/>
      <c r="M76" s="24"/>
      <c r="N76" s="56"/>
    </row>
    <row r="77" spans="1:14" x14ac:dyDescent="0.3">
      <c r="A77" s="26" t="s">
        <v>120</v>
      </c>
      <c r="B77" s="60" t="s">
        <v>99</v>
      </c>
      <c r="C77" s="153">
        <f>SUM(C70:C76)</f>
        <v>35130.009762000002</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9.5559229999999999</v>
      </c>
      <c r="D79" s="153" t="s">
        <v>1190</v>
      </c>
      <c r="E79" s="43"/>
      <c r="F79" s="158">
        <f>IF($C$77=0,"",IF(C79="","",C79/$C$77))</f>
        <v>2.7201595060006521E-4</v>
      </c>
      <c r="G79" s="158" t="s">
        <v>1190</v>
      </c>
      <c r="H79" s="24"/>
      <c r="L79" s="24"/>
      <c r="M79" s="24"/>
      <c r="N79" s="56"/>
    </row>
    <row r="80" spans="1:14" outlineLevel="1" x14ac:dyDescent="0.3">
      <c r="A80" s="26" t="s">
        <v>125</v>
      </c>
      <c r="B80" s="61" t="s">
        <v>126</v>
      </c>
      <c r="C80" s="153">
        <v>18.549189999999999</v>
      </c>
      <c r="D80" s="153" t="s">
        <v>1190</v>
      </c>
      <c r="E80" s="43"/>
      <c r="F80" s="158">
        <f>IF($C$77=0,"",IF(C80="","",C80/$C$77))</f>
        <v>5.2801550940827203E-4</v>
      </c>
      <c r="G80" s="158" t="s">
        <v>1190</v>
      </c>
      <c r="H80" s="24"/>
      <c r="L80" s="24"/>
      <c r="M80" s="24"/>
      <c r="N80" s="56"/>
    </row>
    <row r="81" spans="1:14" outlineLevel="1" x14ac:dyDescent="0.3">
      <c r="A81" s="26" t="s">
        <v>127</v>
      </c>
      <c r="B81" s="61" t="s">
        <v>128</v>
      </c>
      <c r="C81" s="153">
        <v>24.27252</v>
      </c>
      <c r="D81" s="153" t="s">
        <v>1190</v>
      </c>
      <c r="E81" s="43"/>
      <c r="F81" s="158">
        <f>IF($C$77=0,"",IF(C81="","",C81/$C$77))</f>
        <v>6.9093405223745463E-4</v>
      </c>
      <c r="G81" s="158" t="s">
        <v>1190</v>
      </c>
      <c r="H81" s="24"/>
      <c r="L81" s="24"/>
      <c r="M81" s="24"/>
      <c r="N81" s="56"/>
    </row>
    <row r="82" spans="1:14" outlineLevel="1" x14ac:dyDescent="0.3">
      <c r="A82" s="26" t="s">
        <v>129</v>
      </c>
      <c r="B82" s="61" t="s">
        <v>130</v>
      </c>
      <c r="C82" s="153">
        <v>36.035333000000001</v>
      </c>
      <c r="D82" s="153" t="s">
        <v>1190</v>
      </c>
      <c r="E82" s="43"/>
      <c r="F82" s="158">
        <f>IF($C$77=0,"",IF(C82="","",C82/$C$77))</f>
        <v>1.0257706514781354E-3</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10.0809</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v>1826.5971999999999</v>
      </c>
      <c r="D93" s="151" t="s">
        <v>1190</v>
      </c>
      <c r="E93" s="22"/>
      <c r="F93" s="158">
        <f t="shared" ref="F93:F99" si="2">IF($C$100=0,"",IF(C93="[for completion]","",IF(C93="","",C93/$C$100)))</f>
        <v>6.5113984850263179E-2</v>
      </c>
      <c r="G93" s="158" t="s">
        <v>1190</v>
      </c>
      <c r="H93" s="24"/>
      <c r="L93" s="24"/>
      <c r="M93" s="24"/>
      <c r="N93" s="56"/>
    </row>
    <row r="94" spans="1:14" x14ac:dyDescent="0.3">
      <c r="A94" s="26" t="s">
        <v>142</v>
      </c>
      <c r="B94" s="141" t="s">
        <v>1503</v>
      </c>
      <c r="C94" s="151">
        <v>1666</v>
      </c>
      <c r="D94" s="151" t="s">
        <v>1190</v>
      </c>
      <c r="E94" s="22"/>
      <c r="F94" s="158">
        <f t="shared" si="2"/>
        <v>5.9389064409240563E-2</v>
      </c>
      <c r="G94" s="158" t="s">
        <v>1190</v>
      </c>
      <c r="H94" s="24"/>
      <c r="L94" s="24"/>
      <c r="M94" s="24"/>
      <c r="N94" s="56"/>
    </row>
    <row r="95" spans="1:14" x14ac:dyDescent="0.3">
      <c r="A95" s="26" t="s">
        <v>143</v>
      </c>
      <c r="B95" s="141" t="s">
        <v>1504</v>
      </c>
      <c r="C95" s="151">
        <v>276</v>
      </c>
      <c r="D95" s="151" t="s">
        <v>1190</v>
      </c>
      <c r="E95" s="22"/>
      <c r="F95" s="158">
        <f t="shared" si="2"/>
        <v>9.8387645719990365E-3</v>
      </c>
      <c r="G95" s="158" t="s">
        <v>1190</v>
      </c>
      <c r="H95" s="24"/>
      <c r="L95" s="24"/>
      <c r="M95" s="24"/>
      <c r="N95" s="56"/>
    </row>
    <row r="96" spans="1:14" x14ac:dyDescent="0.3">
      <c r="A96" s="26" t="s">
        <v>144</v>
      </c>
      <c r="B96" s="141" t="s">
        <v>1505</v>
      </c>
      <c r="C96" s="151">
        <v>1463.6132</v>
      </c>
      <c r="D96" s="151" t="s">
        <v>1190</v>
      </c>
      <c r="E96" s="22"/>
      <c r="F96" s="158">
        <f t="shared" si="2"/>
        <v>5.2174440939384573E-2</v>
      </c>
      <c r="G96" s="158" t="s">
        <v>1190</v>
      </c>
      <c r="H96" s="24"/>
      <c r="L96" s="24"/>
      <c r="M96" s="24"/>
      <c r="N96" s="56"/>
    </row>
    <row r="97" spans="1:14" x14ac:dyDescent="0.3">
      <c r="A97" s="26" t="s">
        <v>145</v>
      </c>
      <c r="B97" s="141" t="s">
        <v>1506</v>
      </c>
      <c r="C97" s="151">
        <v>293</v>
      </c>
      <c r="D97" s="151" t="s">
        <v>1190</v>
      </c>
      <c r="E97" s="22"/>
      <c r="F97" s="158">
        <f t="shared" si="2"/>
        <v>1.0444775433317819E-2</v>
      </c>
      <c r="G97" s="158" t="s">
        <v>1190</v>
      </c>
      <c r="H97" s="24"/>
      <c r="L97" s="24"/>
      <c r="M97" s="24"/>
    </row>
    <row r="98" spans="1:14" x14ac:dyDescent="0.3">
      <c r="A98" s="26" t="s">
        <v>146</v>
      </c>
      <c r="B98" s="141" t="s">
        <v>1507</v>
      </c>
      <c r="C98" s="151">
        <v>7887.5920999999998</v>
      </c>
      <c r="D98" s="151" t="s">
        <v>1190</v>
      </c>
      <c r="E98" s="22"/>
      <c r="F98" s="158">
        <f t="shared" si="2"/>
        <v>0.28117449895601265</v>
      </c>
      <c r="G98" s="158" t="s">
        <v>1190</v>
      </c>
      <c r="H98" s="24"/>
      <c r="L98" s="24"/>
      <c r="M98" s="24"/>
    </row>
    <row r="99" spans="1:14" x14ac:dyDescent="0.3">
      <c r="A99" s="26" t="s">
        <v>147</v>
      </c>
      <c r="B99" s="141" t="s">
        <v>1508</v>
      </c>
      <c r="C99" s="151">
        <v>14639.5</v>
      </c>
      <c r="D99" s="151" t="s">
        <v>1190</v>
      </c>
      <c r="E99" s="22"/>
      <c r="F99" s="158">
        <f t="shared" si="2"/>
        <v>0.52186447083978227</v>
      </c>
      <c r="G99" s="158" t="s">
        <v>1190</v>
      </c>
      <c r="H99" s="24"/>
      <c r="L99" s="24"/>
      <c r="M99" s="24"/>
    </row>
    <row r="100" spans="1:14" x14ac:dyDescent="0.3">
      <c r="A100" s="26" t="s">
        <v>148</v>
      </c>
      <c r="B100" s="60" t="s">
        <v>99</v>
      </c>
      <c r="C100" s="153">
        <f>SUM(C93:C99)</f>
        <v>28052.302499999998</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v>35</v>
      </c>
      <c r="D102" s="153" t="s">
        <v>1190</v>
      </c>
      <c r="E102" s="43"/>
      <c r="F102" s="158">
        <f>IF($C$100=0,"",IF(C102="","",IF(C102="","",C102/$C$100)))</f>
        <v>1.2476694203621967E-3</v>
      </c>
      <c r="G102" s="158" t="s">
        <v>1190</v>
      </c>
      <c r="H102" s="24"/>
      <c r="L102" s="24"/>
      <c r="M102" s="24"/>
    </row>
    <row r="103" spans="1:14" outlineLevel="1" x14ac:dyDescent="0.3">
      <c r="A103" s="26" t="s">
        <v>151</v>
      </c>
      <c r="B103" s="61" t="s">
        <v>126</v>
      </c>
      <c r="C103" s="153">
        <v>1791.5971999999999</v>
      </c>
      <c r="D103" s="153" t="s">
        <v>1190</v>
      </c>
      <c r="E103" s="43"/>
      <c r="F103" s="158">
        <f>IF($C$100=0,"",IF(C103="","",IF(C103="","",C103/$C$100)))</f>
        <v>6.3866315429900983E-2</v>
      </c>
      <c r="G103" s="158" t="s">
        <v>1190</v>
      </c>
      <c r="H103" s="24"/>
      <c r="L103" s="24"/>
      <c r="M103" s="24"/>
    </row>
    <row r="104" spans="1:14" outlineLevel="1" x14ac:dyDescent="0.3">
      <c r="A104" s="26" t="s">
        <v>152</v>
      </c>
      <c r="B104" s="61" t="s">
        <v>128</v>
      </c>
      <c r="C104" s="153">
        <v>1600</v>
      </c>
      <c r="D104" s="153" t="s">
        <v>1190</v>
      </c>
      <c r="E104" s="43"/>
      <c r="F104" s="158">
        <f>IF($C$100=0,"",IF(C104="","",IF(C104="","",C104/$C$100)))</f>
        <v>5.703631635941471E-2</v>
      </c>
      <c r="G104" s="158" t="s">
        <v>1190</v>
      </c>
      <c r="H104" s="24"/>
      <c r="L104" s="24"/>
      <c r="M104" s="24"/>
    </row>
    <row r="105" spans="1:14" outlineLevel="1" x14ac:dyDescent="0.3">
      <c r="A105" s="26" t="s">
        <v>153</v>
      </c>
      <c r="B105" s="61" t="s">
        <v>130</v>
      </c>
      <c r="C105" s="153">
        <v>66</v>
      </c>
      <c r="D105" s="153" t="s">
        <v>1190</v>
      </c>
      <c r="E105" s="43"/>
      <c r="F105" s="158">
        <f>IF($C$100=0,"",IF(C105="","",IF(C105="","",C105/$C$100)))</f>
        <v>2.3527480498258565E-3</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35130.0098</v>
      </c>
      <c r="D112" s="151">
        <v>35130.0098</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35130.0098</v>
      </c>
      <c r="D129" s="151">
        <f>SUM(D112:D128)</f>
        <v>35130.0098</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27599</v>
      </c>
      <c r="D138" s="151">
        <v>28052.302641999999</v>
      </c>
      <c r="E138" s="52"/>
      <c r="F138" s="158">
        <f t="shared" ref="F138:F154" si="7">IF($C$155=0,"",IF(C138="[for completion]","",IF(C138="","",C138/$C$155)))</f>
        <v>0.9838408045220034</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v>389.68940999999995</v>
      </c>
      <c r="D142" s="151"/>
      <c r="E142" s="52"/>
      <c r="F142" s="158">
        <f t="shared" si="7"/>
        <v>1.3891530223852486E-2</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v>63.613232000000004</v>
      </c>
      <c r="D149" s="151"/>
      <c r="E149" s="43"/>
      <c r="F149" s="158">
        <f t="shared" si="7"/>
        <v>2.2676652541441665E-3</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28052.302641999999</v>
      </c>
      <c r="D155" s="151">
        <f>SUM(D138:D154)</f>
        <v>28052.302641999999</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27942.302642000002</v>
      </c>
      <c r="D164" s="151">
        <v>27942.302642000002</v>
      </c>
      <c r="E164" s="64"/>
      <c r="F164" s="158">
        <f>IF($C$167=0,"",IF(C164="[for completion]","",IF(C164="","",C164/$C$167)))</f>
        <v>0.99607875327013951</v>
      </c>
      <c r="G164" s="158">
        <f>IF($D$167=0,"",IF(D164="[for completion]","",IF(D164="","",D164/$D$167)))</f>
        <v>0.99607875327013951</v>
      </c>
      <c r="H164" s="24"/>
      <c r="L164" s="24"/>
      <c r="M164" s="24"/>
      <c r="N164" s="56"/>
    </row>
    <row r="165" spans="1:14" x14ac:dyDescent="0.3">
      <c r="A165" s="26" t="s">
        <v>223</v>
      </c>
      <c r="B165" s="24" t="s">
        <v>224</v>
      </c>
      <c r="C165" s="151">
        <v>90</v>
      </c>
      <c r="D165" s="151">
        <v>90</v>
      </c>
      <c r="E165" s="64"/>
      <c r="F165" s="158">
        <f>IF($C$167=0,"",IF(C165="[for completion]","",IF(C165="","",C165/$C$167)))</f>
        <v>3.2082927789767852E-3</v>
      </c>
      <c r="G165" s="158">
        <f>IF($D$167=0,"",IF(D165="[for completion]","",IF(D165="","",D165/$D$167)))</f>
        <v>3.2082927789767852E-3</v>
      </c>
      <c r="H165" s="24"/>
      <c r="L165" s="24"/>
      <c r="M165" s="24"/>
      <c r="N165" s="56"/>
    </row>
    <row r="166" spans="1:14" x14ac:dyDescent="0.3">
      <c r="A166" s="26" t="s">
        <v>225</v>
      </c>
      <c r="B166" s="24" t="s">
        <v>97</v>
      </c>
      <c r="C166" s="151">
        <v>20</v>
      </c>
      <c r="D166" s="151">
        <v>20</v>
      </c>
      <c r="E166" s="64"/>
      <c r="F166" s="158">
        <f>IF($C$167=0,"",IF(C166="[for completion]","",IF(C166="","",C166/$C$167)))</f>
        <v>7.1295395088373005E-4</v>
      </c>
      <c r="G166" s="158">
        <f>IF($D$167=0,"",IF(D166="[for completion]","",IF(D166="","",D166/$D$167)))</f>
        <v>7.1295395088373005E-4</v>
      </c>
      <c r="H166" s="24"/>
      <c r="L166" s="24"/>
      <c r="M166" s="24"/>
      <c r="N166" s="56"/>
    </row>
    <row r="167" spans="1:14" x14ac:dyDescent="0.3">
      <c r="A167" s="26" t="s">
        <v>226</v>
      </c>
      <c r="B167" s="65" t="s">
        <v>99</v>
      </c>
      <c r="C167" s="161">
        <f>SUM(C164:C166)</f>
        <v>28052.302642000002</v>
      </c>
      <c r="D167" s="161">
        <f>SUM(D164:D166)</f>
        <v>28052.302642000002</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1:14" x14ac:dyDescent="0.3">
      <c r="A369" s="56"/>
      <c r="B369" s="56"/>
      <c r="C369" s="56"/>
      <c r="D369" s="56"/>
      <c r="E369" s="56"/>
      <c r="F369" s="56"/>
      <c r="G369" s="56"/>
      <c r="H369" s="24"/>
      <c r="I369" s="56"/>
      <c r="J369" s="56"/>
      <c r="K369" s="56"/>
      <c r="L369" s="56"/>
      <c r="M369" s="56"/>
      <c r="N369" s="56"/>
    </row>
    <row r="370" spans="1:14" x14ac:dyDescent="0.3">
      <c r="A370" s="56"/>
      <c r="B370" s="56"/>
      <c r="C370" s="56"/>
      <c r="D370" s="56"/>
      <c r="E370" s="56"/>
      <c r="F370" s="56"/>
      <c r="G370" s="56"/>
      <c r="H370" s="24"/>
      <c r="I370" s="56"/>
      <c r="J370" s="56"/>
      <c r="K370" s="56"/>
      <c r="L370" s="56"/>
      <c r="M370" s="56"/>
      <c r="N370" s="56"/>
    </row>
    <row r="371" spans="1:14" x14ac:dyDescent="0.3">
      <c r="A371" s="56"/>
      <c r="B371" s="56"/>
      <c r="C371" s="56"/>
      <c r="D371" s="56"/>
      <c r="E371" s="56"/>
      <c r="F371" s="56"/>
      <c r="G371" s="56"/>
      <c r="H371" s="24"/>
      <c r="I371" s="56"/>
      <c r="J371" s="56"/>
      <c r="K371" s="56"/>
      <c r="L371" s="56"/>
      <c r="M371" s="56"/>
      <c r="N371" s="56"/>
    </row>
    <row r="372" spans="1:14" x14ac:dyDescent="0.3">
      <c r="A372" s="56"/>
      <c r="B372" s="56"/>
      <c r="C372" s="56"/>
      <c r="D372" s="56"/>
      <c r="E372" s="56"/>
      <c r="F372" s="56"/>
      <c r="G372" s="56"/>
      <c r="H372" s="24"/>
      <c r="I372" s="56"/>
      <c r="J372" s="56"/>
      <c r="K372" s="56"/>
      <c r="L372" s="56"/>
      <c r="M372" s="56"/>
      <c r="N372" s="56"/>
    </row>
    <row r="373" spans="1:14" x14ac:dyDescent="0.3">
      <c r="A373" s="56"/>
      <c r="B373" s="56"/>
      <c r="C373" s="56"/>
      <c r="D373" s="56"/>
      <c r="E373" s="56"/>
      <c r="F373" s="56"/>
      <c r="G373" s="56"/>
      <c r="H373" s="24"/>
      <c r="I373" s="56"/>
      <c r="J373" s="56"/>
      <c r="K373" s="56"/>
      <c r="L373" s="56"/>
      <c r="M373" s="56"/>
      <c r="N373" s="56"/>
    </row>
    <row r="374" spans="1:14" x14ac:dyDescent="0.3">
      <c r="A374" s="56"/>
      <c r="B374" s="56"/>
      <c r="C374" s="56"/>
      <c r="D374" s="56"/>
      <c r="E374" s="56"/>
      <c r="F374" s="56"/>
      <c r="G374" s="56"/>
      <c r="H374" s="24"/>
      <c r="I374" s="56"/>
      <c r="J374" s="56"/>
      <c r="K374" s="56"/>
      <c r="L374" s="56"/>
      <c r="M374" s="56"/>
      <c r="N374" s="56"/>
    </row>
    <row r="375" spans="1:14" x14ac:dyDescent="0.3">
      <c r="A375" s="56"/>
      <c r="B375" s="56"/>
      <c r="C375" s="56"/>
      <c r="D375" s="56"/>
      <c r="E375" s="56"/>
      <c r="F375" s="56"/>
      <c r="G375" s="56"/>
      <c r="H375" s="24"/>
      <c r="I375" s="56"/>
      <c r="J375" s="56"/>
      <c r="K375" s="56"/>
      <c r="L375" s="56"/>
      <c r="M375" s="56"/>
      <c r="N375" s="56"/>
    </row>
    <row r="376" spans="1:14" x14ac:dyDescent="0.3">
      <c r="A376" s="56"/>
      <c r="B376" s="56"/>
      <c r="C376" s="56"/>
      <c r="D376" s="56"/>
      <c r="E376" s="56"/>
      <c r="F376" s="56"/>
      <c r="G376" s="56"/>
      <c r="H376" s="24"/>
      <c r="I376" s="56"/>
      <c r="J376" s="56"/>
      <c r="K376" s="56"/>
      <c r="L376" s="56"/>
      <c r="M376" s="56"/>
      <c r="N376" s="56"/>
    </row>
    <row r="377" spans="1:14" x14ac:dyDescent="0.3">
      <c r="A377" s="56"/>
      <c r="B377" s="56"/>
      <c r="C377" s="56"/>
      <c r="D377" s="56"/>
      <c r="E377" s="56"/>
      <c r="F377" s="56"/>
      <c r="G377" s="56"/>
      <c r="H377" s="24"/>
      <c r="I377" s="56"/>
      <c r="J377" s="56"/>
      <c r="K377" s="56"/>
      <c r="L377" s="56"/>
      <c r="M377" s="56"/>
      <c r="N377" s="56"/>
    </row>
    <row r="378" spans="1:14" x14ac:dyDescent="0.3">
      <c r="A378" s="56"/>
      <c r="B378" s="56"/>
      <c r="C378" s="56"/>
      <c r="D378" s="56"/>
      <c r="E378" s="56"/>
      <c r="F378" s="56"/>
      <c r="G378" s="56"/>
      <c r="H378" s="24"/>
      <c r="I378" s="56"/>
      <c r="J378" s="56"/>
      <c r="K378" s="56"/>
      <c r="L378" s="56"/>
      <c r="M378" s="56"/>
      <c r="N378" s="56"/>
    </row>
    <row r="379" spans="1:14" x14ac:dyDescent="0.3">
      <c r="A379" s="56"/>
      <c r="B379" s="56"/>
      <c r="C379" s="56"/>
      <c r="D379" s="56"/>
      <c r="E379" s="56"/>
      <c r="F379" s="56"/>
      <c r="G379" s="56"/>
      <c r="H379" s="24"/>
      <c r="I379" s="56"/>
      <c r="J379" s="56"/>
      <c r="K379" s="56"/>
      <c r="L379" s="56"/>
      <c r="M379" s="56"/>
      <c r="N379" s="56"/>
    </row>
    <row r="380" spans="1:14" x14ac:dyDescent="0.3">
      <c r="A380" s="56"/>
      <c r="B380" s="56"/>
      <c r="C380" s="56"/>
      <c r="D380" s="56"/>
      <c r="E380" s="56"/>
      <c r="F380" s="56"/>
      <c r="G380" s="56"/>
      <c r="H380" s="24"/>
      <c r="I380" s="56"/>
      <c r="J380" s="56"/>
      <c r="K380" s="56"/>
      <c r="L380" s="56"/>
      <c r="M380" s="56"/>
      <c r="N380" s="56"/>
    </row>
    <row r="381" spans="1:14" x14ac:dyDescent="0.3">
      <c r="A381" s="56"/>
      <c r="B381" s="56"/>
      <c r="C381" s="56"/>
      <c r="D381" s="56"/>
      <c r="E381" s="56"/>
      <c r="F381" s="56"/>
      <c r="G381" s="56"/>
      <c r="H381" s="24"/>
      <c r="I381" s="56"/>
      <c r="J381" s="56"/>
      <c r="K381" s="56"/>
      <c r="L381" s="56"/>
      <c r="M381" s="56"/>
      <c r="N381" s="56"/>
    </row>
    <row r="382" spans="1:14" x14ac:dyDescent="0.3">
      <c r="A382" s="56"/>
      <c r="B382" s="56"/>
      <c r="C382" s="56"/>
      <c r="D382" s="56"/>
      <c r="E382" s="56"/>
      <c r="F382" s="56"/>
      <c r="G382" s="56"/>
      <c r="H382" s="24"/>
      <c r="I382" s="56"/>
      <c r="J382" s="56"/>
      <c r="K382" s="56"/>
      <c r="L382" s="56"/>
      <c r="M382" s="56"/>
      <c r="N382" s="56"/>
    </row>
    <row r="383" spans="1:14" x14ac:dyDescent="0.3">
      <c r="A383" s="56"/>
      <c r="B383" s="56"/>
      <c r="C383" s="56"/>
      <c r="D383" s="56"/>
      <c r="E383" s="56"/>
      <c r="F383" s="56"/>
      <c r="G383" s="56"/>
      <c r="H383" s="24"/>
      <c r="I383" s="56"/>
      <c r="J383" s="56"/>
      <c r="K383" s="56"/>
      <c r="L383" s="56"/>
      <c r="M383" s="56"/>
      <c r="N383" s="56"/>
    </row>
    <row r="384" spans="1:14" x14ac:dyDescent="0.3">
      <c r="A384" s="56"/>
      <c r="B384" s="56"/>
      <c r="C384" s="56"/>
      <c r="D384" s="56"/>
      <c r="E384" s="56"/>
      <c r="F384" s="56"/>
      <c r="G384" s="56"/>
      <c r="H384" s="24"/>
      <c r="I384" s="56"/>
      <c r="J384" s="56"/>
      <c r="K384" s="56"/>
      <c r="L384" s="56"/>
      <c r="M384" s="56"/>
      <c r="N384" s="56"/>
    </row>
    <row r="385" spans="1:14" x14ac:dyDescent="0.3">
      <c r="A385" s="56"/>
      <c r="B385" s="56"/>
      <c r="C385" s="56"/>
      <c r="D385" s="56"/>
      <c r="E385" s="56"/>
      <c r="F385" s="56"/>
      <c r="G385" s="56"/>
      <c r="H385" s="24"/>
      <c r="I385" s="56"/>
      <c r="J385" s="56"/>
      <c r="K385" s="56"/>
      <c r="L385" s="56"/>
      <c r="M385" s="56"/>
      <c r="N385" s="56"/>
    </row>
    <row r="386" spans="1:14" x14ac:dyDescent="0.3">
      <c r="A386" s="56"/>
      <c r="B386" s="56"/>
      <c r="C386" s="56"/>
      <c r="D386" s="56"/>
      <c r="E386" s="56"/>
      <c r="F386" s="56"/>
      <c r="G386" s="56"/>
      <c r="H386" s="24"/>
      <c r="I386" s="56"/>
      <c r="J386" s="56"/>
      <c r="K386" s="56"/>
      <c r="L386" s="56"/>
      <c r="M386" s="56"/>
      <c r="N386" s="56"/>
    </row>
    <row r="387" spans="1:14" x14ac:dyDescent="0.3">
      <c r="A387" s="56"/>
      <c r="B387" s="56"/>
      <c r="C387" s="56"/>
      <c r="D387" s="56"/>
      <c r="E387" s="56"/>
      <c r="F387" s="56"/>
      <c r="G387" s="56"/>
      <c r="H387" s="24"/>
      <c r="I387" s="56"/>
      <c r="J387" s="56"/>
      <c r="K387" s="56"/>
      <c r="L387" s="56"/>
      <c r="M387" s="56"/>
      <c r="N387" s="56"/>
    </row>
    <row r="388" spans="1:14" x14ac:dyDescent="0.3">
      <c r="A388" s="56"/>
      <c r="B388" s="56"/>
      <c r="C388" s="56"/>
      <c r="D388" s="56"/>
      <c r="E388" s="56"/>
      <c r="F388" s="56"/>
      <c r="G388" s="56"/>
      <c r="H388" s="24"/>
      <c r="I388" s="56"/>
      <c r="J388" s="56"/>
      <c r="K388" s="56"/>
      <c r="L388" s="56"/>
      <c r="M388" s="56"/>
      <c r="N388" s="56"/>
    </row>
    <row r="389" spans="1:14" x14ac:dyDescent="0.3">
      <c r="A389" s="56"/>
      <c r="B389" s="56"/>
      <c r="C389" s="56"/>
      <c r="D389" s="56"/>
      <c r="E389" s="56"/>
      <c r="F389" s="56"/>
      <c r="G389" s="56"/>
      <c r="H389" s="24"/>
      <c r="I389" s="56"/>
      <c r="J389" s="56"/>
      <c r="K389" s="56"/>
      <c r="L389" s="56"/>
      <c r="M389" s="56"/>
      <c r="N389" s="56"/>
    </row>
    <row r="390" spans="1:14" x14ac:dyDescent="0.3">
      <c r="A390" s="56"/>
      <c r="B390" s="56"/>
      <c r="C390" s="56"/>
      <c r="D390" s="56"/>
      <c r="E390" s="56"/>
      <c r="F390" s="56"/>
      <c r="G390" s="56"/>
      <c r="H390" s="24"/>
      <c r="I390" s="56"/>
      <c r="J390" s="56"/>
      <c r="K390" s="56"/>
      <c r="L390" s="56"/>
      <c r="M390" s="56"/>
      <c r="N390" s="56"/>
    </row>
    <row r="391" spans="1:14" x14ac:dyDescent="0.3">
      <c r="A391" s="56"/>
      <c r="B391" s="56"/>
      <c r="C391" s="56"/>
      <c r="D391" s="56"/>
      <c r="E391" s="56"/>
      <c r="F391" s="56"/>
      <c r="G391" s="56"/>
      <c r="H391" s="24"/>
      <c r="I391" s="56"/>
      <c r="J391" s="56"/>
      <c r="K391" s="56"/>
      <c r="L391" s="56"/>
      <c r="M391" s="56"/>
      <c r="N391" s="56"/>
    </row>
    <row r="392" spans="1:14" x14ac:dyDescent="0.3">
      <c r="A392" s="56"/>
      <c r="B392" s="56"/>
      <c r="C392" s="56"/>
      <c r="D392" s="56"/>
      <c r="E392" s="56"/>
      <c r="F392" s="56"/>
      <c r="G392" s="56"/>
      <c r="H392" s="24"/>
      <c r="I392" s="56"/>
      <c r="J392" s="56"/>
      <c r="K392" s="56"/>
      <c r="L392" s="56"/>
      <c r="M392" s="56"/>
      <c r="N392" s="56"/>
    </row>
    <row r="393" spans="1:14" x14ac:dyDescent="0.3">
      <c r="A393" s="56"/>
      <c r="B393" s="56"/>
      <c r="C393" s="56"/>
      <c r="D393" s="56"/>
      <c r="E393" s="56"/>
      <c r="F393" s="56"/>
      <c r="G393" s="56"/>
      <c r="H393" s="24"/>
      <c r="I393" s="56"/>
      <c r="J393" s="56"/>
      <c r="K393" s="56"/>
      <c r="L393" s="56"/>
      <c r="M393" s="56"/>
      <c r="N393" s="56"/>
    </row>
    <row r="394" spans="1:14" x14ac:dyDescent="0.3">
      <c r="A394" s="56"/>
      <c r="B394" s="56"/>
      <c r="C394" s="56"/>
      <c r="D394" s="56"/>
      <c r="E394" s="56"/>
      <c r="F394" s="56"/>
      <c r="G394" s="56"/>
      <c r="H394" s="24"/>
      <c r="I394" s="56"/>
      <c r="J394" s="56"/>
      <c r="K394" s="56"/>
      <c r="L394" s="56"/>
      <c r="M394" s="56"/>
      <c r="N394" s="56"/>
    </row>
    <row r="395" spans="1:14" x14ac:dyDescent="0.3">
      <c r="A395" s="56"/>
      <c r="B395" s="56"/>
      <c r="C395" s="56"/>
      <c r="D395" s="56"/>
      <c r="E395" s="56"/>
      <c r="F395" s="56"/>
      <c r="G395" s="56"/>
      <c r="H395" s="24"/>
      <c r="I395" s="56"/>
      <c r="J395" s="56"/>
      <c r="K395" s="56"/>
      <c r="L395" s="56"/>
      <c r="M395" s="56"/>
      <c r="N395" s="56"/>
    </row>
    <row r="396" spans="1:14" x14ac:dyDescent="0.3">
      <c r="A396" s="56"/>
      <c r="B396" s="56"/>
      <c r="C396" s="56"/>
      <c r="D396" s="56"/>
      <c r="E396" s="56"/>
      <c r="F396" s="56"/>
      <c r="G396" s="56"/>
      <c r="H396" s="24"/>
      <c r="I396" s="56"/>
      <c r="J396" s="56"/>
      <c r="K396" s="56"/>
      <c r="L396" s="56"/>
      <c r="M396" s="56"/>
      <c r="N396" s="56"/>
    </row>
    <row r="397" spans="1:14" x14ac:dyDescent="0.3">
      <c r="A397" s="56"/>
      <c r="B397" s="56"/>
      <c r="C397" s="56"/>
      <c r="D397" s="56"/>
      <c r="E397" s="56"/>
      <c r="F397" s="56"/>
      <c r="G397" s="56"/>
      <c r="H397" s="24"/>
      <c r="I397" s="56"/>
      <c r="J397" s="56"/>
      <c r="K397" s="56"/>
      <c r="L397" s="56"/>
      <c r="M397" s="56"/>
      <c r="N397" s="56"/>
    </row>
    <row r="398" spans="1:14" x14ac:dyDescent="0.3">
      <c r="A398" s="56"/>
      <c r="B398" s="56"/>
      <c r="C398" s="56"/>
      <c r="D398" s="56"/>
      <c r="E398" s="56"/>
      <c r="F398" s="56"/>
      <c r="G398" s="56"/>
      <c r="H398" s="24"/>
      <c r="I398" s="56"/>
      <c r="J398" s="56"/>
      <c r="K398" s="56"/>
      <c r="L398" s="56"/>
      <c r="M398" s="56"/>
      <c r="N398" s="56"/>
    </row>
    <row r="399" spans="1:14" x14ac:dyDescent="0.3">
      <c r="A399" s="56"/>
      <c r="B399" s="56"/>
      <c r="C399" s="56"/>
      <c r="D399" s="56"/>
      <c r="E399" s="56"/>
      <c r="F399" s="56"/>
      <c r="G399" s="56"/>
      <c r="H399" s="24"/>
      <c r="I399" s="56"/>
      <c r="J399" s="56"/>
      <c r="K399" s="56"/>
      <c r="L399" s="56"/>
      <c r="M399" s="56"/>
      <c r="N399" s="56"/>
    </row>
    <row r="400" spans="1:14" x14ac:dyDescent="0.3">
      <c r="A400" s="56"/>
      <c r="B400" s="56"/>
      <c r="C400" s="56"/>
      <c r="D400" s="56"/>
      <c r="E400" s="56"/>
      <c r="F400" s="56"/>
      <c r="G400" s="56"/>
      <c r="H400" s="24"/>
      <c r="I400" s="56"/>
      <c r="J400" s="56"/>
      <c r="K400" s="56"/>
      <c r="L400" s="56"/>
      <c r="M400" s="56"/>
      <c r="N400" s="56"/>
    </row>
    <row r="401" spans="1:14" x14ac:dyDescent="0.3">
      <c r="A401" s="56"/>
      <c r="B401" s="56"/>
      <c r="C401" s="56"/>
      <c r="D401" s="56"/>
      <c r="E401" s="56"/>
      <c r="F401" s="56"/>
      <c r="G401" s="56"/>
      <c r="H401" s="24"/>
      <c r="I401" s="56"/>
      <c r="J401" s="56"/>
      <c r="K401" s="56"/>
      <c r="L401" s="56"/>
      <c r="M401" s="56"/>
      <c r="N401" s="56"/>
    </row>
    <row r="402" spans="1:14" x14ac:dyDescent="0.3">
      <c r="A402" s="56"/>
      <c r="B402" s="56"/>
      <c r="C402" s="56"/>
      <c r="D402" s="56"/>
      <c r="E402" s="56"/>
      <c r="F402" s="56"/>
      <c r="G402" s="56"/>
      <c r="H402" s="24"/>
      <c r="I402" s="56"/>
      <c r="J402" s="56"/>
      <c r="K402" s="56"/>
      <c r="L402" s="56"/>
      <c r="M402" s="56"/>
      <c r="N402" s="56"/>
    </row>
    <row r="403" spans="1:14" x14ac:dyDescent="0.3">
      <c r="A403" s="56"/>
      <c r="B403" s="56"/>
      <c r="C403" s="56"/>
      <c r="D403" s="56"/>
      <c r="E403" s="56"/>
      <c r="F403" s="56"/>
      <c r="G403" s="56"/>
      <c r="H403" s="24"/>
      <c r="I403" s="56"/>
      <c r="J403" s="56"/>
      <c r="K403" s="56"/>
      <c r="L403" s="56"/>
      <c r="M403" s="56"/>
      <c r="N403" s="56"/>
    </row>
    <row r="404" spans="1:14" x14ac:dyDescent="0.3">
      <c r="A404" s="56"/>
      <c r="B404" s="56"/>
      <c r="C404" s="56"/>
      <c r="D404" s="56"/>
      <c r="E404" s="56"/>
      <c r="F404" s="56"/>
      <c r="G404" s="56"/>
      <c r="H404" s="24"/>
      <c r="I404" s="56"/>
      <c r="J404" s="56"/>
      <c r="K404" s="56"/>
      <c r="L404" s="56"/>
      <c r="M404" s="56"/>
      <c r="N404" s="56"/>
    </row>
    <row r="405" spans="1:14" x14ac:dyDescent="0.3">
      <c r="A405" s="56"/>
      <c r="B405" s="56"/>
      <c r="C405" s="56"/>
      <c r="D405" s="56"/>
      <c r="E405" s="56"/>
      <c r="F405" s="56"/>
      <c r="G405" s="56"/>
      <c r="H405" s="24"/>
      <c r="I405" s="56"/>
      <c r="J405" s="56"/>
      <c r="K405" s="56"/>
      <c r="L405" s="56"/>
      <c r="M405" s="56"/>
      <c r="N405" s="56"/>
    </row>
    <row r="406" spans="1:14" x14ac:dyDescent="0.3">
      <c r="A406" s="56"/>
      <c r="B406" s="56"/>
      <c r="C406" s="56"/>
      <c r="D406" s="56"/>
      <c r="E406" s="56"/>
      <c r="F406" s="56"/>
      <c r="G406" s="56"/>
      <c r="H406" s="24"/>
      <c r="I406" s="56"/>
      <c r="J406" s="56"/>
      <c r="K406" s="56"/>
      <c r="L406" s="56"/>
      <c r="M406" s="56"/>
      <c r="N406" s="56"/>
    </row>
    <row r="407" spans="1:14" x14ac:dyDescent="0.3">
      <c r="A407" s="56"/>
      <c r="B407" s="56"/>
      <c r="C407" s="56"/>
      <c r="D407" s="56"/>
      <c r="E407" s="56"/>
      <c r="F407" s="56"/>
      <c r="G407" s="56"/>
      <c r="H407" s="24"/>
      <c r="I407" s="56"/>
      <c r="J407" s="56"/>
      <c r="K407" s="56"/>
      <c r="L407" s="56"/>
      <c r="M407" s="56"/>
      <c r="N407" s="56"/>
    </row>
    <row r="408" spans="1:14" x14ac:dyDescent="0.3">
      <c r="A408" s="56"/>
      <c r="B408" s="56"/>
      <c r="C408" s="56"/>
      <c r="D408" s="56"/>
      <c r="E408" s="56"/>
      <c r="F408" s="56"/>
      <c r="G408" s="56"/>
      <c r="H408" s="24"/>
      <c r="I408" s="56"/>
      <c r="J408" s="56"/>
      <c r="K408" s="56"/>
      <c r="L408" s="56"/>
      <c r="M408" s="56"/>
      <c r="N408" s="56"/>
    </row>
    <row r="409" spans="1:14" x14ac:dyDescent="0.3">
      <c r="A409" s="56"/>
      <c r="B409" s="56"/>
      <c r="C409" s="56"/>
      <c r="D409" s="56"/>
      <c r="E409" s="56"/>
      <c r="F409" s="56"/>
      <c r="G409" s="56"/>
      <c r="H409" s="24"/>
      <c r="I409" s="56"/>
      <c r="J409" s="56"/>
      <c r="K409" s="56"/>
      <c r="L409" s="56"/>
      <c r="M409" s="56"/>
      <c r="N409" s="56"/>
    </row>
    <row r="410" spans="1:14" x14ac:dyDescent="0.3">
      <c r="A410" s="56"/>
      <c r="B410" s="56"/>
      <c r="C410" s="56"/>
      <c r="D410" s="56"/>
      <c r="E410" s="56"/>
      <c r="F410" s="56"/>
      <c r="G410" s="56"/>
      <c r="H410" s="24"/>
      <c r="I410" s="56"/>
      <c r="J410" s="56"/>
      <c r="K410" s="56"/>
      <c r="L410" s="56"/>
      <c r="M410" s="56"/>
      <c r="N410" s="56"/>
    </row>
    <row r="411" spans="1:14" x14ac:dyDescent="0.3">
      <c r="A411" s="56"/>
      <c r="B411" s="56"/>
      <c r="C411" s="56"/>
      <c r="D411" s="56"/>
      <c r="E411" s="56"/>
      <c r="F411" s="56"/>
      <c r="G411" s="56"/>
      <c r="H411" s="24"/>
      <c r="I411" s="56"/>
      <c r="J411" s="56"/>
      <c r="K411" s="56"/>
      <c r="L411" s="56"/>
      <c r="M411" s="56"/>
      <c r="N411" s="56"/>
    </row>
    <row r="412" spans="1:14" x14ac:dyDescent="0.3">
      <c r="A412" s="56"/>
      <c r="B412" s="56"/>
      <c r="C412" s="56"/>
      <c r="D412" s="56"/>
      <c r="E412" s="56"/>
      <c r="F412" s="56"/>
      <c r="G412" s="56"/>
      <c r="H412" s="24"/>
      <c r="I412" s="56"/>
      <c r="J412" s="56"/>
      <c r="K412" s="56"/>
      <c r="L412" s="56"/>
      <c r="M412" s="56"/>
      <c r="N412" s="56"/>
    </row>
    <row r="413" spans="1:14" x14ac:dyDescent="0.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7773437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35130.009764620001</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35130.009764620001</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149607</v>
      </c>
      <c r="D28" s="272" t="str">
        <f>IF(C28="","","ND2")</f>
        <v>ND2</v>
      </c>
      <c r="F28" s="272">
        <f>IF(C28=0,"",IF(C28="","",C28))</f>
        <v>149607</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4.2400000000000001E-4</v>
      </c>
      <c r="D36" s="143" t="str">
        <f>IF(C36="","","ND2")</f>
        <v>ND2</v>
      </c>
      <c r="E36" s="169"/>
      <c r="F36" s="143">
        <f>IF(C36=0,"",C36)</f>
        <v>4.2400000000000001E-4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1.7373E-2</v>
      </c>
      <c r="D99" s="143" t="str">
        <f t="shared" ref="D99:D111" si="1">IF(C99="","","ND2")</f>
        <v>ND2</v>
      </c>
      <c r="E99" s="143"/>
      <c r="F99" s="143">
        <f t="shared" ref="F99:F111" si="2">IF(C99="","",C99)</f>
        <v>1.7373E-2</v>
      </c>
      <c r="G99" s="109"/>
    </row>
    <row r="100" spans="1:7" x14ac:dyDescent="0.3">
      <c r="A100" s="109" t="s">
        <v>555</v>
      </c>
      <c r="B100" s="130" t="s">
        <v>2613</v>
      </c>
      <c r="C100" s="143">
        <v>2.5425360000000001E-2</v>
      </c>
      <c r="D100" s="143" t="str">
        <f t="shared" si="1"/>
        <v>ND2</v>
      </c>
      <c r="E100" s="143"/>
      <c r="F100" s="143">
        <f t="shared" si="2"/>
        <v>2.5425360000000001E-2</v>
      </c>
      <c r="G100" s="109"/>
    </row>
    <row r="101" spans="1:7" x14ac:dyDescent="0.3">
      <c r="A101" s="109" t="s">
        <v>556</v>
      </c>
      <c r="B101" s="130" t="s">
        <v>2614</v>
      </c>
      <c r="C101" s="143">
        <v>1.818407E-2</v>
      </c>
      <c r="D101" s="143" t="str">
        <f t="shared" si="1"/>
        <v>ND2</v>
      </c>
      <c r="E101" s="143"/>
      <c r="F101" s="143">
        <f t="shared" si="2"/>
        <v>1.818407E-2</v>
      </c>
      <c r="G101" s="109"/>
    </row>
    <row r="102" spans="1:7" x14ac:dyDescent="0.3">
      <c r="A102" s="109" t="s">
        <v>557</v>
      </c>
      <c r="B102" s="130" t="s">
        <v>2615</v>
      </c>
      <c r="C102" s="143">
        <v>9.6968070000000003E-2</v>
      </c>
      <c r="D102" s="143" t="str">
        <f t="shared" si="1"/>
        <v>ND2</v>
      </c>
      <c r="E102" s="143"/>
      <c r="F102" s="143">
        <f t="shared" si="2"/>
        <v>9.6968070000000003E-2</v>
      </c>
      <c r="G102" s="109"/>
    </row>
    <row r="103" spans="1:7" x14ac:dyDescent="0.3">
      <c r="A103" s="109" t="s">
        <v>558</v>
      </c>
      <c r="B103" s="130" t="s">
        <v>2616</v>
      </c>
      <c r="C103" s="143">
        <v>2.1706010000000001E-2</v>
      </c>
      <c r="D103" s="143" t="str">
        <f t="shared" si="1"/>
        <v>ND2</v>
      </c>
      <c r="E103" s="143"/>
      <c r="F103" s="143">
        <f t="shared" si="2"/>
        <v>2.1706010000000001E-2</v>
      </c>
      <c r="G103" s="109"/>
    </row>
    <row r="104" spans="1:7" x14ac:dyDescent="0.3">
      <c r="A104" s="109" t="s">
        <v>559</v>
      </c>
      <c r="B104" s="130" t="s">
        <v>2617</v>
      </c>
      <c r="C104" s="143">
        <v>3.8097480000000003E-2</v>
      </c>
      <c r="D104" s="143" t="str">
        <f t="shared" si="1"/>
        <v>ND2</v>
      </c>
      <c r="E104" s="143"/>
      <c r="F104" s="143">
        <f t="shared" si="2"/>
        <v>3.8097480000000003E-2</v>
      </c>
      <c r="G104" s="109"/>
    </row>
    <row r="105" spans="1:7" x14ac:dyDescent="0.3">
      <c r="A105" s="109" t="s">
        <v>560</v>
      </c>
      <c r="B105" s="130" t="s">
        <v>2618</v>
      </c>
      <c r="C105" s="143">
        <v>0.14208166999999999</v>
      </c>
      <c r="D105" s="143" t="str">
        <f t="shared" si="1"/>
        <v>ND2</v>
      </c>
      <c r="E105" s="143"/>
      <c r="F105" s="143">
        <f t="shared" si="2"/>
        <v>0.14208166999999999</v>
      </c>
      <c r="G105" s="109"/>
    </row>
    <row r="106" spans="1:7" x14ac:dyDescent="0.3">
      <c r="A106" s="109" t="s">
        <v>561</v>
      </c>
      <c r="B106" s="130" t="s">
        <v>2619</v>
      </c>
      <c r="C106" s="143">
        <v>0.25402681999999999</v>
      </c>
      <c r="D106" s="143" t="str">
        <f t="shared" si="1"/>
        <v>ND2</v>
      </c>
      <c r="E106" s="143"/>
      <c r="F106" s="143">
        <f t="shared" si="2"/>
        <v>0.25402681999999999</v>
      </c>
      <c r="G106" s="109"/>
    </row>
    <row r="107" spans="1:7" x14ac:dyDescent="0.3">
      <c r="A107" s="109" t="s">
        <v>562</v>
      </c>
      <c r="B107" s="130" t="s">
        <v>2620</v>
      </c>
      <c r="C107" s="143">
        <v>3.9567419999999999E-2</v>
      </c>
      <c r="D107" s="143" t="str">
        <f t="shared" si="1"/>
        <v>ND2</v>
      </c>
      <c r="E107" s="143"/>
      <c r="F107" s="143">
        <f t="shared" si="2"/>
        <v>3.9567419999999999E-2</v>
      </c>
      <c r="G107" s="109"/>
    </row>
    <row r="108" spans="1:7" x14ac:dyDescent="0.3">
      <c r="A108" s="109" t="s">
        <v>563</v>
      </c>
      <c r="B108" s="130" t="s">
        <v>2621</v>
      </c>
      <c r="C108" s="143">
        <v>0.10190138</v>
      </c>
      <c r="D108" s="143" t="str">
        <f t="shared" si="1"/>
        <v>ND2</v>
      </c>
      <c r="E108" s="143"/>
      <c r="F108" s="143">
        <f t="shared" si="2"/>
        <v>0.10190138</v>
      </c>
      <c r="G108" s="109"/>
    </row>
    <row r="109" spans="1:7" x14ac:dyDescent="0.3">
      <c r="A109" s="109" t="s">
        <v>564</v>
      </c>
      <c r="B109" s="130" t="s">
        <v>2622</v>
      </c>
      <c r="C109" s="143">
        <v>1.37944E-2</v>
      </c>
      <c r="D109" s="143" t="str">
        <f t="shared" si="1"/>
        <v>ND2</v>
      </c>
      <c r="E109" s="143"/>
      <c r="F109" s="143">
        <f t="shared" si="2"/>
        <v>1.37944E-2</v>
      </c>
      <c r="G109" s="109"/>
    </row>
    <row r="110" spans="1:7" x14ac:dyDescent="0.3">
      <c r="A110" s="109" t="s">
        <v>565</v>
      </c>
      <c r="B110" s="130" t="s">
        <v>2623</v>
      </c>
      <c r="C110" s="143">
        <v>0.23087431999999999</v>
      </c>
      <c r="D110" s="143" t="str">
        <f t="shared" si="1"/>
        <v>ND2</v>
      </c>
      <c r="E110" s="143"/>
      <c r="F110" s="143">
        <f t="shared" si="2"/>
        <v>0.23087431999999999</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0.98886172999999999</v>
      </c>
      <c r="D150" s="143" t="str">
        <f>IF(C150="","","ND2")</f>
        <v>ND2</v>
      </c>
      <c r="E150" s="144"/>
      <c r="F150" s="143">
        <f>IF(C150="","",C150)</f>
        <v>0.98886172999999999</v>
      </c>
    </row>
    <row r="151" spans="1:7" x14ac:dyDescent="0.3">
      <c r="A151" s="109" t="s">
        <v>588</v>
      </c>
      <c r="B151" s="109" t="s">
        <v>2626</v>
      </c>
      <c r="C151" s="143">
        <v>1.113827E-2</v>
      </c>
      <c r="D151" s="143" t="str">
        <f>IF(C151="","","ND2")</f>
        <v>ND2</v>
      </c>
      <c r="E151" s="144"/>
      <c r="F151" s="143">
        <f>IF(C151="","",C151)</f>
        <v>1.113827E-2</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0.43204366</v>
      </c>
      <c r="D160" s="143" t="str">
        <f>IF(C160="","","ND2")</f>
        <v>ND2</v>
      </c>
      <c r="E160" s="144"/>
      <c r="F160" s="143">
        <f>IF(C160="","",C160)</f>
        <v>0.43204366</v>
      </c>
    </row>
    <row r="161" spans="1:7" x14ac:dyDescent="0.3">
      <c r="A161" s="109" t="s">
        <v>600</v>
      </c>
      <c r="B161" s="109" t="s">
        <v>601</v>
      </c>
      <c r="C161" s="143">
        <v>0.52888827000000005</v>
      </c>
      <c r="D161" s="143" t="str">
        <f>IF(C161="","","ND2")</f>
        <v>ND2</v>
      </c>
      <c r="E161" s="144"/>
      <c r="F161" s="143">
        <f>IF(C161="","",C161)</f>
        <v>0.52888827000000005</v>
      </c>
    </row>
    <row r="162" spans="1:7" x14ac:dyDescent="0.3">
      <c r="A162" s="109" t="s">
        <v>602</v>
      </c>
      <c r="B162" s="109" t="s">
        <v>97</v>
      </c>
      <c r="C162" s="143">
        <v>3.9068070000000003E-2</v>
      </c>
      <c r="D162" s="143" t="str">
        <f>IF(C162="","","ND2")</f>
        <v>ND2</v>
      </c>
      <c r="E162" s="144"/>
      <c r="F162" s="143">
        <f>IF(C162="","",C162)</f>
        <v>3.9068070000000003E-2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0.15807444000000001</v>
      </c>
      <c r="D170" s="143" t="str">
        <f>IF(C170="","","ND2")</f>
        <v>ND2</v>
      </c>
      <c r="E170" s="144"/>
      <c r="F170" s="143">
        <f>IF(C170="","",C170)</f>
        <v>0.15807444000000001</v>
      </c>
    </row>
    <row r="171" spans="1:7" x14ac:dyDescent="0.3">
      <c r="A171" s="109" t="s">
        <v>612</v>
      </c>
      <c r="B171" s="131" t="s">
        <v>2628</v>
      </c>
      <c r="C171" s="143">
        <v>0.16352588000000001</v>
      </c>
      <c r="D171" s="143" t="str">
        <f>IF(C171="","","ND2")</f>
        <v>ND2</v>
      </c>
      <c r="E171" s="144"/>
      <c r="F171" s="143">
        <f>IF(C171="","",C171)</f>
        <v>0.16352588000000001</v>
      </c>
    </row>
    <row r="172" spans="1:7" x14ac:dyDescent="0.3">
      <c r="A172" s="109" t="s">
        <v>614</v>
      </c>
      <c r="B172" s="131" t="s">
        <v>2629</v>
      </c>
      <c r="C172" s="143">
        <v>0.13834699</v>
      </c>
      <c r="D172" s="143" t="str">
        <f>IF(C172="","","ND2")</f>
        <v>ND2</v>
      </c>
      <c r="E172" s="143"/>
      <c r="F172" s="143">
        <f>IF(C172="","",C172)</f>
        <v>0.13834699</v>
      </c>
    </row>
    <row r="173" spans="1:7" x14ac:dyDescent="0.3">
      <c r="A173" s="109" t="s">
        <v>616</v>
      </c>
      <c r="B173" s="131" t="s">
        <v>2630</v>
      </c>
      <c r="C173" s="143">
        <v>0.17076082000000001</v>
      </c>
      <c r="D173" s="143" t="str">
        <f>IF(C173="","","ND2")</f>
        <v>ND2</v>
      </c>
      <c r="E173" s="143"/>
      <c r="F173" s="143">
        <f>IF(C173="","",C173)</f>
        <v>0.17076082000000001</v>
      </c>
    </row>
    <row r="174" spans="1:7" x14ac:dyDescent="0.3">
      <c r="A174" s="109" t="s">
        <v>618</v>
      </c>
      <c r="B174" s="131" t="s">
        <v>2631</v>
      </c>
      <c r="C174" s="143">
        <v>0.36929187000000002</v>
      </c>
      <c r="D174" s="143" t="str">
        <f>IF(C174="","","ND2")</f>
        <v>ND2</v>
      </c>
      <c r="E174" s="143"/>
      <c r="F174" s="143">
        <f>IF(C174="","",C174)</f>
        <v>0.36929187000000002</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234.81528113403783</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72.828466149999997</v>
      </c>
      <c r="D190" s="170">
        <v>5316</v>
      </c>
      <c r="E190" s="136"/>
      <c r="F190" s="166">
        <f t="shared" ref="F190:F213" si="3">IF($C$214=0,"",IF(C190="[for completion]","",IF(C190="","",C190/$C$214)))</f>
        <v>2.0731126076528089E-3</v>
      </c>
      <c r="G190" s="166">
        <f t="shared" ref="G190:G213" si="4">IF($D$214=0,"",IF(D190="[for completion]","",IF(D190="","",D190/$D$214)))</f>
        <v>3.5533096713389077E-2</v>
      </c>
    </row>
    <row r="191" spans="1:7" x14ac:dyDescent="0.3">
      <c r="A191" s="109" t="s">
        <v>639</v>
      </c>
      <c r="B191" s="130" t="s">
        <v>2634</v>
      </c>
      <c r="C191" s="167">
        <v>325.48074301000003</v>
      </c>
      <c r="D191" s="170">
        <v>8291</v>
      </c>
      <c r="E191" s="136"/>
      <c r="F191" s="166">
        <f t="shared" si="3"/>
        <v>9.2650342311546129E-3</v>
      </c>
      <c r="G191" s="166">
        <f t="shared" si="4"/>
        <v>5.5418529881623185E-2</v>
      </c>
    </row>
    <row r="192" spans="1:7" x14ac:dyDescent="0.3">
      <c r="A192" s="109" t="s">
        <v>640</v>
      </c>
      <c r="B192" s="130" t="s">
        <v>2635</v>
      </c>
      <c r="C192" s="167">
        <v>594.78447991999997</v>
      </c>
      <c r="D192" s="170">
        <v>9399</v>
      </c>
      <c r="E192" s="136"/>
      <c r="F192" s="166">
        <f t="shared" si="3"/>
        <v>1.6930951169817694E-2</v>
      </c>
      <c r="G192" s="166">
        <f t="shared" si="4"/>
        <v>6.2824600453187357E-2</v>
      </c>
    </row>
    <row r="193" spans="1:7" x14ac:dyDescent="0.3">
      <c r="A193" s="109" t="s">
        <v>641</v>
      </c>
      <c r="B193" s="130" t="s">
        <v>2636</v>
      </c>
      <c r="C193" s="167">
        <v>975.71525646999999</v>
      </c>
      <c r="D193" s="170">
        <v>10980</v>
      </c>
      <c r="E193" s="136"/>
      <c r="F193" s="166">
        <f t="shared" si="3"/>
        <v>2.7774408917263061E-2</v>
      </c>
      <c r="G193" s="166">
        <f t="shared" si="4"/>
        <v>7.3392287794020336E-2</v>
      </c>
    </row>
    <row r="194" spans="1:7" x14ac:dyDescent="0.3">
      <c r="A194" s="109" t="s">
        <v>642</v>
      </c>
      <c r="B194" s="130" t="s">
        <v>2637</v>
      </c>
      <c r="C194" s="167">
        <v>2790.21920563</v>
      </c>
      <c r="D194" s="170">
        <v>22082</v>
      </c>
      <c r="E194" s="136"/>
      <c r="F194" s="166">
        <f t="shared" si="3"/>
        <v>7.9425517508397492E-2</v>
      </c>
      <c r="G194" s="166">
        <f t="shared" si="4"/>
        <v>0.14760004545241867</v>
      </c>
    </row>
    <row r="195" spans="1:7" x14ac:dyDescent="0.3">
      <c r="A195" s="109" t="s">
        <v>643</v>
      </c>
      <c r="B195" s="130" t="s">
        <v>2638</v>
      </c>
      <c r="C195" s="167">
        <v>3647.9666931000002</v>
      </c>
      <c r="D195" s="170">
        <v>20841</v>
      </c>
      <c r="E195" s="136"/>
      <c r="F195" s="166">
        <f t="shared" si="3"/>
        <v>0.10384189237470486</v>
      </c>
      <c r="G195" s="166">
        <f t="shared" si="4"/>
        <v>0.13930497904509817</v>
      </c>
    </row>
    <row r="196" spans="1:7" x14ac:dyDescent="0.3">
      <c r="A196" s="109" t="s">
        <v>644</v>
      </c>
      <c r="B196" s="130" t="s">
        <v>2639</v>
      </c>
      <c r="C196" s="167">
        <v>3901.3837963800001</v>
      </c>
      <c r="D196" s="170">
        <v>17334</v>
      </c>
      <c r="E196" s="136"/>
      <c r="F196" s="166">
        <f t="shared" si="3"/>
        <v>0.11105558531068635</v>
      </c>
      <c r="G196" s="166">
        <f t="shared" si="4"/>
        <v>0.11586356253383866</v>
      </c>
    </row>
    <row r="197" spans="1:7" x14ac:dyDescent="0.3">
      <c r="A197" s="109" t="s">
        <v>645</v>
      </c>
      <c r="B197" s="130" t="s">
        <v>2640</v>
      </c>
      <c r="C197" s="167">
        <v>3908.52300595</v>
      </c>
      <c r="D197" s="170">
        <v>14230</v>
      </c>
      <c r="E197" s="136"/>
      <c r="F197" s="166">
        <f t="shared" si="3"/>
        <v>0.1112588078437239</v>
      </c>
      <c r="G197" s="166">
        <f t="shared" si="4"/>
        <v>9.5115870246713058E-2</v>
      </c>
    </row>
    <row r="198" spans="1:7" x14ac:dyDescent="0.3">
      <c r="A198" s="109" t="s">
        <v>646</v>
      </c>
      <c r="B198" s="130" t="s">
        <v>2641</v>
      </c>
      <c r="C198" s="167">
        <v>3681.6364610300002</v>
      </c>
      <c r="D198" s="170">
        <v>11342</v>
      </c>
      <c r="E198" s="136"/>
      <c r="F198" s="166">
        <f t="shared" si="3"/>
        <v>0.10480032558197112</v>
      </c>
      <c r="G198" s="166">
        <f t="shared" si="4"/>
        <v>7.5811960670289488E-2</v>
      </c>
    </row>
    <row r="199" spans="1:7" x14ac:dyDescent="0.3">
      <c r="A199" s="109" t="s">
        <v>647</v>
      </c>
      <c r="B199" s="130" t="s">
        <v>2642</v>
      </c>
      <c r="C199" s="167">
        <v>3208.8524253800001</v>
      </c>
      <c r="D199" s="170">
        <v>8569</v>
      </c>
      <c r="E199" s="130"/>
      <c r="F199" s="166">
        <f t="shared" si="3"/>
        <v>9.1342201350928395E-2</v>
      </c>
      <c r="G199" s="166">
        <f t="shared" si="4"/>
        <v>5.7276731703730439E-2</v>
      </c>
    </row>
    <row r="200" spans="1:7" x14ac:dyDescent="0.3">
      <c r="A200" s="109" t="s">
        <v>648</v>
      </c>
      <c r="B200" s="130" t="s">
        <v>2643</v>
      </c>
      <c r="C200" s="167">
        <v>2525.0399810700001</v>
      </c>
      <c r="D200" s="170">
        <v>5956</v>
      </c>
      <c r="E200" s="130"/>
      <c r="F200" s="166">
        <f t="shared" si="3"/>
        <v>7.1877007663488021E-2</v>
      </c>
      <c r="G200" s="166">
        <f t="shared" si="4"/>
        <v>3.981097141176549E-2</v>
      </c>
    </row>
    <row r="201" spans="1:7" x14ac:dyDescent="0.3">
      <c r="A201" s="109" t="s">
        <v>649</v>
      </c>
      <c r="B201" s="130" t="s">
        <v>2644</v>
      </c>
      <c r="C201" s="167">
        <v>1944.48468645</v>
      </c>
      <c r="D201" s="170">
        <v>4101</v>
      </c>
      <c r="E201" s="130"/>
      <c r="F201" s="166">
        <f t="shared" si="3"/>
        <v>5.5351100084473144E-2</v>
      </c>
      <c r="G201" s="166">
        <f t="shared" si="4"/>
        <v>2.7411818965690109E-2</v>
      </c>
    </row>
    <row r="202" spans="1:7" x14ac:dyDescent="0.3">
      <c r="A202" s="109" t="s">
        <v>650</v>
      </c>
      <c r="B202" s="130" t="s">
        <v>2645</v>
      </c>
      <c r="C202" s="167">
        <v>1509.4618761700001</v>
      </c>
      <c r="D202" s="170">
        <v>2877</v>
      </c>
      <c r="E202" s="130"/>
      <c r="F202" s="166">
        <f t="shared" si="3"/>
        <v>4.2967875223598823E-2</v>
      </c>
      <c r="G202" s="166">
        <f t="shared" si="4"/>
        <v>1.9230383605045219E-2</v>
      </c>
    </row>
    <row r="203" spans="1:7" x14ac:dyDescent="0.3">
      <c r="A203" s="109" t="s">
        <v>651</v>
      </c>
      <c r="B203" s="130" t="s">
        <v>2646</v>
      </c>
      <c r="C203" s="167">
        <v>1227.4287945399999</v>
      </c>
      <c r="D203" s="170">
        <v>2137</v>
      </c>
      <c r="E203" s="130"/>
      <c r="F203" s="166">
        <f t="shared" si="3"/>
        <v>3.4939608692513474E-2</v>
      </c>
      <c r="G203" s="166">
        <f t="shared" si="4"/>
        <v>1.4284090985047491E-2</v>
      </c>
    </row>
    <row r="204" spans="1:7" x14ac:dyDescent="0.3">
      <c r="A204" s="109" t="s">
        <v>652</v>
      </c>
      <c r="B204" s="130" t="s">
        <v>2647</v>
      </c>
      <c r="C204" s="167">
        <v>951.25610802000006</v>
      </c>
      <c r="D204" s="170">
        <v>1524</v>
      </c>
      <c r="E204" s="130"/>
      <c r="F204" s="166">
        <f t="shared" si="3"/>
        <v>2.7078162357302434E-2</v>
      </c>
      <c r="G204" s="166">
        <f t="shared" si="4"/>
        <v>1.0186689125508833E-2</v>
      </c>
    </row>
    <row r="205" spans="1:7" x14ac:dyDescent="0.3">
      <c r="A205" s="109" t="s">
        <v>653</v>
      </c>
      <c r="B205" s="130" t="s">
        <v>2648</v>
      </c>
      <c r="C205" s="167">
        <v>756.61373854999999</v>
      </c>
      <c r="D205" s="170">
        <v>1121</v>
      </c>
      <c r="F205" s="166">
        <f t="shared" si="3"/>
        <v>2.1537532827901405E-2</v>
      </c>
      <c r="G205" s="166">
        <f t="shared" si="4"/>
        <v>7.492964901374936E-3</v>
      </c>
    </row>
    <row r="206" spans="1:7" x14ac:dyDescent="0.3">
      <c r="A206" s="109" t="s">
        <v>654</v>
      </c>
      <c r="B206" s="130" t="s">
        <v>2649</v>
      </c>
      <c r="C206" s="167">
        <v>596.77104134000001</v>
      </c>
      <c r="D206" s="170">
        <v>824</v>
      </c>
      <c r="E206" s="125"/>
      <c r="F206" s="166">
        <f t="shared" si="3"/>
        <v>1.6987500013194358E-2</v>
      </c>
      <c r="G206" s="166">
        <f t="shared" si="4"/>
        <v>5.5077636741596315E-3</v>
      </c>
    </row>
    <row r="207" spans="1:7" x14ac:dyDescent="0.3">
      <c r="A207" s="109" t="s">
        <v>655</v>
      </c>
      <c r="B207" s="130" t="s">
        <v>2650</v>
      </c>
      <c r="C207" s="167">
        <v>471.04345230000001</v>
      </c>
      <c r="D207" s="170">
        <v>608</v>
      </c>
      <c r="E207" s="125"/>
      <c r="F207" s="166">
        <f t="shared" si="3"/>
        <v>1.3408577323379954E-2</v>
      </c>
      <c r="G207" s="166">
        <f t="shared" si="4"/>
        <v>4.0639809634575924E-3</v>
      </c>
    </row>
    <row r="208" spans="1:7" x14ac:dyDescent="0.3">
      <c r="A208" s="109" t="s">
        <v>656</v>
      </c>
      <c r="B208" s="130" t="s">
        <v>2651</v>
      </c>
      <c r="C208" s="167">
        <v>381.76645585</v>
      </c>
      <c r="D208" s="170">
        <v>463</v>
      </c>
      <c r="E208" s="125"/>
      <c r="F208" s="166">
        <f t="shared" si="3"/>
        <v>1.0867245936107972E-2</v>
      </c>
      <c r="G208" s="166">
        <f t="shared" si="4"/>
        <v>3.0947749771066861E-3</v>
      </c>
    </row>
    <row r="209" spans="1:7" x14ac:dyDescent="0.3">
      <c r="A209" s="109" t="s">
        <v>657</v>
      </c>
      <c r="B209" s="130" t="s">
        <v>2652</v>
      </c>
      <c r="C209" s="167">
        <v>345.85428987</v>
      </c>
      <c r="D209" s="170">
        <v>395</v>
      </c>
      <c r="E209" s="125"/>
      <c r="F209" s="166">
        <f t="shared" si="3"/>
        <v>9.8449813190292796E-3</v>
      </c>
      <c r="G209" s="166">
        <f t="shared" si="4"/>
        <v>2.6402507904041924E-3</v>
      </c>
    </row>
    <row r="210" spans="1:7" x14ac:dyDescent="0.3">
      <c r="A210" s="109" t="s">
        <v>658</v>
      </c>
      <c r="B210" s="130" t="s">
        <v>2653</v>
      </c>
      <c r="C210" s="167">
        <v>254.50846677999999</v>
      </c>
      <c r="D210" s="170">
        <v>275</v>
      </c>
      <c r="E210" s="125"/>
      <c r="F210" s="166">
        <f t="shared" si="3"/>
        <v>7.2447593520545963E-3</v>
      </c>
      <c r="G210" s="166">
        <f t="shared" si="4"/>
        <v>1.8381492844586149E-3</v>
      </c>
    </row>
    <row r="211" spans="1:7" x14ac:dyDescent="0.3">
      <c r="A211" s="109" t="s">
        <v>659</v>
      </c>
      <c r="B211" s="130" t="s">
        <v>2654</v>
      </c>
      <c r="C211" s="167">
        <v>212.48974207000001</v>
      </c>
      <c r="D211" s="170">
        <v>218</v>
      </c>
      <c r="E211" s="125"/>
      <c r="F211" s="166">
        <f t="shared" si="3"/>
        <v>6.0486673215787686E-3</v>
      </c>
      <c r="G211" s="166">
        <f t="shared" si="4"/>
        <v>1.4571510691344656E-3</v>
      </c>
    </row>
    <row r="212" spans="1:7" x14ac:dyDescent="0.3">
      <c r="A212" s="109" t="s">
        <v>660</v>
      </c>
      <c r="B212" s="130" t="s">
        <v>2655</v>
      </c>
      <c r="C212" s="167">
        <v>845.90059858999996</v>
      </c>
      <c r="D212" s="170">
        <v>724</v>
      </c>
      <c r="E212" s="125"/>
      <c r="F212" s="166">
        <f t="shared" si="3"/>
        <v>2.4079144989077695E-2</v>
      </c>
      <c r="G212" s="166">
        <f t="shared" si="4"/>
        <v>4.8393457525383174E-3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35130.009764619994</v>
      </c>
      <c r="D214" s="171">
        <f>SUM(D190:D213)</f>
        <v>149607</v>
      </c>
      <c r="E214" s="125"/>
      <c r="F214" s="172">
        <f>SUM(F190:F213)</f>
        <v>1.0000000000000002</v>
      </c>
      <c r="G214" s="172">
        <f>SUM(G190:G213)</f>
        <v>1</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0.69561706000000001</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3255.0811593899998</v>
      </c>
      <c r="D219" s="170">
        <v>36963</v>
      </c>
      <c r="F219" s="166">
        <f t="shared" ref="F219:F226" si="5">IF($C$227=0,"",IF(C219="[for completion]","",C219/$C$227))</f>
        <v>9.2658134204911188E-2</v>
      </c>
      <c r="G219" s="166">
        <f t="shared" ref="G219:G226" si="6">IF($D$227=0,"",IF(D219="[for completion]","",D219/$D$227))</f>
        <v>0.24706731636888649</v>
      </c>
    </row>
    <row r="220" spans="1:7" x14ac:dyDescent="0.3">
      <c r="A220" s="109" t="s">
        <v>669</v>
      </c>
      <c r="B220" s="109" t="s">
        <v>2656</v>
      </c>
      <c r="C220" s="167">
        <v>3409.6285275400001</v>
      </c>
      <c r="D220" s="170">
        <v>18640</v>
      </c>
      <c r="F220" s="166">
        <f t="shared" si="5"/>
        <v>9.705743181927301E-2</v>
      </c>
      <c r="G220" s="166">
        <f t="shared" si="6"/>
        <v>0.12459310059021303</v>
      </c>
    </row>
    <row r="221" spans="1:7" x14ac:dyDescent="0.3">
      <c r="A221" s="109" t="s">
        <v>671</v>
      </c>
      <c r="B221" s="109" t="s">
        <v>2657</v>
      </c>
      <c r="C221" s="167">
        <v>4903.3444053000003</v>
      </c>
      <c r="D221" s="170">
        <v>21057</v>
      </c>
      <c r="F221" s="166">
        <f t="shared" si="5"/>
        <v>0.13957708631889532</v>
      </c>
      <c r="G221" s="166">
        <f t="shared" si="6"/>
        <v>0.1407487617558002</v>
      </c>
    </row>
    <row r="222" spans="1:7" x14ac:dyDescent="0.3">
      <c r="A222" s="109" t="s">
        <v>673</v>
      </c>
      <c r="B222" s="109" t="s">
        <v>2658</v>
      </c>
      <c r="C222" s="167">
        <v>5053.5639557699997</v>
      </c>
      <c r="D222" s="170">
        <v>18672</v>
      </c>
      <c r="F222" s="166">
        <f t="shared" si="5"/>
        <v>0.14385318961281721</v>
      </c>
      <c r="G222" s="166">
        <f t="shared" si="6"/>
        <v>0.12480699432513184</v>
      </c>
    </row>
    <row r="223" spans="1:7" x14ac:dyDescent="0.3">
      <c r="A223" s="109" t="s">
        <v>675</v>
      </c>
      <c r="B223" s="109" t="s">
        <v>2659</v>
      </c>
      <c r="C223" s="167">
        <v>5745.2038339000001</v>
      </c>
      <c r="D223" s="170">
        <v>18149</v>
      </c>
      <c r="F223" s="166">
        <f t="shared" si="5"/>
        <v>0.16354119661207975</v>
      </c>
      <c r="G223" s="166">
        <f t="shared" si="6"/>
        <v>0.12131116859505237</v>
      </c>
    </row>
    <row r="224" spans="1:7" x14ac:dyDescent="0.3">
      <c r="A224" s="109" t="s">
        <v>677</v>
      </c>
      <c r="B224" s="109" t="s">
        <v>2660</v>
      </c>
      <c r="C224" s="167">
        <v>5512.0255330800001</v>
      </c>
      <c r="D224" s="170">
        <v>16527</v>
      </c>
      <c r="F224" s="166">
        <f t="shared" si="5"/>
        <v>0.15690361517152923</v>
      </c>
      <c r="G224" s="166">
        <f t="shared" si="6"/>
        <v>0.11046942990635465</v>
      </c>
    </row>
    <row r="225" spans="1:7" x14ac:dyDescent="0.3">
      <c r="A225" s="109" t="s">
        <v>679</v>
      </c>
      <c r="B225" s="109" t="s">
        <v>2661</v>
      </c>
      <c r="C225" s="167">
        <v>6593.0021971799997</v>
      </c>
      <c r="D225" s="170">
        <v>16809</v>
      </c>
      <c r="F225" s="166">
        <f t="shared" si="5"/>
        <v>0.18767436278426317</v>
      </c>
      <c r="G225" s="166">
        <f t="shared" si="6"/>
        <v>0.11235436844532676</v>
      </c>
    </row>
    <row r="226" spans="1:7" x14ac:dyDescent="0.3">
      <c r="A226" s="109" t="s">
        <v>681</v>
      </c>
      <c r="B226" s="109" t="s">
        <v>2662</v>
      </c>
      <c r="C226" s="167">
        <v>658.16015245999995</v>
      </c>
      <c r="D226" s="170">
        <v>2790</v>
      </c>
      <c r="F226" s="166">
        <f t="shared" si="5"/>
        <v>1.8734983476231305E-2</v>
      </c>
      <c r="G226" s="166">
        <f t="shared" si="6"/>
        <v>1.8648860013234674E-2</v>
      </c>
    </row>
    <row r="227" spans="1:7" x14ac:dyDescent="0.3">
      <c r="A227" s="109" t="s">
        <v>683</v>
      </c>
      <c r="B227" s="139" t="s">
        <v>99</v>
      </c>
      <c r="C227" s="167">
        <f>SUM(C219:C226)</f>
        <v>35130.009764619994</v>
      </c>
      <c r="D227" s="170">
        <f>SUM(D219:D226)</f>
        <v>149607</v>
      </c>
      <c r="F227" s="143">
        <f>SUM(F219:F226)</f>
        <v>1.0000000000000002</v>
      </c>
      <c r="G227" s="143">
        <f>SUM(G219:G226)</f>
        <v>1</v>
      </c>
    </row>
    <row r="228" spans="1:7" outlineLevel="1" x14ac:dyDescent="0.3">
      <c r="A228" s="109" t="s">
        <v>684</v>
      </c>
      <c r="B228" s="126" t="s">
        <v>2663</v>
      </c>
      <c r="C228" s="167">
        <v>658.16015245999995</v>
      </c>
      <c r="D228" s="170">
        <v>2790</v>
      </c>
      <c r="F228" s="166">
        <f t="shared" ref="F228:F233" si="7">IF($C$227=0,"",IF(C228="[for completion]","",C228/$C$227))</f>
        <v>1.8734983476231305E-2</v>
      </c>
      <c r="G228" s="166">
        <f t="shared" ref="G228:G233" si="8">IF($D$227=0,"",IF(D228="[for completion]","",D228/$D$227))</f>
        <v>1.8648860013234674E-2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0.55235871000000003</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8667.3852115900008</v>
      </c>
      <c r="D241" s="170">
        <v>69569</v>
      </c>
      <c r="F241" s="166">
        <f t="shared" ref="F241:F248" si="9">IF($C$249=0,"",IF(C241="[Mark as ND1 if not relevant]","",C241/$C$249))</f>
        <v>0.24672310852355822</v>
      </c>
      <c r="G241" s="166">
        <f t="shared" ref="G241:G248" si="10">IF($D$249=0,"",IF(D241="[Mark as ND1 if not relevant]","",D241/$D$249))</f>
        <v>0.4650116638927323</v>
      </c>
    </row>
    <row r="242" spans="1:7" x14ac:dyDescent="0.3">
      <c r="A242" s="109" t="s">
        <v>702</v>
      </c>
      <c r="B242" s="109" t="s">
        <v>670</v>
      </c>
      <c r="C242" s="167">
        <v>5396.3252273099997</v>
      </c>
      <c r="D242" s="170">
        <v>21784</v>
      </c>
      <c r="F242" s="166">
        <f t="shared" si="9"/>
        <v>0.15361012602805268</v>
      </c>
      <c r="G242" s="166">
        <f t="shared" si="10"/>
        <v>0.14560816004598715</v>
      </c>
    </row>
    <row r="243" spans="1:7" x14ac:dyDescent="0.3">
      <c r="A243" s="109" t="s">
        <v>703</v>
      </c>
      <c r="B243" s="109" t="s">
        <v>672</v>
      </c>
      <c r="C243" s="167">
        <v>6421.1812010900003</v>
      </c>
      <c r="D243" s="170">
        <v>21532</v>
      </c>
      <c r="F243" s="166">
        <f t="shared" si="9"/>
        <v>0.18278335941588253</v>
      </c>
      <c r="G243" s="166">
        <f t="shared" si="10"/>
        <v>0.14392374688350143</v>
      </c>
    </row>
    <row r="244" spans="1:7" x14ac:dyDescent="0.3">
      <c r="A244" s="109" t="s">
        <v>704</v>
      </c>
      <c r="B244" s="109" t="s">
        <v>674</v>
      </c>
      <c r="C244" s="167">
        <v>5572.7445470000002</v>
      </c>
      <c r="D244" s="170">
        <v>16033</v>
      </c>
      <c r="F244" s="166">
        <f t="shared" si="9"/>
        <v>0.15863202385478414</v>
      </c>
      <c r="G244" s="166">
        <f t="shared" si="10"/>
        <v>0.10716744537354536</v>
      </c>
    </row>
    <row r="245" spans="1:7" x14ac:dyDescent="0.3">
      <c r="A245" s="109" t="s">
        <v>705</v>
      </c>
      <c r="B245" s="109" t="s">
        <v>676</v>
      </c>
      <c r="C245" s="167">
        <v>4554.6346559399999</v>
      </c>
      <c r="D245" s="170">
        <v>11207</v>
      </c>
      <c r="F245" s="166">
        <f t="shared" si="9"/>
        <v>0.12965082237258715</v>
      </c>
      <c r="G245" s="166">
        <f t="shared" si="10"/>
        <v>7.4909596476100723E-2</v>
      </c>
    </row>
    <row r="246" spans="1:7" x14ac:dyDescent="0.3">
      <c r="A246" s="109" t="s">
        <v>706</v>
      </c>
      <c r="B246" s="109" t="s">
        <v>678</v>
      </c>
      <c r="C246" s="167">
        <v>2732.8178336599999</v>
      </c>
      <c r="D246" s="170">
        <v>5956</v>
      </c>
      <c r="F246" s="166">
        <f t="shared" si="9"/>
        <v>7.7791547795476701E-2</v>
      </c>
      <c r="G246" s="166">
        <f t="shared" si="10"/>
        <v>3.981097141176549E-2</v>
      </c>
    </row>
    <row r="247" spans="1:7" x14ac:dyDescent="0.3">
      <c r="A247" s="109" t="s">
        <v>707</v>
      </c>
      <c r="B247" s="109" t="s">
        <v>680</v>
      </c>
      <c r="C247" s="167">
        <v>1653.99630007</v>
      </c>
      <c r="D247" s="170">
        <v>3289</v>
      </c>
      <c r="F247" s="166">
        <f t="shared" si="9"/>
        <v>4.7082147461734163E-2</v>
      </c>
      <c r="G247" s="166">
        <f t="shared" si="10"/>
        <v>2.1984265442125034E-2</v>
      </c>
    </row>
    <row r="248" spans="1:7" x14ac:dyDescent="0.3">
      <c r="A248" s="109" t="s">
        <v>708</v>
      </c>
      <c r="B248" s="109" t="s">
        <v>2669</v>
      </c>
      <c r="C248" s="167">
        <v>130.92478796</v>
      </c>
      <c r="D248" s="170">
        <v>237</v>
      </c>
      <c r="F248" s="166">
        <f t="shared" si="9"/>
        <v>3.7268645479243924E-3</v>
      </c>
      <c r="G248" s="166">
        <f t="shared" si="10"/>
        <v>1.5841504742425154E-3</v>
      </c>
    </row>
    <row r="249" spans="1:7" x14ac:dyDescent="0.3">
      <c r="A249" s="109" t="s">
        <v>709</v>
      </c>
      <c r="B249" s="139" t="s">
        <v>99</v>
      </c>
      <c r="C249" s="167">
        <f>SUM(C241:C248)</f>
        <v>35130.009764620001</v>
      </c>
      <c r="D249" s="170">
        <f>SUM(D241:D248)</f>
        <v>149607</v>
      </c>
      <c r="F249" s="143">
        <f>SUM(F241:F248)</f>
        <v>0.99999999999999989</v>
      </c>
      <c r="G249" s="143">
        <f>SUM(G241:G248)</f>
        <v>1</v>
      </c>
    </row>
    <row r="250" spans="1:7" outlineLevel="1" x14ac:dyDescent="0.3">
      <c r="A250" s="109" t="s">
        <v>710</v>
      </c>
      <c r="B250" s="126" t="s">
        <v>2670</v>
      </c>
      <c r="C250" s="167">
        <v>130.92478796</v>
      </c>
      <c r="D250" s="170">
        <v>237</v>
      </c>
      <c r="F250" s="166">
        <f t="shared" ref="F250:F255" si="11">IF($C$249=0,"",IF(C250="[for completion]","",C250/$C$249))</f>
        <v>3.7268645479243924E-3</v>
      </c>
      <c r="G250" s="166">
        <f t="shared" ref="G250:G255" si="12">IF($D$249=0,"",IF(D250="[for completion]","",D250/$D$249))</f>
        <v>1.5841504742425154E-3</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c r="C287" s="206"/>
      <c r="D287" s="272"/>
      <c r="E287" s="214"/>
      <c r="F287" s="205" t="str">
        <f t="shared" ref="F287:F304" si="13">IF($C$305=0,"",IF(C287="[For completion]","",C287/$C$305))</f>
        <v/>
      </c>
      <c r="G287" s="205" t="str">
        <f t="shared" ref="G287:G304" si="14">IF($D$305=0,"",IF(D287="[For completion]","",D287/$D$305))</f>
        <v/>
      </c>
    </row>
    <row r="288" spans="1:7" s="175" customFormat="1" x14ac:dyDescent="0.3">
      <c r="A288" s="290" t="s">
        <v>1923</v>
      </c>
      <c r="B288" s="213"/>
      <c r="C288" s="206"/>
      <c r="D288" s="272"/>
      <c r="E288" s="214"/>
      <c r="F288" s="205" t="str">
        <f t="shared" si="13"/>
        <v/>
      </c>
      <c r="G288" s="205" t="str">
        <f t="shared" si="14"/>
        <v/>
      </c>
    </row>
    <row r="289" spans="1:7" s="175" customFormat="1" x14ac:dyDescent="0.3">
      <c r="A289" s="290" t="s">
        <v>1924</v>
      </c>
      <c r="B289" s="213"/>
      <c r="C289" s="206"/>
      <c r="D289" s="272"/>
      <c r="E289" s="214"/>
      <c r="F289" s="205" t="str">
        <f t="shared" si="13"/>
        <v/>
      </c>
      <c r="G289" s="205" t="str">
        <f t="shared" si="14"/>
        <v/>
      </c>
    </row>
    <row r="290" spans="1:7" s="175" customFormat="1" x14ac:dyDescent="0.3">
      <c r="A290" s="290" t="s">
        <v>1925</v>
      </c>
      <c r="B290" s="213"/>
      <c r="C290" s="206"/>
      <c r="D290" s="272"/>
      <c r="E290" s="214"/>
      <c r="F290" s="205" t="str">
        <f t="shared" si="13"/>
        <v/>
      </c>
      <c r="G290" s="205" t="str">
        <f t="shared" si="14"/>
        <v/>
      </c>
    </row>
    <row r="291" spans="1:7" s="175" customFormat="1" x14ac:dyDescent="0.3">
      <c r="A291" s="290" t="s">
        <v>1926</v>
      </c>
      <c r="B291" s="213"/>
      <c r="C291" s="206"/>
      <c r="D291" s="272"/>
      <c r="E291" s="214"/>
      <c r="F291" s="205" t="str">
        <f t="shared" si="13"/>
        <v/>
      </c>
      <c r="G291" s="205" t="str">
        <f t="shared" si="14"/>
        <v/>
      </c>
    </row>
    <row r="292" spans="1:7" s="175" customFormat="1" x14ac:dyDescent="0.3">
      <c r="A292" s="290" t="s">
        <v>1927</v>
      </c>
      <c r="B292" s="213"/>
      <c r="C292" s="206"/>
      <c r="D292" s="272"/>
      <c r="E292" s="214"/>
      <c r="F292" s="205" t="str">
        <f t="shared" si="13"/>
        <v/>
      </c>
      <c r="G292" s="205" t="str">
        <f t="shared" si="14"/>
        <v/>
      </c>
    </row>
    <row r="293" spans="1:7" s="175" customFormat="1" x14ac:dyDescent="0.3">
      <c r="A293" s="290" t="s">
        <v>1928</v>
      </c>
      <c r="B293" s="213"/>
      <c r="C293" s="206"/>
      <c r="D293" s="212"/>
      <c r="E293" s="214"/>
      <c r="F293" s="205" t="str">
        <f t="shared" si="13"/>
        <v/>
      </c>
      <c r="G293" s="205" t="str">
        <f t="shared" si="14"/>
        <v/>
      </c>
    </row>
    <row r="294" spans="1:7" s="175" customFormat="1" x14ac:dyDescent="0.3">
      <c r="A294" s="290" t="s">
        <v>1929</v>
      </c>
      <c r="B294" s="213"/>
      <c r="C294" s="206"/>
      <c r="D294" s="212"/>
      <c r="E294" s="214"/>
      <c r="F294" s="205" t="str">
        <f t="shared" si="13"/>
        <v/>
      </c>
      <c r="G294" s="205" t="str">
        <f t="shared" si="14"/>
        <v/>
      </c>
    </row>
    <row r="295" spans="1:7" s="175" customFormat="1" x14ac:dyDescent="0.3">
      <c r="A295" s="290" t="s">
        <v>1930</v>
      </c>
      <c r="B295" s="231"/>
      <c r="C295" s="206"/>
      <c r="D295" s="212"/>
      <c r="E295" s="214"/>
      <c r="F295" s="205" t="str">
        <f t="shared" si="13"/>
        <v/>
      </c>
      <c r="G295" s="205" t="str">
        <f t="shared" si="14"/>
        <v/>
      </c>
    </row>
    <row r="296" spans="1:7" s="175" customFormat="1" x14ac:dyDescent="0.3">
      <c r="A296" s="290" t="s">
        <v>1931</v>
      </c>
      <c r="B296" s="213"/>
      <c r="C296" s="206"/>
      <c r="D296" s="212"/>
      <c r="E296" s="214"/>
      <c r="F296" s="205" t="str">
        <f t="shared" si="13"/>
        <v/>
      </c>
      <c r="G296" s="205" t="str">
        <f t="shared" si="14"/>
        <v/>
      </c>
    </row>
    <row r="297" spans="1:7" s="175" customFormat="1" x14ac:dyDescent="0.3">
      <c r="A297" s="290" t="s">
        <v>1932</v>
      </c>
      <c r="B297" s="213"/>
      <c r="C297" s="206"/>
      <c r="D297" s="212"/>
      <c r="E297" s="214"/>
      <c r="F297" s="205" t="str">
        <f t="shared" si="13"/>
        <v/>
      </c>
      <c r="G297" s="205" t="str">
        <f t="shared" si="14"/>
        <v/>
      </c>
    </row>
    <row r="298" spans="1:7" s="175" customFormat="1" x14ac:dyDescent="0.3">
      <c r="A298" s="290" t="s">
        <v>1933</v>
      </c>
      <c r="B298" s="213"/>
      <c r="C298" s="206"/>
      <c r="D298" s="212"/>
      <c r="E298" s="214"/>
      <c r="F298" s="205" t="str">
        <f t="shared" si="13"/>
        <v/>
      </c>
      <c r="G298" s="205" t="str">
        <f t="shared" si="14"/>
        <v/>
      </c>
    </row>
    <row r="299" spans="1:7" s="175" customFormat="1" x14ac:dyDescent="0.3">
      <c r="A299" s="290" t="s">
        <v>1934</v>
      </c>
      <c r="B299" s="213"/>
      <c r="C299" s="206"/>
      <c r="D299" s="212"/>
      <c r="E299" s="214"/>
      <c r="F299" s="205" t="str">
        <f t="shared" si="13"/>
        <v/>
      </c>
      <c r="G299" s="205" t="str">
        <f t="shared" si="14"/>
        <v/>
      </c>
    </row>
    <row r="300" spans="1:7" s="175" customFormat="1" x14ac:dyDescent="0.3">
      <c r="A300" s="290" t="s">
        <v>1935</v>
      </c>
      <c r="B300" s="213"/>
      <c r="C300" s="206"/>
      <c r="D300" s="212"/>
      <c r="E300" s="214"/>
      <c r="F300" s="205" t="str">
        <f t="shared" si="13"/>
        <v/>
      </c>
      <c r="G300" s="205" t="str">
        <f t="shared" si="14"/>
        <v/>
      </c>
    </row>
    <row r="301" spans="1:7" s="175" customFormat="1" x14ac:dyDescent="0.3">
      <c r="A301" s="290" t="s">
        <v>1936</v>
      </c>
      <c r="B301" s="213"/>
      <c r="C301" s="206"/>
      <c r="D301" s="212"/>
      <c r="E301" s="214"/>
      <c r="F301" s="205" t="str">
        <f t="shared" si="13"/>
        <v/>
      </c>
      <c r="G301" s="205" t="str">
        <f t="shared" si="14"/>
        <v/>
      </c>
    </row>
    <row r="302" spans="1:7" s="175" customFormat="1" x14ac:dyDescent="0.3">
      <c r="A302" s="290" t="s">
        <v>1937</v>
      </c>
      <c r="B302" s="213"/>
      <c r="C302" s="206"/>
      <c r="D302" s="212"/>
      <c r="E302" s="214"/>
      <c r="F302" s="205" t="str">
        <f t="shared" si="13"/>
        <v/>
      </c>
      <c r="G302" s="205" t="str">
        <f t="shared" si="14"/>
        <v/>
      </c>
    </row>
    <row r="303" spans="1:7" s="175" customFormat="1" x14ac:dyDescent="0.3">
      <c r="A303" s="290" t="s">
        <v>1938</v>
      </c>
      <c r="B303" s="213"/>
      <c r="C303" s="206"/>
      <c r="D303" s="212"/>
      <c r="E303" s="214"/>
      <c r="F303" s="205" t="str">
        <f t="shared" si="13"/>
        <v/>
      </c>
      <c r="G303" s="205" t="str">
        <f t="shared" si="14"/>
        <v/>
      </c>
    </row>
    <row r="304" spans="1:7" s="175" customFormat="1" x14ac:dyDescent="0.3">
      <c r="A304" s="290" t="s">
        <v>1939</v>
      </c>
      <c r="B304" s="213"/>
      <c r="C304" s="206"/>
      <c r="D304" s="212"/>
      <c r="E304" s="214"/>
      <c r="F304" s="205" t="str">
        <f t="shared" si="13"/>
        <v/>
      </c>
      <c r="G304" s="205" t="str">
        <f t="shared" si="14"/>
        <v/>
      </c>
    </row>
    <row r="305" spans="1:7" s="175" customFormat="1" x14ac:dyDescent="0.3">
      <c r="A305" s="290" t="s">
        <v>1940</v>
      </c>
      <c r="B305" s="213" t="s">
        <v>99</v>
      </c>
      <c r="C305" s="206">
        <f>SUM(C287:C304)</f>
        <v>0</v>
      </c>
      <c r="D305" s="272">
        <f>SUM(D287:D304)</f>
        <v>0</v>
      </c>
      <c r="E305" s="214"/>
      <c r="F305" s="257">
        <f>SUM(F287:F304)</f>
        <v>0</v>
      </c>
      <c r="G305" s="257">
        <f>SUM(G287:G304)</f>
        <v>0</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c r="C310" s="206"/>
      <c r="D310" s="229"/>
      <c r="E310" s="232"/>
      <c r="F310" s="205" t="str">
        <f>IF($C$328=0,"",IF(C310="[For completion]","",C310/$C$328))</f>
        <v/>
      </c>
      <c r="G310" s="205" t="str">
        <f>IF($D$328=0,"",IF(D310="[For completion]","",D310/$D$328))</f>
        <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0</v>
      </c>
      <c r="D328" s="229">
        <f>SUM(D310:D327)</f>
        <v>0</v>
      </c>
      <c r="E328" s="232"/>
      <c r="F328" s="257">
        <f>SUM(F310:F327)</f>
        <v>0</v>
      </c>
      <c r="G328" s="257">
        <f>SUM(G310:G327)</f>
        <v>0</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
      <c r="A334" s="290" t="s">
        <v>2106</v>
      </c>
      <c r="B334" s="213" t="s">
        <v>1576</v>
      </c>
      <c r="C334" s="206"/>
      <c r="D334" s="212"/>
      <c r="E334" s="214"/>
      <c r="F334" s="205" t="str">
        <f t="shared" si="15"/>
        <v/>
      </c>
      <c r="G334" s="205" t="str">
        <f t="shared" si="16"/>
        <v/>
      </c>
    </row>
    <row r="335" spans="1:7" s="175" customFormat="1" x14ac:dyDescent="0.3">
      <c r="A335" s="290" t="s">
        <v>2107</v>
      </c>
      <c r="B335" s="307" t="s">
        <v>2262</v>
      </c>
      <c r="C335" s="206"/>
      <c r="D335" s="212"/>
      <c r="E335" s="214"/>
      <c r="F335" s="205" t="str">
        <f t="shared" si="15"/>
        <v/>
      </c>
      <c r="G335" s="205" t="str">
        <f t="shared" si="16"/>
        <v/>
      </c>
    </row>
    <row r="336" spans="1:7" s="175" customFormat="1" x14ac:dyDescent="0.3">
      <c r="A336" s="290" t="s">
        <v>2108</v>
      </c>
      <c r="B336" s="213" t="s">
        <v>1577</v>
      </c>
      <c r="C336" s="206"/>
      <c r="D336" s="212"/>
      <c r="E336" s="214"/>
      <c r="F336" s="205" t="str">
        <f t="shared" si="15"/>
        <v/>
      </c>
      <c r="G336" s="205" t="str">
        <f t="shared" si="16"/>
        <v/>
      </c>
    </row>
    <row r="337" spans="1:7" s="175" customFormat="1" x14ac:dyDescent="0.3">
      <c r="A337" s="290" t="s">
        <v>2109</v>
      </c>
      <c r="B337" s="213" t="s">
        <v>1578</v>
      </c>
      <c r="C337" s="206"/>
      <c r="D337" s="212"/>
      <c r="E337" s="214"/>
      <c r="F337" s="205" t="str">
        <f t="shared" si="15"/>
        <v/>
      </c>
      <c r="G337" s="205" t="str">
        <f t="shared" si="16"/>
        <v/>
      </c>
    </row>
    <row r="338" spans="1:7" s="175" customFormat="1" x14ac:dyDescent="0.3">
      <c r="A338" s="290" t="s">
        <v>2110</v>
      </c>
      <c r="B338" s="213" t="s">
        <v>1579</v>
      </c>
      <c r="C338" s="206"/>
      <c r="D338" s="212"/>
      <c r="E338" s="214"/>
      <c r="F338" s="205" t="str">
        <f t="shared" si="15"/>
        <v/>
      </c>
      <c r="G338" s="205" t="str">
        <f t="shared" si="16"/>
        <v/>
      </c>
    </row>
    <row r="339" spans="1:7" s="175" customFormat="1" x14ac:dyDescent="0.3">
      <c r="A339" s="290" t="s">
        <v>2111</v>
      </c>
      <c r="B339" s="213" t="s">
        <v>1580</v>
      </c>
      <c r="C339" s="206"/>
      <c r="D339" s="212"/>
      <c r="E339" s="214"/>
      <c r="F339" s="205" t="str">
        <f t="shared" si="15"/>
        <v/>
      </c>
      <c r="G339" s="205" t="str">
        <f t="shared" si="16"/>
        <v/>
      </c>
    </row>
    <row r="340" spans="1:7" s="175" customFormat="1" x14ac:dyDescent="0.3">
      <c r="A340" s="290" t="s">
        <v>2112</v>
      </c>
      <c r="B340" s="213" t="s">
        <v>1581</v>
      </c>
      <c r="C340" s="206"/>
      <c r="D340" s="212"/>
      <c r="E340" s="214"/>
      <c r="F340" s="205" t="str">
        <f t="shared" si="15"/>
        <v/>
      </c>
      <c r="G340" s="205" t="str">
        <f t="shared" si="16"/>
        <v/>
      </c>
    </row>
    <row r="341" spans="1:7" s="175" customFormat="1" x14ac:dyDescent="0.3">
      <c r="A341" s="290" t="s">
        <v>2113</v>
      </c>
      <c r="B341" s="213" t="s">
        <v>1582</v>
      </c>
      <c r="C341" s="206"/>
      <c r="D341" s="212"/>
      <c r="E341" s="214"/>
      <c r="F341" s="205" t="str">
        <f t="shared" si="15"/>
        <v/>
      </c>
      <c r="G341" s="205" t="str">
        <f t="shared" si="16"/>
        <v/>
      </c>
    </row>
    <row r="342" spans="1:7" s="175" customFormat="1" x14ac:dyDescent="0.3">
      <c r="A342" s="290" t="s">
        <v>2114</v>
      </c>
      <c r="B342" s="229" t="s">
        <v>1977</v>
      </c>
      <c r="C342" s="206"/>
      <c r="D342" s="229"/>
      <c r="F342" s="205" t="str">
        <f t="shared" si="15"/>
        <v/>
      </c>
      <c r="G342" s="205" t="str">
        <f t="shared" si="16"/>
        <v/>
      </c>
    </row>
    <row r="343" spans="1:7" s="175" customFormat="1" x14ac:dyDescent="0.3">
      <c r="A343" s="290" t="s">
        <v>2115</v>
      </c>
      <c r="B343" s="213" t="s">
        <v>99</v>
      </c>
      <c r="C343" s="206">
        <f>SUM(C333:C342)</f>
        <v>0</v>
      </c>
      <c r="D343" s="212">
        <f>SUM(D333:D342)</f>
        <v>0</v>
      </c>
      <c r="E343" s="214"/>
      <c r="F343" s="257">
        <f>SUM(F333:F342)</f>
        <v>0</v>
      </c>
      <c r="G343" s="257">
        <f>SUM(G333:G342)</f>
        <v>0</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
      <c r="A347" s="290" t="s">
        <v>2443</v>
      </c>
      <c r="B347" s="227" t="s">
        <v>1966</v>
      </c>
      <c r="C347" s="206"/>
      <c r="D347" s="229"/>
      <c r="E347" s="232"/>
      <c r="F347" s="205" t="str">
        <f t="shared" si="17"/>
        <v/>
      </c>
      <c r="G347" s="205" t="str">
        <f t="shared" si="18"/>
        <v/>
      </c>
    </row>
    <row r="348" spans="1:7" s="175" customFormat="1" x14ac:dyDescent="0.3">
      <c r="A348" s="290" t="s">
        <v>2444</v>
      </c>
      <c r="B348" s="231" t="s">
        <v>1967</v>
      </c>
      <c r="C348" s="206"/>
      <c r="D348" s="229"/>
      <c r="E348" s="232"/>
      <c r="F348" s="205" t="str">
        <f t="shared" si="17"/>
        <v/>
      </c>
      <c r="G348" s="205" t="str">
        <f t="shared" si="18"/>
        <v/>
      </c>
    </row>
    <row r="349" spans="1:7" s="175" customFormat="1" x14ac:dyDescent="0.3">
      <c r="A349" s="290" t="s">
        <v>2445</v>
      </c>
      <c r="B349" s="231" t="s">
        <v>1968</v>
      </c>
      <c r="C349" s="206"/>
      <c r="D349" s="229"/>
      <c r="E349" s="232"/>
      <c r="F349" s="205" t="str">
        <f t="shared" si="17"/>
        <v/>
      </c>
      <c r="G349" s="205" t="str">
        <f t="shared" si="18"/>
        <v/>
      </c>
    </row>
    <row r="350" spans="1:7" s="175" customFormat="1" x14ac:dyDescent="0.3">
      <c r="A350" s="290" t="s">
        <v>2446</v>
      </c>
      <c r="B350" s="231" t="s">
        <v>1969</v>
      </c>
      <c r="C350" s="206"/>
      <c r="D350" s="229"/>
      <c r="E350" s="232"/>
      <c r="F350" s="205" t="str">
        <f t="shared" si="17"/>
        <v/>
      </c>
      <c r="G350" s="205" t="str">
        <f t="shared" si="18"/>
        <v/>
      </c>
    </row>
    <row r="351" spans="1:7" s="175" customFormat="1" x14ac:dyDescent="0.3">
      <c r="A351" s="290" t="s">
        <v>2447</v>
      </c>
      <c r="B351" s="231" t="s">
        <v>1970</v>
      </c>
      <c r="C351" s="206"/>
      <c r="D351" s="229"/>
      <c r="E351" s="232"/>
      <c r="F351" s="205" t="str">
        <f t="shared" si="17"/>
        <v/>
      </c>
      <c r="G351" s="205" t="str">
        <f t="shared" si="18"/>
        <v/>
      </c>
    </row>
    <row r="352" spans="1:7" s="175" customFormat="1" x14ac:dyDescent="0.3">
      <c r="A352" s="290" t="s">
        <v>2448</v>
      </c>
      <c r="B352" s="231" t="s">
        <v>1584</v>
      </c>
      <c r="C352" s="206"/>
      <c r="D352" s="229"/>
      <c r="E352" s="232"/>
      <c r="F352" s="205" t="str">
        <f t="shared" si="17"/>
        <v/>
      </c>
      <c r="G352" s="205" t="str">
        <f t="shared" si="18"/>
        <v/>
      </c>
    </row>
    <row r="353" spans="1:7" s="175" customFormat="1" x14ac:dyDescent="0.3">
      <c r="A353" s="290" t="s">
        <v>2449</v>
      </c>
      <c r="B353" s="231" t="s">
        <v>99</v>
      </c>
      <c r="C353" s="206">
        <f>SUM(C346:C352)</f>
        <v>0</v>
      </c>
      <c r="D353" s="229">
        <f>SUM(D346:D352)</f>
        <v>0</v>
      </c>
      <c r="E353" s="232"/>
      <c r="F353" s="257">
        <f>SUM(F346:F352)</f>
        <v>0</v>
      </c>
      <c r="G353" s="257">
        <f>SUM(G346:G352)</f>
        <v>0</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2159</v>
      </c>
      <c r="C356" s="206"/>
      <c r="D356" s="229"/>
      <c r="E356" s="232"/>
      <c r="F356" s="205" t="str">
        <f>IF($C$360=0,"",IF(C356="[For completion]","",C356/$C$360))</f>
        <v/>
      </c>
      <c r="G356" s="205" t="str">
        <f>IF($D$360=0,"",IF(D356="[For completion]","",D356/$D$360))</f>
        <v/>
      </c>
    </row>
    <row r="357" spans="1:7" s="175" customFormat="1" x14ac:dyDescent="0.3">
      <c r="A357" s="290" t="s">
        <v>2451</v>
      </c>
      <c r="B357" s="227" t="s">
        <v>2206</v>
      </c>
      <c r="C357" s="206"/>
      <c r="D357" s="229"/>
      <c r="E357" s="232"/>
      <c r="F357" s="205" t="str">
        <f>IF($C$360=0,"",IF(C357="[For completion]","",C357/$C$360))</f>
        <v/>
      </c>
      <c r="G357" s="205" t="str">
        <f>IF($D$360=0,"",IF(D357="[For completion]","",D357/$D$360))</f>
        <v/>
      </c>
    </row>
    <row r="358" spans="1:7" s="175" customFormat="1" x14ac:dyDescent="0.3">
      <c r="A358" s="290" t="s">
        <v>2452</v>
      </c>
      <c r="B358" s="231" t="s">
        <v>1584</v>
      </c>
      <c r="C358" s="206"/>
      <c r="D358" s="229"/>
      <c r="E358" s="232"/>
      <c r="F358" s="205" t="str">
        <f>IF($C$360=0,"",IF(C358="[For completion]","",C358/$C$360))</f>
        <v/>
      </c>
      <c r="G358" s="205" t="str">
        <f>IF($D$360=0,"",IF(D358="[For completion]","",D358/$D$360))</f>
        <v/>
      </c>
    </row>
    <row r="359" spans="1:7" s="175" customFormat="1" x14ac:dyDescent="0.3">
      <c r="A359" s="290" t="s">
        <v>2453</v>
      </c>
      <c r="B359" s="229" t="s">
        <v>1977</v>
      </c>
      <c r="C359" s="206"/>
      <c r="D359" s="229"/>
      <c r="E359" s="232"/>
      <c r="F359" s="205" t="str">
        <f>IF($C$360=0,"",IF(C359="[For completion]","",C359/$C$360))</f>
        <v/>
      </c>
      <c r="G359" s="205" t="str">
        <f>IF($D$360=0,"",IF(D359="[For completion]","",D359/$D$360))</f>
        <v/>
      </c>
    </row>
    <row r="360" spans="1:7" s="175" customFormat="1" x14ac:dyDescent="0.3">
      <c r="A360" s="290" t="s">
        <v>2454</v>
      </c>
      <c r="B360" s="231" t="s">
        <v>99</v>
      </c>
      <c r="C360" s="206">
        <f>SUM(C356:C359)</f>
        <v>0</v>
      </c>
      <c r="D360" s="229">
        <f>SUM(D356:D359)</f>
        <v>0</v>
      </c>
      <c r="E360" s="232"/>
      <c r="F360" s="257">
        <f>SUM(F356:F359)</f>
        <v>0</v>
      </c>
      <c r="G360" s="257">
        <f>SUM(G356:G359)</f>
        <v>0</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
      <c r="A364" s="290" t="s">
        <v>2457</v>
      </c>
      <c r="B364" s="307"/>
      <c r="C364" s="206"/>
      <c r="D364" s="290"/>
      <c r="E364" s="308"/>
      <c r="F364" s="205" t="str">
        <f t="shared" si="19"/>
        <v/>
      </c>
      <c r="G364" s="205" t="str">
        <f t="shared" si="20"/>
        <v/>
      </c>
    </row>
    <row r="365" spans="1:7" s="175" customFormat="1" x14ac:dyDescent="0.3">
      <c r="A365" s="290" t="s">
        <v>2458</v>
      </c>
      <c r="B365" s="307"/>
      <c r="C365" s="206"/>
      <c r="D365" s="290"/>
      <c r="E365" s="308"/>
      <c r="F365" s="205" t="str">
        <f t="shared" si="19"/>
        <v/>
      </c>
      <c r="G365" s="205" t="str">
        <f t="shared" si="20"/>
        <v/>
      </c>
    </row>
    <row r="366" spans="1:7" s="175" customFormat="1" x14ac:dyDescent="0.3">
      <c r="A366" s="290" t="s">
        <v>2459</v>
      </c>
      <c r="B366" s="307"/>
      <c r="C366" s="206"/>
      <c r="D366" s="290"/>
      <c r="E366" s="308"/>
      <c r="F366" s="205" t="str">
        <f t="shared" si="19"/>
        <v/>
      </c>
      <c r="G366" s="205" t="str">
        <f t="shared" si="20"/>
        <v/>
      </c>
    </row>
    <row r="367" spans="1:7" s="175" customFormat="1" x14ac:dyDescent="0.3">
      <c r="A367" s="290" t="s">
        <v>2460</v>
      </c>
      <c r="B367" s="307"/>
      <c r="C367" s="206"/>
      <c r="D367" s="290"/>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f>SUM(C363:C380)</f>
        <v>0</v>
      </c>
      <c r="D381" s="290">
        <f>SUM(D363:D380)</f>
        <v>0</v>
      </c>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77734375" style="26" customWidth="1"/>
    <col min="3" max="4" width="40.77734375" style="26" customWidth="1"/>
    <col min="5" max="5" width="7.21875" style="26" customWidth="1"/>
    <col min="6" max="6" width="40.77734375" style="26" customWidth="1"/>
    <col min="7" max="7" width="40.77734375" style="24" customWidth="1"/>
    <col min="8" max="8" width="7.21875" style="26" customWidth="1"/>
    <col min="9" max="9" width="71.88671875"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77734375" style="26" customWidth="1"/>
    <col min="2" max="2" width="60.77734375" style="26" customWidth="1"/>
    <col min="3" max="4" width="40.77734375" style="26" customWidth="1"/>
    <col min="5" max="5" width="6.77734375" style="26" customWidth="1"/>
    <col min="6" max="6" width="40.77734375" style="26" customWidth="1"/>
    <col min="7" max="7" width="40.7773437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4140625" defaultRowHeight="14.4" outlineLevelRow="1" x14ac:dyDescent="0.3"/>
  <cols>
    <col min="1" max="1" width="16.21875" customWidth="1"/>
    <col min="2" max="2" width="89.88671875" style="26" bestFit="1" customWidth="1"/>
    <col min="3" max="3" width="134.7773437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2695</v>
      </c>
    </row>
    <row r="7" spans="1:13" x14ac:dyDescent="0.3">
      <c r="A7" s="1" t="s">
        <v>1156</v>
      </c>
      <c r="B7" s="40" t="s">
        <v>1157</v>
      </c>
      <c r="C7" s="26" t="s">
        <v>2697</v>
      </c>
    </row>
    <row r="8" spans="1:13" x14ac:dyDescent="0.3">
      <c r="A8" s="1" t="s">
        <v>1158</v>
      </c>
      <c r="B8" s="40" t="s">
        <v>1159</v>
      </c>
      <c r="C8" s="26" t="s">
        <v>2696</v>
      </c>
    </row>
    <row r="9" spans="1:13" x14ac:dyDescent="0.3">
      <c r="A9" s="1" t="s">
        <v>1160</v>
      </c>
      <c r="B9" s="40" t="s">
        <v>1161</v>
      </c>
      <c r="C9" s="26" t="s">
        <v>2685</v>
      </c>
    </row>
    <row r="10" spans="1:13" ht="44.25" customHeight="1" x14ac:dyDescent="0.3">
      <c r="A10" s="1" t="s">
        <v>1162</v>
      </c>
      <c r="B10" s="40" t="s">
        <v>2690</v>
      </c>
      <c r="C10" s="26" t="s">
        <v>2691</v>
      </c>
    </row>
    <row r="11" spans="1:13" ht="54.75" customHeight="1" x14ac:dyDescent="0.3">
      <c r="A11" s="1" t="s">
        <v>1163</v>
      </c>
      <c r="B11" s="40" t="s">
        <v>2692</v>
      </c>
      <c r="C11" s="26" t="s">
        <v>2693</v>
      </c>
    </row>
    <row r="12" spans="1:13" ht="43.2" x14ac:dyDescent="0.3">
      <c r="A12" s="1" t="s">
        <v>1164</v>
      </c>
      <c r="B12" s="40" t="s">
        <v>1165</v>
      </c>
      <c r="C12" s="26" t="s">
        <v>2688</v>
      </c>
    </row>
    <row r="13" spans="1:13" x14ac:dyDescent="0.3">
      <c r="A13" s="1" t="s">
        <v>1166</v>
      </c>
      <c r="B13" s="40" t="s">
        <v>1167</v>
      </c>
      <c r="C13" s="26" t="s">
        <v>2687</v>
      </c>
    </row>
    <row r="14" spans="1:13" ht="28.8" x14ac:dyDescent="0.3">
      <c r="A14" s="1" t="s">
        <v>1168</v>
      </c>
      <c r="B14" s="40" t="s">
        <v>1169</v>
      </c>
      <c r="C14" s="26" t="s">
        <v>2686</v>
      </c>
    </row>
    <row r="15" spans="1:13" x14ac:dyDescent="0.3">
      <c r="A15" s="1" t="s">
        <v>1170</v>
      </c>
      <c r="B15" s="40" t="s">
        <v>1171</v>
      </c>
      <c r="C15" s="26" t="s">
        <v>2689</v>
      </c>
    </row>
    <row r="16" spans="1:13" ht="28.8" x14ac:dyDescent="0.3">
      <c r="A16" s="1" t="s">
        <v>1172</v>
      </c>
      <c r="B16" s="44" t="s">
        <v>1173</v>
      </c>
      <c r="C16" s="26" t="s">
        <v>2683</v>
      </c>
    </row>
    <row r="17" spans="1:13" ht="30" customHeight="1" x14ac:dyDescent="0.3">
      <c r="A17" s="1" t="s">
        <v>1174</v>
      </c>
      <c r="B17" s="44" t="s">
        <v>1175</v>
      </c>
      <c r="C17" s="26" t="s">
        <v>2684</v>
      </c>
    </row>
    <row r="18" spans="1:13" x14ac:dyDescent="0.3">
      <c r="A18" s="1" t="s">
        <v>1176</v>
      </c>
      <c r="B18" s="44" t="s">
        <v>1177</v>
      </c>
      <c r="C18" s="26" t="s">
        <v>2694</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c r="C53" s="327"/>
    </row>
    <row r="54" spans="1:3" x14ac:dyDescent="0.3">
      <c r="A54" s="176" t="s">
        <v>2218</v>
      </c>
      <c r="B54" s="43"/>
      <c r="C54" s="327"/>
    </row>
    <row r="55" spans="1:3" x14ac:dyDescent="0.3">
      <c r="A55" s="176" t="s">
        <v>2219</v>
      </c>
      <c r="B55" s="43"/>
      <c r="C55" s="327"/>
    </row>
    <row r="56" spans="1:3" x14ac:dyDescent="0.3">
      <c r="A56" s="176" t="s">
        <v>2220</v>
      </c>
      <c r="B56" s="43"/>
      <c r="C56" s="327"/>
    </row>
    <row r="57" spans="1:3" x14ac:dyDescent="0.3">
      <c r="A57" s="176" t="s">
        <v>2221</v>
      </c>
      <c r="B57" s="43"/>
      <c r="C57" s="327"/>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8" t="s">
        <v>2585</v>
      </c>
      <c r="E3" s="338"/>
      <c r="F3" s="338"/>
      <c r="G3" s="338"/>
      <c r="H3" s="338"/>
      <c r="J3" s="320"/>
    </row>
    <row r="4" spans="2:10" ht="48.75" customHeight="1" x14ac:dyDescent="0.3">
      <c r="B4" s="319"/>
      <c r="D4" s="338"/>
      <c r="E4" s="338"/>
      <c r="F4" s="338"/>
      <c r="G4" s="338"/>
      <c r="H4" s="338"/>
      <c r="J4" s="320"/>
    </row>
    <row r="5" spans="2:10" x14ac:dyDescent="0.3">
      <c r="B5" s="319"/>
      <c r="E5" s="321"/>
      <c r="F5" s="322"/>
      <c r="J5" s="320"/>
    </row>
    <row r="6" spans="2:10" x14ac:dyDescent="0.3">
      <c r="B6" s="319"/>
      <c r="D6" s="339" t="s">
        <v>2586</v>
      </c>
      <c r="E6" s="339"/>
      <c r="F6" s="339"/>
      <c r="G6" s="339"/>
      <c r="H6" s="339"/>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F31" sqref="F31"/>
    </sheetView>
  </sheetViews>
  <sheetFormatPr defaultColWidth="8.88671875" defaultRowHeight="14.4" outlineLevelRow="1" x14ac:dyDescent="0.3"/>
  <cols>
    <col min="1" max="1" width="13.21875" style="26" customWidth="1"/>
    <col min="2" max="2" width="60.5546875" style="26" bestFit="1" customWidth="1"/>
    <col min="3" max="7" width="41" style="26" customWidth="1"/>
    <col min="8" max="8" width="7.21875" style="26" customWidth="1"/>
    <col min="9" max="9" width="92"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3" ht="45" customHeight="1" x14ac:dyDescent="0.3">
      <c r="A1" s="340" t="s">
        <v>1480</v>
      </c>
      <c r="B1" s="340"/>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8"/>
      <c r="D14" s="328"/>
      <c r="E14" s="32"/>
      <c r="F14" s="32"/>
      <c r="G14" s="32"/>
      <c r="H14" s="24"/>
      <c r="L14" s="24"/>
      <c r="M14" s="24"/>
    </row>
    <row r="15" spans="1:13" x14ac:dyDescent="0.3">
      <c r="A15" s="26" t="s">
        <v>1387</v>
      </c>
      <c r="B15" s="43" t="s">
        <v>2597</v>
      </c>
      <c r="C15" s="26" t="s">
        <v>2596</v>
      </c>
      <c r="D15" s="26" t="s">
        <v>2698</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2699</v>
      </c>
      <c r="C18" s="26" t="s">
        <v>2596</v>
      </c>
      <c r="D18" s="26" t="s">
        <v>2698</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2698</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2698</v>
      </c>
      <c r="E25" s="32"/>
      <c r="F25" s="32"/>
      <c r="G25" s="32"/>
      <c r="H25" s="24"/>
      <c r="L25" s="24"/>
      <c r="M25" s="24"/>
    </row>
    <row r="26" spans="1:13" outlineLevel="1" x14ac:dyDescent="0.3">
      <c r="A26" s="26" t="s">
        <v>1399</v>
      </c>
      <c r="B26" s="41" t="s">
        <v>2608</v>
      </c>
      <c r="C26" s="26" t="s">
        <v>2589</v>
      </c>
      <c r="D26" s="26" t="s">
        <v>2700</v>
      </c>
      <c r="E26" s="32"/>
      <c r="F26" s="32"/>
      <c r="G26" s="32"/>
      <c r="H26" s="24"/>
      <c r="L26" s="24"/>
      <c r="M26" s="24"/>
    </row>
    <row r="27" spans="1:13" outlineLevel="1" x14ac:dyDescent="0.3">
      <c r="A27" s="26" t="s">
        <v>1400</v>
      </c>
      <c r="B27" s="41" t="s">
        <v>2599</v>
      </c>
      <c r="C27" s="26" t="s">
        <v>2596</v>
      </c>
      <c r="D27" s="26" t="s">
        <v>2698</v>
      </c>
      <c r="E27" s="32"/>
      <c r="F27" s="32"/>
      <c r="G27" s="32"/>
      <c r="H27" s="24"/>
      <c r="L27" s="24"/>
      <c r="M27" s="24"/>
    </row>
    <row r="28" spans="1:13" outlineLevel="1" x14ac:dyDescent="0.3">
      <c r="A28" s="26" t="s">
        <v>1401</v>
      </c>
      <c r="B28" s="41" t="s">
        <v>2598</v>
      </c>
      <c r="C28" s="26" t="s">
        <v>2596</v>
      </c>
      <c r="D28" s="26" t="s">
        <v>2698</v>
      </c>
      <c r="E28" s="32"/>
      <c r="F28" s="32"/>
      <c r="G28" s="32"/>
      <c r="H28" s="24"/>
      <c r="L28" s="24"/>
      <c r="M28" s="24"/>
    </row>
    <row r="29" spans="1:13" outlineLevel="1" x14ac:dyDescent="0.3">
      <c r="A29" s="26" t="s">
        <v>1402</v>
      </c>
      <c r="B29" s="41" t="s">
        <v>2604</v>
      </c>
      <c r="C29" s="26" t="s">
        <v>2596</v>
      </c>
      <c r="D29" s="26" t="s">
        <v>2698</v>
      </c>
      <c r="E29" s="32"/>
      <c r="F29" s="32"/>
      <c r="G29" s="32"/>
      <c r="H29" s="24"/>
      <c r="L29" s="24"/>
      <c r="M29" s="24"/>
    </row>
    <row r="30" spans="1:13" outlineLevel="1" x14ac:dyDescent="0.3">
      <c r="A30" s="26" t="s">
        <v>1403</v>
      </c>
      <c r="B30" s="41" t="s">
        <v>2600</v>
      </c>
      <c r="C30" s="26" t="s">
        <v>2596</v>
      </c>
      <c r="D30" s="26" t="s">
        <v>2698</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2698</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9" t="s">
        <v>2596</v>
      </c>
      <c r="C35" s="329" t="s">
        <v>1190</v>
      </c>
      <c r="D35" s="329" t="s">
        <v>2698</v>
      </c>
      <c r="E35" s="329" t="s">
        <v>2701</v>
      </c>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57.571100000000001</v>
      </c>
      <c r="H75" s="24"/>
    </row>
    <row r="76" spans="1:14" x14ac:dyDescent="0.3">
      <c r="A76" s="26" t="s">
        <v>1447</v>
      </c>
      <c r="B76" s="26" t="s">
        <v>1475</v>
      </c>
      <c r="C76" s="262">
        <v>268.39870000000002</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2677</v>
      </c>
      <c r="C82" s="257">
        <v>4.1854099999999997E-3</v>
      </c>
      <c r="D82" s="257" t="str">
        <f t="shared" ref="D82:D87" si="0">IF(C82="","","ND2")</f>
        <v>ND2</v>
      </c>
      <c r="E82" s="257" t="str">
        <f t="shared" ref="E82:E87" si="1">IF(C82="","","ND2")</f>
        <v>ND2</v>
      </c>
      <c r="F82" s="257" t="str">
        <f t="shared" ref="F82:F87" si="2">IF(C82="","","ND2")</f>
        <v>ND2</v>
      </c>
      <c r="G82" s="257">
        <f t="shared" ref="G82:G87" si="3">IF(C82="","",C82)</f>
        <v>4.1854099999999997E-3</v>
      </c>
      <c r="H82" s="24"/>
    </row>
    <row r="83" spans="1:8" x14ac:dyDescent="0.3">
      <c r="A83" s="26" t="s">
        <v>1454</v>
      </c>
      <c r="B83" s="236" t="s">
        <v>2678</v>
      </c>
      <c r="C83" s="257">
        <v>2.0930599999999999E-3</v>
      </c>
      <c r="D83" s="257" t="str">
        <f t="shared" si="0"/>
        <v>ND2</v>
      </c>
      <c r="E83" s="257" t="str">
        <f t="shared" si="1"/>
        <v>ND2</v>
      </c>
      <c r="F83" s="257" t="str">
        <f t="shared" si="2"/>
        <v>ND2</v>
      </c>
      <c r="G83" s="257">
        <f t="shared" si="3"/>
        <v>2.0930599999999999E-3</v>
      </c>
      <c r="H83" s="24"/>
    </row>
    <row r="84" spans="1:8" x14ac:dyDescent="0.3">
      <c r="A84" s="26" t="s">
        <v>1455</v>
      </c>
      <c r="B84" s="236" t="s">
        <v>2679</v>
      </c>
      <c r="C84" s="257">
        <v>3.1039000000000001E-4</v>
      </c>
      <c r="D84" s="257" t="str">
        <f t="shared" si="0"/>
        <v>ND2</v>
      </c>
      <c r="E84" s="257" t="str">
        <f t="shared" si="1"/>
        <v>ND2</v>
      </c>
      <c r="F84" s="257" t="str">
        <f t="shared" si="2"/>
        <v>ND2</v>
      </c>
      <c r="G84" s="257">
        <f t="shared" si="3"/>
        <v>3.1039000000000001E-4</v>
      </c>
      <c r="H84" s="24"/>
    </row>
    <row r="85" spans="1:8" x14ac:dyDescent="0.3">
      <c r="A85" s="26" t="s">
        <v>1456</v>
      </c>
      <c r="B85" s="236" t="s">
        <v>2680</v>
      </c>
      <c r="C85" s="257">
        <v>0</v>
      </c>
      <c r="D85" s="257" t="str">
        <f t="shared" si="0"/>
        <v>ND2</v>
      </c>
      <c r="E85" s="257" t="str">
        <f t="shared" si="1"/>
        <v>ND2</v>
      </c>
      <c r="F85" s="257" t="str">
        <f t="shared" si="2"/>
        <v>ND2</v>
      </c>
      <c r="G85" s="257">
        <f t="shared" si="3"/>
        <v>0</v>
      </c>
      <c r="H85" s="24"/>
    </row>
    <row r="86" spans="1:8" x14ac:dyDescent="0.3">
      <c r="A86" s="26" t="s">
        <v>1467</v>
      </c>
      <c r="B86" s="236" t="s">
        <v>2681</v>
      </c>
      <c r="C86" s="257">
        <v>0</v>
      </c>
      <c r="D86" s="257" t="str">
        <f t="shared" si="0"/>
        <v>ND2</v>
      </c>
      <c r="E86" s="257" t="str">
        <f t="shared" si="1"/>
        <v>ND2</v>
      </c>
      <c r="F86" s="257" t="str">
        <f t="shared" si="2"/>
        <v>ND2</v>
      </c>
      <c r="G86" s="257">
        <f t="shared" si="3"/>
        <v>0</v>
      </c>
      <c r="H86" s="24"/>
    </row>
    <row r="87" spans="1:8" outlineLevel="1" x14ac:dyDescent="0.3">
      <c r="A87" s="26" t="s">
        <v>1457</v>
      </c>
      <c r="B87" s="26" t="s">
        <v>2682</v>
      </c>
      <c r="C87" s="257">
        <v>0.99341115000000002</v>
      </c>
      <c r="D87" s="257" t="str">
        <f t="shared" si="0"/>
        <v>ND2</v>
      </c>
      <c r="E87" s="257" t="str">
        <f t="shared" si="1"/>
        <v>ND2</v>
      </c>
      <c r="F87" s="257" t="str">
        <f t="shared" si="2"/>
        <v>ND2</v>
      </c>
      <c r="G87" s="257">
        <f t="shared" si="3"/>
        <v>0.99341115000000002</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2022-11-09T13:43:55Z</dcterms:created>
  <dcterms:modified xsi:type="dcterms:W3CDTF">2022-11-24T11:41:22Z</dcterms:modified>
</cp:coreProperties>
</file>