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5 - Covered Bond\2020\2020-12\"/>
    </mc:Choice>
  </mc:AlternateContent>
  <bookViews>
    <workbookView xWindow="28680" yWindow="-120" windowWidth="29040" windowHeight="15840" tabRatio="719" firstSheet="1"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Temp. Optional COVID 19 imp" sheetId="19" r:id="rId10"/>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19" l="1"/>
  <c r="G17" i="19" l="1"/>
  <c r="F17" i="19"/>
  <c r="H30" i="19"/>
  <c r="H29" i="19"/>
  <c r="H28" i="19"/>
  <c r="H27" i="19"/>
  <c r="G26" i="19"/>
  <c r="F26" i="19"/>
  <c r="E26" i="19"/>
  <c r="D26" i="19"/>
  <c r="C26" i="19"/>
  <c r="H25" i="19"/>
  <c r="H24" i="19"/>
  <c r="H23" i="19"/>
  <c r="H26" i="19" s="1"/>
  <c r="G87" i="18" l="1"/>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G181" i="11"/>
  <c r="F181" i="11"/>
  <c r="G179" i="11"/>
  <c r="D179" i="11"/>
  <c r="G184" i="11" s="1"/>
  <c r="C179" i="11"/>
  <c r="F184" i="11" s="1"/>
  <c r="G178" i="11"/>
  <c r="F178" i="11"/>
  <c r="G177" i="11"/>
  <c r="F177" i="11"/>
  <c r="G176" i="11"/>
  <c r="F176" i="11"/>
  <c r="G175" i="11"/>
  <c r="F175" i="11"/>
  <c r="G174" i="11"/>
  <c r="F174" i="11"/>
  <c r="G173" i="11"/>
  <c r="F173" i="11"/>
  <c r="G172" i="11"/>
  <c r="F172" i="11"/>
  <c r="G171" i="11"/>
  <c r="F171" i="11"/>
  <c r="F179" i="11" s="1"/>
  <c r="G163" i="11"/>
  <c r="F163" i="11"/>
  <c r="G161" i="11"/>
  <c r="F161" i="11"/>
  <c r="G159" i="11"/>
  <c r="F159" i="11"/>
  <c r="D157" i="11"/>
  <c r="G162" i="11" s="1"/>
  <c r="C157" i="11"/>
  <c r="F162" i="11" s="1"/>
  <c r="G156" i="11"/>
  <c r="F156" i="11"/>
  <c r="G155" i="11"/>
  <c r="F155" i="11"/>
  <c r="G154" i="11"/>
  <c r="F154" i="11"/>
  <c r="G153" i="11"/>
  <c r="F153" i="11"/>
  <c r="G152" i="11"/>
  <c r="F152" i="11"/>
  <c r="G151" i="11"/>
  <c r="F151" i="11"/>
  <c r="G150" i="11"/>
  <c r="G157" i="11" s="1"/>
  <c r="F150" i="11"/>
  <c r="F157" i="11" s="1"/>
  <c r="G149" i="11"/>
  <c r="F149" i="1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9" i="11"/>
  <c r="C55" i="11"/>
  <c r="C26" i="11"/>
  <c r="F158" i="10"/>
  <c r="F157" i="10"/>
  <c r="F156" i="10"/>
  <c r="F154" i="10"/>
  <c r="F153" i="10"/>
  <c r="C152" i="10"/>
  <c r="F159" i="10" s="1"/>
  <c r="F151" i="10"/>
  <c r="F150" i="10"/>
  <c r="F149" i="10"/>
  <c r="F148" i="10"/>
  <c r="C82" i="10"/>
  <c r="C78" i="10"/>
  <c r="C49" i="10"/>
  <c r="C42"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D350" i="9"/>
  <c r="G355" i="9" s="1"/>
  <c r="C350" i="9"/>
  <c r="F355" i="9" s="1"/>
  <c r="F348" i="9"/>
  <c r="G346" i="9"/>
  <c r="F346" i="9"/>
  <c r="F344" i="9"/>
  <c r="G342" i="9"/>
  <c r="F342" i="9"/>
  <c r="G333" i="9"/>
  <c r="G331" i="9"/>
  <c r="G329" i="9"/>
  <c r="D328" i="9"/>
  <c r="C328" i="9"/>
  <c r="F333" i="9" s="1"/>
  <c r="G326" i="9"/>
  <c r="F326" i="9"/>
  <c r="G324" i="9"/>
  <c r="F324" i="9"/>
  <c r="G322" i="9"/>
  <c r="F322" i="9"/>
  <c r="G320" i="9"/>
  <c r="F320" i="9"/>
  <c r="D315" i="9"/>
  <c r="G313" i="9" s="1"/>
  <c r="C315" i="9"/>
  <c r="F314" i="9" s="1"/>
  <c r="F313" i="9"/>
  <c r="G311" i="9"/>
  <c r="F311" i="9"/>
  <c r="F309" i="9"/>
  <c r="G307" i="9"/>
  <c r="F307" i="9"/>
  <c r="F305" i="9"/>
  <c r="G303" i="9"/>
  <c r="F303" i="9"/>
  <c r="F301" i="9"/>
  <c r="G299" i="9"/>
  <c r="F299" i="9"/>
  <c r="F297" i="9"/>
  <c r="G295" i="9"/>
  <c r="F295" i="9"/>
  <c r="F293" i="9"/>
  <c r="G291" i="9"/>
  <c r="F291" i="9"/>
  <c r="D249" i="9"/>
  <c r="G254" i="9" s="1"/>
  <c r="C249" i="9"/>
  <c r="F254" i="9" s="1"/>
  <c r="F247" i="9"/>
  <c r="G245" i="9"/>
  <c r="F245" i="9"/>
  <c r="F243" i="9"/>
  <c r="G241" i="9"/>
  <c r="F241" i="9"/>
  <c r="G232" i="9"/>
  <c r="G230" i="9"/>
  <c r="G228" i="9"/>
  <c r="D227" i="9"/>
  <c r="C227" i="9"/>
  <c r="F232" i="9" s="1"/>
  <c r="G225" i="9"/>
  <c r="F225" i="9"/>
  <c r="G223" i="9"/>
  <c r="F223" i="9"/>
  <c r="G221" i="9"/>
  <c r="F221" i="9"/>
  <c r="G219" i="9"/>
  <c r="F219" i="9"/>
  <c r="D214" i="9"/>
  <c r="G212" i="9" s="1"/>
  <c r="C214" i="9"/>
  <c r="F213" i="9" s="1"/>
  <c r="F212" i="9"/>
  <c r="G210" i="9"/>
  <c r="F210" i="9"/>
  <c r="F208" i="9"/>
  <c r="G206" i="9"/>
  <c r="F206" i="9"/>
  <c r="F204" i="9"/>
  <c r="G202" i="9"/>
  <c r="F202" i="9"/>
  <c r="F200" i="9"/>
  <c r="G198" i="9"/>
  <c r="F198" i="9"/>
  <c r="F196" i="9"/>
  <c r="G194"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D57" i="9"/>
  <c r="D44" i="9" s="1"/>
  <c r="F44" i="9"/>
  <c r="C44" i="9"/>
  <c r="F36" i="9"/>
  <c r="D36" i="9"/>
  <c r="F28" i="9"/>
  <c r="D28" i="9"/>
  <c r="C15" i="9"/>
  <c r="F26"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0" i="8"/>
  <c r="C208" i="8"/>
  <c r="F215" i="8" s="1"/>
  <c r="C207" i="8"/>
  <c r="F206" i="8"/>
  <c r="F205" i="8"/>
  <c r="F204" i="8"/>
  <c r="F202" i="8"/>
  <c r="F201" i="8"/>
  <c r="F200" i="8"/>
  <c r="F198" i="8"/>
  <c r="F197" i="8"/>
  <c r="F196" i="8"/>
  <c r="F194" i="8"/>
  <c r="F193" i="8"/>
  <c r="F187" i="8"/>
  <c r="F185" i="8"/>
  <c r="F184" i="8"/>
  <c r="F183" i="8"/>
  <c r="F181" i="8"/>
  <c r="F180" i="8"/>
  <c r="C179" i="8"/>
  <c r="F186" i="8" s="1"/>
  <c r="F178" i="8"/>
  <c r="F177" i="8"/>
  <c r="F175" i="8"/>
  <c r="F179" i="8" s="1"/>
  <c r="F174" i="8"/>
  <c r="G167" i="8"/>
  <c r="D167" i="8"/>
  <c r="C167" i="8"/>
  <c r="G166" i="8"/>
  <c r="F166" i="8"/>
  <c r="G165" i="8"/>
  <c r="F165" i="8"/>
  <c r="G164" i="8"/>
  <c r="F164" i="8"/>
  <c r="F167" i="8" s="1"/>
  <c r="G161" i="8"/>
  <c r="F161" i="8"/>
  <c r="G160" i="8"/>
  <c r="F159" i="8"/>
  <c r="G158" i="8"/>
  <c r="G157" i="8"/>
  <c r="F157" i="8"/>
  <c r="G156"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F135" i="8"/>
  <c r="G134" i="8"/>
  <c r="F133" i="8"/>
  <c r="F131" i="8"/>
  <c r="D129" i="8"/>
  <c r="G135" i="8" s="1"/>
  <c r="C129" i="8"/>
  <c r="F136" i="8" s="1"/>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29" i="8" s="1"/>
  <c r="F105" i="8"/>
  <c r="F101" i="8"/>
  <c r="D101" i="8"/>
  <c r="C100" i="8"/>
  <c r="F103" i="8" s="1"/>
  <c r="F99" i="8"/>
  <c r="F98" i="8"/>
  <c r="F96" i="8"/>
  <c r="F95" i="8"/>
  <c r="F94" i="8"/>
  <c r="F82" i="8"/>
  <c r="F81" i="8"/>
  <c r="F80" i="8"/>
  <c r="F78" i="8"/>
  <c r="D78" i="8"/>
  <c r="C77" i="8"/>
  <c r="F79" i="8" s="1"/>
  <c r="F76" i="8"/>
  <c r="F75" i="8"/>
  <c r="F74" i="8"/>
  <c r="F73" i="8"/>
  <c r="F72" i="8"/>
  <c r="F71" i="8"/>
  <c r="F70" i="8"/>
  <c r="F77" i="8" s="1"/>
  <c r="C58" i="8"/>
  <c r="F64" i="8" s="1"/>
  <c r="F54" i="8"/>
  <c r="D45" i="8"/>
  <c r="C300" i="8"/>
  <c r="F292" i="8"/>
  <c r="D300" i="8"/>
  <c r="C293" i="8"/>
  <c r="D290" i="8"/>
  <c r="C292" i="8"/>
  <c r="D292" i="8"/>
  <c r="D293" i="8"/>
  <c r="C290" i="8"/>
  <c r="F104" i="8" l="1"/>
  <c r="F130" i="8"/>
  <c r="F132" i="8"/>
  <c r="F134" i="8"/>
  <c r="G136" i="8"/>
  <c r="G159" i="8"/>
  <c r="G192" i="9"/>
  <c r="G196" i="9"/>
  <c r="G200" i="9"/>
  <c r="G204" i="9"/>
  <c r="G208" i="9"/>
  <c r="G233" i="9"/>
  <c r="G231" i="9"/>
  <c r="G229" i="9"/>
  <c r="G226" i="9"/>
  <c r="G224" i="9"/>
  <c r="G222" i="9"/>
  <c r="G220" i="9"/>
  <c r="G227" i="9" s="1"/>
  <c r="G293" i="9"/>
  <c r="G297" i="9"/>
  <c r="G301" i="9"/>
  <c r="G305" i="9"/>
  <c r="G309" i="9"/>
  <c r="G334" i="9"/>
  <c r="G332" i="9"/>
  <c r="G330" i="9"/>
  <c r="G327" i="9"/>
  <c r="G325" i="9"/>
  <c r="G323" i="9"/>
  <c r="G328" i="9" s="1"/>
  <c r="G321" i="9"/>
  <c r="G130" i="8"/>
  <c r="G255" i="9"/>
  <c r="G253" i="9"/>
  <c r="G251" i="9"/>
  <c r="G248" i="9"/>
  <c r="G246" i="9"/>
  <c r="G244" i="9"/>
  <c r="G242" i="9"/>
  <c r="G356" i="9"/>
  <c r="G354" i="9"/>
  <c r="G352" i="9"/>
  <c r="G349" i="9"/>
  <c r="G347" i="9"/>
  <c r="G345" i="9"/>
  <c r="G343" i="9"/>
  <c r="G350" i="9" s="1"/>
  <c r="F61" i="8"/>
  <c r="F62" i="8"/>
  <c r="G132" i="8"/>
  <c r="F25" i="9"/>
  <c r="F21" i="9"/>
  <c r="F17" i="9"/>
  <c r="F14" i="9"/>
  <c r="F24" i="9"/>
  <c r="F20" i="9"/>
  <c r="F16" i="9"/>
  <c r="F13" i="9"/>
  <c r="F23" i="9"/>
  <c r="F19" i="9"/>
  <c r="F12" i="9"/>
  <c r="G249" i="9"/>
  <c r="F59" i="8"/>
  <c r="F63" i="8"/>
  <c r="F18" i="9"/>
  <c r="G213" i="9"/>
  <c r="G211" i="9"/>
  <c r="G209" i="9"/>
  <c r="G207" i="9"/>
  <c r="G205" i="9"/>
  <c r="G203" i="9"/>
  <c r="G201" i="9"/>
  <c r="G199" i="9"/>
  <c r="G197" i="9"/>
  <c r="G195" i="9"/>
  <c r="G193" i="9"/>
  <c r="G191" i="9"/>
  <c r="G214" i="9" s="1"/>
  <c r="G250" i="9"/>
  <c r="G314" i="9"/>
  <c r="G312" i="9"/>
  <c r="G310" i="9"/>
  <c r="G308" i="9"/>
  <c r="G306" i="9"/>
  <c r="G304" i="9"/>
  <c r="G302" i="9"/>
  <c r="G300" i="9"/>
  <c r="G298" i="9"/>
  <c r="G296" i="9"/>
  <c r="G294" i="9"/>
  <c r="G292" i="9"/>
  <c r="G315" i="9" s="1"/>
  <c r="G351" i="9"/>
  <c r="F41" i="10"/>
  <c r="F40" i="10"/>
  <c r="F39" i="10"/>
  <c r="F55" i="8"/>
  <c r="F56" i="8"/>
  <c r="F102" i="8"/>
  <c r="F53" i="8"/>
  <c r="F57" i="8"/>
  <c r="F60" i="8"/>
  <c r="F93" i="8"/>
  <c r="F100" i="8" s="1"/>
  <c r="F97" i="8"/>
  <c r="G112" i="8"/>
  <c r="G114" i="8"/>
  <c r="G116" i="8"/>
  <c r="G118" i="8"/>
  <c r="G120" i="8"/>
  <c r="G122" i="8"/>
  <c r="G124" i="8"/>
  <c r="G126" i="8"/>
  <c r="G128" i="8"/>
  <c r="G131" i="8"/>
  <c r="G133" i="8"/>
  <c r="F22" i="9"/>
  <c r="G243" i="9"/>
  <c r="G247" i="9"/>
  <c r="G252" i="9"/>
  <c r="G344" i="9"/>
  <c r="G348" i="9"/>
  <c r="G353" i="9"/>
  <c r="F152" i="10"/>
  <c r="F156" i="8"/>
  <c r="F158" i="8"/>
  <c r="F160" i="8"/>
  <c r="F182" i="8"/>
  <c r="F195" i="8"/>
  <c r="F207" i="8" s="1"/>
  <c r="F199" i="8"/>
  <c r="F208" i="8" s="1"/>
  <c r="F203" i="8"/>
  <c r="F209" i="8"/>
  <c r="F213" i="8"/>
  <c r="F191" i="9"/>
  <c r="F214" i="9" s="1"/>
  <c r="F193" i="9"/>
  <c r="F195" i="9"/>
  <c r="F197" i="9"/>
  <c r="F199" i="9"/>
  <c r="F201" i="9"/>
  <c r="F203" i="9"/>
  <c r="F205" i="9"/>
  <c r="F207" i="9"/>
  <c r="F209" i="9"/>
  <c r="F211" i="9"/>
  <c r="F220" i="9"/>
  <c r="F222" i="9"/>
  <c r="F224" i="9"/>
  <c r="F227" i="9" s="1"/>
  <c r="F226" i="9"/>
  <c r="F229" i="9"/>
  <c r="F231" i="9"/>
  <c r="F233" i="9"/>
  <c r="F242" i="9"/>
  <c r="F249" i="9" s="1"/>
  <c r="F244" i="9"/>
  <c r="F246" i="9"/>
  <c r="F248" i="9"/>
  <c r="F251" i="9"/>
  <c r="F253" i="9"/>
  <c r="F255" i="9"/>
  <c r="F292" i="9"/>
  <c r="F315" i="9" s="1"/>
  <c r="F294" i="9"/>
  <c r="F296" i="9"/>
  <c r="F298" i="9"/>
  <c r="F300" i="9"/>
  <c r="F302" i="9"/>
  <c r="F304" i="9"/>
  <c r="F306" i="9"/>
  <c r="F308" i="9"/>
  <c r="F310" i="9"/>
  <c r="F312" i="9"/>
  <c r="F321" i="9"/>
  <c r="F328" i="9" s="1"/>
  <c r="F323" i="9"/>
  <c r="F325" i="9"/>
  <c r="F327" i="9"/>
  <c r="F330" i="9"/>
  <c r="F332" i="9"/>
  <c r="F334" i="9"/>
  <c r="F343" i="9"/>
  <c r="F350" i="9" s="1"/>
  <c r="F345" i="9"/>
  <c r="F347" i="9"/>
  <c r="F349" i="9"/>
  <c r="F352" i="9"/>
  <c r="F354" i="9"/>
  <c r="F356" i="9"/>
  <c r="F155" i="10"/>
  <c r="F158" i="11"/>
  <c r="F160" i="11"/>
  <c r="F180" i="11"/>
  <c r="F182" i="11"/>
  <c r="G158" i="11"/>
  <c r="G160" i="11"/>
  <c r="G180" i="11"/>
  <c r="G182" i="11"/>
  <c r="F211" i="8"/>
  <c r="F228" i="9"/>
  <c r="F230" i="9"/>
  <c r="F250" i="9"/>
  <c r="F252" i="9"/>
  <c r="F329" i="9"/>
  <c r="F331" i="9"/>
  <c r="F351" i="9"/>
  <c r="F353" i="9"/>
  <c r="G129" i="8" l="1"/>
  <c r="F58" i="8"/>
  <c r="F42" i="10"/>
  <c r="F15" i="9"/>
</calcChain>
</file>

<file path=xl/sharedStrings.xml><?xml version="1.0" encoding="utf-8"?>
<sst xmlns="http://schemas.openxmlformats.org/spreadsheetml/2006/main" count="2578" uniqueCount="1844">
  <si>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</si>
  <si>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</si>
  <si>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</si>
  <si>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</si>
  <si>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</si>
  <si>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</si>
  <si>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</si>
  <si>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</si>
  <si>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</si>
  <si>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</si>
  <si>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</si>
  <si>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</si>
  <si>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</si>
  <si>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</si>
  <si>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</si>
  <si>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</si>
  <si>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</si>
  <si>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</si>
  <si>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</si>
  <si>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</si>
  <si>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</si>
  <si>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</si>
  <si>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</si>
  <si>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</si>
  <si>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</si>
  <si>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</si>
  <si>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</si>
  <si>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</si>
  <si>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</si>
  <si>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</si>
  <si>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</si>
  <si>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</si>
  <si>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</si>
  <si>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</si>
  <si>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</si>
  <si>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</si>
  <si>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</si>
  <si>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</si>
  <si>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</si>
  <si>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</si>
  <si>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</si>
  <si>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</si>
  <si>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</si>
  <si>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</si>
  <si>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</si>
  <si>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</si>
  <si>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</si>
  <si>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</si>
  <si>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</si>
  <si>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</si>
  <si>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</si>
  <si>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</si>
  <si>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</si>
  <si>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</si>
  <si>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</si>
  <si>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</si>
  <si>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</si>
  <si>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</si>
  <si>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</si>
  <si>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</si>
  <si>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</si>
  <si>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</si>
  <si>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</si>
  <si>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</si>
  <si>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</si>
  <si>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</si>
  <si>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</si>
  <si>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</si>
  <si>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</si>
  <si>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</si>
  <si>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</si>
  <si>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</si>
  <si>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</si>
  <si>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</si>
  <si>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</si>
  <si>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</si>
  <si>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</si>
  <si>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</si>
  <si>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</si>
  <si>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</si>
  <si>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</si>
  <si>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</si>
  <si>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</si>
  <si>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</si>
  <si>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</si>
  <si>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</si>
  <si>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</si>
  <si>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</si>
  <si>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</si>
  <si>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</si>
  <si>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</si>
  <si>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</si>
  <si>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</si>
  <si>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</si>
  <si>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</si>
  <si>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</si>
  <si>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</si>
  <si>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</si>
  <si>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</si>
  <si>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</si>
  <si>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</si>
  <si>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</si>
  <si>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</si>
  <si>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</si>
  <si>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</si>
  <si>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</si>
  <si>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</si>
  <si>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</si>
  <si>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</si>
  <si>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</si>
  <si>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</si>
  <si>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</si>
  <si>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</si>
  <si>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</si>
  <si>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</si>
  <si>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</si>
  <si>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</si>
  <si>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</si>
  <si>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</si>
  <si>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</si>
  <si>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</si>
  <si>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</si>
  <si>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</si>
  <si>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</si>
  <si>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</si>
  <si>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</si>
  <si>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</si>
  <si>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</si>
  <si>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</si>
  <si>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</si>
  <si>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</si>
  <si>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</si>
  <si>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</si>
  <si>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</si>
  <si>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</si>
  <si>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</si>
  <si>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</si>
  <si>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</si>
  <si>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</si>
  <si>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</si>
  <si>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</si>
  <si>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</si>
  <si>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</si>
  <si>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</si>
  <si>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</si>
  <si>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</si>
  <si>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</si>
  <si>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</si>
  <si>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</si>
  <si>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</si>
  <si>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</si>
  <si>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</si>
  <si>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</si>
  <si>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</si>
  <si>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</si>
  <si>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</si>
  <si>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</si>
  <si>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</si>
  <si>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</si>
  <si>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</si>
  <si>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</si>
  <si>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</si>
  <si>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</si>
  <si>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</si>
  <si>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</si>
  <si>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</si>
  <si>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</si>
  <si>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</si>
  <si>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</si>
  <si>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</si>
  <si>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</si>
  <si>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</si>
  <si>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</si>
  <si>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</si>
  <si>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</si>
  <si>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</si>
  <si>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</si>
  <si>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</si>
  <si>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</si>
  <si>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</si>
  <si>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</si>
  <si>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</si>
  <si>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</si>
  <si>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</si>
  <si>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</si>
  <si>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</si>
  <si>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</si>
  <si>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</si>
  <si>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</si>
  <si>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</si>
  <si>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</si>
  <si>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</si>
  <si>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</si>
  <si>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</si>
  <si>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</si>
  <si>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</si>
  <si>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</si>
  <si>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</si>
  <si>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</si>
  <si>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</si>
  <si>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</si>
  <si>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</si>
  <si>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</si>
  <si>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</si>
  <si>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</si>
  <si>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</si>
  <si>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</si>
  <si>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</si>
  <si>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</si>
  <si>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</si>
  <si>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</si>
  <si>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</si>
  <si>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</si>
  <si>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</si>
  <si>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</si>
  <si>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</si>
  <si>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</si>
  <si>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</si>
  <si>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</si>
  <si>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</si>
  <si>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</si>
  <si>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</si>
  <si>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</si>
  <si>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</si>
  <si>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</si>
  <si>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</si>
  <si>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</si>
  <si>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</si>
  <si>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</si>
  <si>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</si>
  <si>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</si>
  <si>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</si>
  <si>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</si>
  <si>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</si>
  <si>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</si>
  <si>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</si>
  <si>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</si>
  <si>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</si>
  <si>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</si>
  <si>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</si>
  <si>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</si>
  <si>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</si>
  <si>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</si>
  <si>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</si>
  <si>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</si>
  <si>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</si>
  <si>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</si>
  <si>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</si>
  <si>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</si>
  <si>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</si>
  <si>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</si>
  <si>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</si>
  <si>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</si>
  <si>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</si>
  <si>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</si>
  <si>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</si>
  <si>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</si>
  <si>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</si>
  <si>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</si>
  <si>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</si>
  <si>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</si>
  <si>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</si>
  <si>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</si>
  <si>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</si>
  <si>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</si>
  <si>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</si>
  <si>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</si>
  <si>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</si>
  <si>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</si>
  <si>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</si>
  <si>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</si>
  <si>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</si>
  <si>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</si>
  <si>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</si>
  <si>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</si>
  <si>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</si>
  <si>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</si>
  <si>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</si>
  <si>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</si>
  <si>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</si>
  <si>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</si>
  <si>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</si>
  <si>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</si>
  <si>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</si>
  <si>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</si>
  <si>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</si>
  <si>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</si>
  <si>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</si>
  <si>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</si>
  <si>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</si>
  <si>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</si>
  <si>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</si>
  <si>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</si>
  <si>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</si>
  <si>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</si>
  <si>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</si>
  <si>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</si>
  <si>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</si>
  <si>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</si>
  <si>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</si>
  <si>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</si>
  <si>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</si>
  <si>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</si>
  <si>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</si>
  <si>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</si>
  <si>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</si>
  <si>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</si>
  <si>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</si>
  <si>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</si>
  <si>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</si>
  <si>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</si>
  <si>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</si>
  <si>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</si>
  <si>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</si>
  <si>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</si>
  <si>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</si>
  <si>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</si>
  <si>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</si>
  <si>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</si>
  <si>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</si>
  <si>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</si>
  <si>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</si>
  <si>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</si>
  <si>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</si>
  <si>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</si>
  <si>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</si>
  <si>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</si>
  <si>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</si>
  <si>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</si>
  <si>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</si>
  <si>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</si>
  <si>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</si>
  <si>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</si>
  <si>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</si>
  <si>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</si>
  <si>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</si>
  <si>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</si>
  <si>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</si>
  <si>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</si>
  <si>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</si>
  <si>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</si>
  <si>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</si>
  <si>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</si>
  <si>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</si>
  <si>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</si>
  <si>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</si>
  <si>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</si>
  <si>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</si>
  <si>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</si>
  <si>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</si>
  <si>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</si>
  <si>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</si>
  <si>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</si>
  <si>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</si>
  <si>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</si>
  <si>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</si>
  <si>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</si>
  <si>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</si>
  <si>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</si>
  <si>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</si>
  <si>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</si>
  <si>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</si>
  <si>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</si>
  <si>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</si>
  <si>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</si>
  <si>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</si>
  <si>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</si>
  <si>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</si>
  <si>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</si>
  <si>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</si>
  <si>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</si>
  <si>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</si>
  <si>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</si>
  <si>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</si>
  <si>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</si>
  <si>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</si>
  <si>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</si>
  <si>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</si>
  <si>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</si>
  <si>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</si>
  <si>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</si>
  <si>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</si>
  <si>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</si>
  <si>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</si>
  <si>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</si>
  <si>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</si>
  <si>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</si>
  <si>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</si>
  <si>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</si>
  <si>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</si>
  <si>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</si>
  <si>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</si>
  <si>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</si>
  <si>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</si>
  <si>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</si>
  <si>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</si>
  <si>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</si>
  <si>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</si>
  <si>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</si>
  <si>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</si>
  <si>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</si>
  <si>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</si>
  <si>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</si>
  <si>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</si>
  <si>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</si>
  <si>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</si>
  <si>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</si>
  <si>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</si>
  <si>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</si>
  <si>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</si>
  <si>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</si>
  <si>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</si>
  <si>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</si>
  <si>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</si>
  <si>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</si>
  <si>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</si>
  <si>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</si>
  <si>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</si>
  <si>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</si>
  <si>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</si>
  <si>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</si>
  <si>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</si>
  <si>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</si>
  <si>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</si>
  <si>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</si>
  <si>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</si>
  <si>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</si>
  <si>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</si>
  <si>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</si>
  <si>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</si>
  <si>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</si>
  <si>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</si>
  <si>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</si>
  <si>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</si>
  <si>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</si>
  <si>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</si>
  <si>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</si>
  <si>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</si>
  <si>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</si>
  <si>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</si>
  <si>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</si>
  <si>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</si>
  <si>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</si>
  <si>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</si>
  <si>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</si>
  <si>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</si>
  <si>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</si>
  <si>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</si>
  <si>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</si>
  <si>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</si>
  <si>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</si>
  <si>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</si>
  <si>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</si>
  <si>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</si>
  <si>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</si>
  <si>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</si>
  <si>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</si>
  <si>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</si>
  <si>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</si>
  <si>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</si>
  <si>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</si>
  <si>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</si>
  <si>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</si>
  <si>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</si>
  <si>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</si>
  <si>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</si>
  <si>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</si>
  <si>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</si>
  <si>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</si>
  <si>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</si>
  <si>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</si>
  <si>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</si>
  <si>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</si>
  <si>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</si>
  <si>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</si>
  <si>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</si>
  <si>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</si>
  <si>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</si>
  <si>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</si>
  <si>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</si>
  <si>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</si>
  <si>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</si>
  <si>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</si>
  <si>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</si>
  <si>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</si>
  <si>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</si>
  <si>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</si>
  <si>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</si>
  <si>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</si>
  <si>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</si>
  <si>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</si>
  <si>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</si>
  <si>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</si>
  <si>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</si>
  <si>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</si>
  <si>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</si>
  <si>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</si>
  <si>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</si>
  <si>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</si>
  <si>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</si>
  <si>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</si>
  <si>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</si>
  <si>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</si>
  <si>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</si>
  <si>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</si>
  <si>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</si>
  <si>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</si>
  <si>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</si>
  <si>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</si>
  <si>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</si>
  <si>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</si>
  <si>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</si>
  <si>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</si>
  <si>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</si>
  <si>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</si>
  <si>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</si>
  <si>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</si>
  <si>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</si>
  <si>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</si>
  <si>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</si>
  <si>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</si>
  <si>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</si>
  <si>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</si>
  <si>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</si>
  <si>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</si>
  <si>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</si>
  <si>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</si>
  <si>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</si>
  <si>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</si>
  <si>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</si>
  <si>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</si>
  <si>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</si>
  <si>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</si>
  <si>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</si>
  <si>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</si>
  <si>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</si>
  <si>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</si>
  <si>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</si>
  <si>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</si>
  <si>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</si>
  <si>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</si>
  <si>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</si>
  <si>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</si>
  <si>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</si>
  <si>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</si>
  <si>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</si>
  <si>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</si>
  <si>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</si>
  <si>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</si>
  <si>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</si>
  <si>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</si>
  <si>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</si>
  <si>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</si>
  <si>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</si>
  <si>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</si>
  <si>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</si>
  <si>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</si>
  <si>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</si>
  <si>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</si>
  <si>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</si>
  <si>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</si>
  <si>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</si>
  <si>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</si>
  <si>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</si>
  <si>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</si>
  <si>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</si>
  <si>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</si>
  <si>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</si>
  <si>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</si>
  <si>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</si>
  <si>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</si>
  <si>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</si>
  <si>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</si>
  <si>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</si>
  <si>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</si>
  <si>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</si>
  <si>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</si>
  <si>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</si>
  <si>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</si>
  <si>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</si>
  <si>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</si>
  <si>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</si>
  <si>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</si>
  <si>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</si>
  <si>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</si>
  <si>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</si>
  <si>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</si>
  <si>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</si>
  <si>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</si>
  <si>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</si>
  <si>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</si>
  <si>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</si>
  <si>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</si>
  <si>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</si>
  <si>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</si>
  <si>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</si>
  <si>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</si>
  <si>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</si>
  <si>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</si>
  <si>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</si>
  <si>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</si>
  <si>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</si>
  <si>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</si>
  <si>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</si>
  <si>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</si>
  <si>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</si>
  <si>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</si>
  <si>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</si>
  <si>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</si>
  <si>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</si>
  <si>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</si>
  <si>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</si>
  <si>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</si>
  <si>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</si>
  <si>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</si>
  <si>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</si>
  <si>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</si>
  <si>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</si>
  <si>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</si>
  <si>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</si>
  <si>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</si>
  <si>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</si>
  <si>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</si>
  <si>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</si>
  <si>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</si>
  <si>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</si>
  <si>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</si>
  <si>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</si>
  <si>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</si>
  <si>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</si>
  <si>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</si>
  <si>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</si>
  <si>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</si>
  <si>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</si>
  <si>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</si>
  <si>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</si>
  <si>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</si>
  <si>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</si>
  <si>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</si>
  <si>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</si>
  <si>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</si>
  <si>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</si>
  <si>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</si>
  <si>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</si>
  <si>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</si>
  <si>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</si>
  <si>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</si>
  <si>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</si>
  <si>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</si>
  <si>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</si>
  <si>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</si>
  <si>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</si>
  <si>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</si>
  <si>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</si>
  <si>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</si>
  <si>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</si>
  <si>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</si>
  <si>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</si>
  <si>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</si>
  <si>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</si>
  <si>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</si>
  <si>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</si>
  <si>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</si>
  <si>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</si>
  <si>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</si>
  <si>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</si>
  <si>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</si>
  <si>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</si>
  <si>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</si>
  <si>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</si>
  <si>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</si>
  <si>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</si>
  <si>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</si>
  <si>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</si>
  <si>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</si>
  <si>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</si>
  <si>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</si>
  <si>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</si>
  <si>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</si>
  <si>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</si>
  <si>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</si>
  <si>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</si>
  <si>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</si>
  <si>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</si>
  <si>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</si>
  <si>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</si>
  <si>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</si>
  <si>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</si>
  <si>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</si>
  <si>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</si>
  <si>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</si>
  <si>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</si>
  <si>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</si>
  <si>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</si>
  <si>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</si>
  <si>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</si>
  <si>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</si>
  <si>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</si>
  <si>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</si>
  <si>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</si>
  <si>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</si>
  <si>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</si>
  <si>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</si>
  <si>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</si>
  <si>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</si>
  <si>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</si>
  <si>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</si>
  <si>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</si>
  <si>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</si>
  <si>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</si>
  <si>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</si>
  <si>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</si>
  <si>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</si>
  <si>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</si>
  <si>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</si>
  <si>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</si>
  <si>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</si>
  <si>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</si>
  <si>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</si>
  <si>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</si>
  <si>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</si>
  <si>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</si>
  <si>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</si>
  <si>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</si>
  <si>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</si>
  <si>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</si>
  <si>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</si>
  <si>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</si>
  <si>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</si>
  <si>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</si>
  <si>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</si>
  <si>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</si>
  <si>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</si>
  <si>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</si>
  <si>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</si>
  <si>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</si>
  <si>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</si>
  <si>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</si>
  <si>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</si>
  <si>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</si>
  <si>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</si>
  <si>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</si>
  <si>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</si>
  <si>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</si>
  <si>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</si>
  <si>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</si>
  <si>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</si>
  <si>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</si>
  <si>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</si>
  <si>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</si>
  <si>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</si>
  <si>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</si>
  <si>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</si>
  <si>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</si>
  <si>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</si>
  <si>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</si>
  <si>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</si>
  <si>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</si>
  <si>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</si>
  <si>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</si>
  <si>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</si>
  <si>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</si>
  <si>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</si>
  <si>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</si>
  <si>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</si>
  <si>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</si>
  <si>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</si>
  <si>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</si>
  <si>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</si>
  <si>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</si>
  <si>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</si>
  <si>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</si>
  <si>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</si>
  <si>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</si>
  <si>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</si>
  <si>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</si>
  <si>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</si>
  <si>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</si>
  <si>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</si>
  <si>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</si>
  <si>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</si>
  <si>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</si>
  <si>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</si>
  <si>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</si>
  <si>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</si>
  <si>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</si>
  <si>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</si>
  <si>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</si>
  <si>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</si>
  <si>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</si>
  <si>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</si>
  <si>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</si>
  <si>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</si>
  <si>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</si>
  <si>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</si>
  <si>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</si>
  <si>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</si>
  <si>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</si>
  <si>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</si>
  <si>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</si>
  <si>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</si>
  <si>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</si>
  <si>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</si>
  <si>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</si>
  <si>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</si>
  <si>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</si>
  <si>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</si>
  <si>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</si>
  <si>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</si>
  <si>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</si>
  <si>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</si>
  <si>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</si>
  <si>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</si>
  <si>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</si>
  <si>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</si>
  <si>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</si>
  <si>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</si>
  <si>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</si>
  <si>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</si>
  <si>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</si>
  <si>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</si>
  <si>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</si>
  <si>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</si>
  <si>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</si>
  <si>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</si>
  <si>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</si>
  <si>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</si>
  <si>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</si>
  <si>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</si>
  <si>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</si>
  <si>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</si>
  <si>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</si>
  <si>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</si>
  <si>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</si>
  <si>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</si>
  <si>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</si>
  <si>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</si>
  <si>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</si>
  <si>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</si>
  <si>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</si>
  <si>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</si>
  <si>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</si>
  <si>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</si>
  <si>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</si>
  <si>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</si>
  <si>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</si>
  <si>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</si>
  <si>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</si>
  <si>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</si>
  <si>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</si>
  <si>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</si>
  <si>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</si>
  <si>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</si>
  <si>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</si>
  <si>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</si>
  <si>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</si>
  <si>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</si>
  <si>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</si>
  <si>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</si>
  <si>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</si>
  <si>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</si>
  <si>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</si>
  <si>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</si>
  <si>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</si>
  <si>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</si>
  <si>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</si>
  <si>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</si>
  <si>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</si>
  <si>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</si>
  <si>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</si>
  <si>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</si>
  <si>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</si>
  <si>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</si>
  <si>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</si>
  <si>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</si>
  <si>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</si>
  <si>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</si>
  <si>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</si>
  <si>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</si>
  <si>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</si>
  <si>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</si>
  <si>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</si>
  <si>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</si>
  <si>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</si>
  <si>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</si>
  <si>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</si>
  <si>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</si>
  <si>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</si>
  <si>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</si>
  <si>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</si>
  <si>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</si>
  <si>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</si>
  <si>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</si>
  <si>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</si>
  <si>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</si>
  <si>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</si>
  <si>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</si>
  <si>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</si>
  <si>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</si>
  <si>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</si>
  <si>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</si>
  <si>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</si>
  <si>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</si>
  <si>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</si>
  <si>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</si>
  <si>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</si>
  <si>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</si>
  <si>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</si>
  <si>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</si>
  <si>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</si>
  <si>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</si>
  <si>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</si>
  <si>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</si>
  <si>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</si>
  <si>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</si>
  <si>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</si>
  <si>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</si>
  <si>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</si>
  <si>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</si>
  <si>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</si>
  <si>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</si>
  <si>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</si>
  <si>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</si>
  <si>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</si>
  <si>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</si>
  <si>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</si>
  <si>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</si>
  <si>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</si>
  <si>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</si>
  <si>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</si>
  <si>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</si>
  <si>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</si>
  <si>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</si>
  <si>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</si>
  <si>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</si>
  <si>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</si>
  <si>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</si>
  <si>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</si>
  <si>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</si>
  <si>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</si>
  <si>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</si>
  <si>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</si>
  <si>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</si>
  <si>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</si>
  <si>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</si>
  <si>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</si>
  <si>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</si>
  <si>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</si>
  <si>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</si>
  <si>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</si>
  <si>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</si>
  <si>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</si>
  <si>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</si>
  <si>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</si>
  <si>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</si>
  <si>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</si>
  <si>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</si>
  <si>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</si>
  <si>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</si>
  <si>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</si>
  <si>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</si>
  <si>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</si>
  <si>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</si>
  <si>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</si>
  <si>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</si>
  <si>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</si>
  <si>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</si>
  <si>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</si>
  <si>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</si>
  <si>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</si>
  <si>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</si>
  <si>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</si>
  <si>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</si>
  <si>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</si>
  <si>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</si>
  <si>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</si>
  <si>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</si>
  <si>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</si>
  <si>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</si>
  <si>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</si>
  <si>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</si>
  <si>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</si>
  <si>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</si>
  <si>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</si>
  <si>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</si>
  <si>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</si>
  <si>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</si>
  <si>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</si>
  <si>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</si>
  <si>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</si>
  <si>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</si>
  <si>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</si>
  <si>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</si>
  <si>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</si>
  <si>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</si>
  <si>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</si>
  <si>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</si>
  <si>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</si>
  <si>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</si>
  <si>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</si>
  <si>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</si>
  <si>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</si>
  <si>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</si>
  <si>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</si>
  <si>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</si>
  <si>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</si>
  <si>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</si>
  <si>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</si>
  <si>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</si>
  <si>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</si>
  <si>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</si>
  <si>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</si>
  <si>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</si>
  <si>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</si>
  <si>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</si>
  <si>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</si>
  <si>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</si>
  <si>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</si>
  <si>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</si>
  <si>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</si>
  <si>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</si>
  <si>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</si>
  <si>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</si>
  <si>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</si>
  <si>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</si>
  <si>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</si>
  <si>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</si>
  <si>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</si>
  <si>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</si>
  <si>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</si>
  <si>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</si>
  <si>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</si>
  <si>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</si>
  <si>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</si>
  <si>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</si>
  <si>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</si>
  <si>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</si>
  <si>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</si>
  <si>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</si>
  <si>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</si>
  <si>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</si>
  <si>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</si>
  <si>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</si>
  <si>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</si>
  <si>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</si>
  <si>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</si>
  <si>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</si>
  <si>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</si>
  <si>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</si>
  <si>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</si>
  <si>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</si>
  <si>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</si>
  <si>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</si>
  <si>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</si>
  <si>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</si>
  <si>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</si>
  <si>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</si>
  <si>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</si>
  <si>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</si>
  <si>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</si>
  <si>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</si>
  <si>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</si>
  <si>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</si>
  <si>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</si>
  <si>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</si>
  <si>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</si>
  <si>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</si>
  <si>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</si>
  <si>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</si>
  <si>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</si>
  <si>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</si>
  <si>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</si>
  <si>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</si>
  <si>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</si>
  <si>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</si>
  <si>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</si>
  <si>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</si>
  <si>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</si>
  <si>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</si>
  <si>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</si>
  <si>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</si>
  <si>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</si>
  <si>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</si>
  <si>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</si>
  <si>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</si>
  <si>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</si>
  <si>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</si>
  <si>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</si>
  <si>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</si>
  <si>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</si>
  <si>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</si>
  <si>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</si>
  <si>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</si>
  <si>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</si>
  <si>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</si>
  <si>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</si>
  <si>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</si>
  <si>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</si>
  <si>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</si>
  <si>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</si>
  <si>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</si>
  <si>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</si>
  <si>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</si>
  <si>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</si>
  <si>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</si>
  <si>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</si>
  <si>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</si>
  <si>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</si>
  <si>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</si>
  <si>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</si>
  <si>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</si>
  <si>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</si>
  <si>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</si>
  <si>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</si>
  <si>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</si>
  <si>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</si>
  <si>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</si>
  <si>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</si>
  <si>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</si>
  <si>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</si>
  <si>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</si>
  <si>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</si>
  <si>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</si>
  <si>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</si>
  <si>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</si>
  <si>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</si>
  <si>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</si>
  <si>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</si>
  <si>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</si>
  <si>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</si>
  <si>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</si>
  <si>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</si>
  <si>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</si>
  <si>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</si>
  <si>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</si>
  <si>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</si>
  <si>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</si>
  <si>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</si>
  <si>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</si>
  <si>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</si>
  <si>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</si>
  <si>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</si>
  <si>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</si>
  <si>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</si>
  <si>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</si>
  <si>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</si>
  <si>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</si>
  <si>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</si>
  <si>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</si>
  <si>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</si>
  <si>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</si>
  <si>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</si>
  <si>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</si>
  <si>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</si>
  <si>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</si>
  <si>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</si>
  <si>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</si>
  <si>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</si>
  <si>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</si>
  <si>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</si>
  <si>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</si>
  <si>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</si>
  <si>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</si>
  <si>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</si>
  <si>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</si>
  <si>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</si>
  <si>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</si>
  <si>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</si>
  <si>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</si>
  <si>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</si>
  <si>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</si>
  <si>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</si>
  <si>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</si>
  <si>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</si>
  <si>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</si>
  <si>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</si>
  <si>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</si>
  <si>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</si>
  <si>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</si>
  <si>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</si>
  <si>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</si>
  <si>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</si>
  <si>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</si>
  <si>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</si>
  <si>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</si>
  <si>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</si>
  <si>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</si>
  <si>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</si>
  <si>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</si>
  <si>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</si>
  <si>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</si>
  <si>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</si>
  <si>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</si>
  <si>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</si>
  <si>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</si>
  <si>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</si>
  <si>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</si>
  <si>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</si>
  <si>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</si>
  <si>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</si>
  <si>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</si>
  <si>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</si>
  <si>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</si>
  <si>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</si>
  <si>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</si>
  <si>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</si>
  <si>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</si>
  <si>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</si>
  <si>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</si>
  <si>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</si>
  <si>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</si>
  <si>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</si>
  <si>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</si>
  <si>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</si>
  <si>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</si>
  <si>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</si>
  <si>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</si>
  <si>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</si>
  <si>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</si>
  <si>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</si>
  <si>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</si>
  <si>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</si>
  <si>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</si>
  <si>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</si>
  <si>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</si>
  <si>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</si>
  <si>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</si>
  <si>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</si>
  <si>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</si>
  <si>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</si>
  <si>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</si>
  <si>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</si>
  <si>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</si>
  <si>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</si>
  <si>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</si>
  <si>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</si>
  <si>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</si>
  <si>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</si>
  <si>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</si>
  <si>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</si>
  <si>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</si>
  <si>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</si>
  <si>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</si>
  <si>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</si>
  <si>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</si>
  <si>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</si>
  <si>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</si>
  <si>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</si>
  <si>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</si>
  <si>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</si>
  <si>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</si>
  <si>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</si>
  <si>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</si>
  <si>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</si>
  <si>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</si>
  <si>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</si>
  <si>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</si>
  <si>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</si>
  <si>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</si>
  <si>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</si>
  <si>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</si>
  <si>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</si>
  <si>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</si>
  <si>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</si>
  <si>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</si>
  <si>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</si>
  <si>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</si>
  <si>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</si>
  <si>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</si>
  <si>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</si>
  <si>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</si>
  <si>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</si>
  <si>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</si>
  <si>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</si>
  <si>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</si>
  <si>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</si>
  <si>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</si>
  <si>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</si>
  <si>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</si>
  <si>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</si>
  <si>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</si>
  <si>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</si>
  <si>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</si>
  <si>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</si>
  <si>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</si>
  <si>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</si>
  <si>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</si>
  <si>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</si>
  <si>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</si>
  <si>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</si>
  <si>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</si>
  <si>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</si>
  <si>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</si>
  <si>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</si>
  <si>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</si>
  <si>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</si>
  <si>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</si>
  <si>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</si>
  <si>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</si>
  <si>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</si>
  <si>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</si>
  <si>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</si>
  <si>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</si>
  <si>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</si>
  <si>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</si>
  <si>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</si>
  <si>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</si>
  <si>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</si>
  <si>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</si>
  <si>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</si>
  <si>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</si>
  <si>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</si>
  <si>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</si>
  <si>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</si>
  <si>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</si>
  <si>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</si>
  <si>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</si>
  <si>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</si>
  <si>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</si>
  <si>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</si>
  <si>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</si>
  <si>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</si>
  <si>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</si>
  <si>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</si>
  <si>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</si>
  <si>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</si>
  <si>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</si>
  <si>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</si>
  <si>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</si>
  <si>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</si>
  <si>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</si>
  <si>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</si>
  <si>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</si>
  <si>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</si>
  <si>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</si>
  <si>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</si>
  <si>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</si>
  <si>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</si>
  <si>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</si>
  <si>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</si>
  <si>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</si>
  <si>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</si>
  <si>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</si>
  <si>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</si>
  <si>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</si>
  <si>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</si>
  <si>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</si>
  <si>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</si>
  <si>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</si>
  <si>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</si>
  <si>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</si>
  <si>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</si>
  <si>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</si>
  <si>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</si>
  <si>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</si>
  <si>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</si>
  <si>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</si>
  <si>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</si>
  <si>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</si>
  <si>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</si>
  <si>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</si>
  <si>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</si>
  <si>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</si>
  <si>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</si>
  <si>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</si>
  <si>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</si>
  <si>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</si>
  <si>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</si>
  <si>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</si>
  <si>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</si>
  <si>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</si>
  <si>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</si>
  <si>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</si>
  <si>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</si>
  <si>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</si>
  <si>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</si>
  <si>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</si>
  <si>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</si>
  <si>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</si>
  <si>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</si>
  <si>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</si>
  <si>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</si>
  <si>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</si>
  <si>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</si>
  <si>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</si>
  <si>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</si>
  <si>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</si>
  <si>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</si>
  <si>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</si>
  <si>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</si>
  <si>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</si>
  <si>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</si>
  <si>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</si>
  <si>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</si>
  <si>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</si>
  <si>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</si>
  <si>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</si>
  <si>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</si>
  <si>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</si>
  <si>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</si>
  <si>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</si>
  <si>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</si>
  <si>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</si>
  <si>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</si>
  <si>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</si>
  <si>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</si>
  <si>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</si>
  <si>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</si>
  <si>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</si>
  <si>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</si>
  <si>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</si>
  <si>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</si>
  <si>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</si>
  <si>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</si>
  <si>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</si>
  <si>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</si>
  <si>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</si>
  <si>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</si>
  <si>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</si>
  <si>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</si>
  <si>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</si>
  <si>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</si>
  <si>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</si>
  <si>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</si>
  <si>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</si>
  <si>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</si>
  <si>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</si>
  <si>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</si>
  <si>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</si>
  <si>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</si>
  <si>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</si>
  <si>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</si>
  <si>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</si>
  <si>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</si>
  <si>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</si>
  <si>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</si>
  <si>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</si>
  <si>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</si>
  <si>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</si>
  <si>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</si>
  <si>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</si>
  <si>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</si>
  <si>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</si>
  <si>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</si>
  <si>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</si>
  <si>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</si>
  <si>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</si>
  <si>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</si>
  <si>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</si>
  <si>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</si>
  <si>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</si>
  <si>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</si>
  <si>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</si>
  <si>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</si>
  <si>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</si>
  <si>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</si>
  <si>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</si>
  <si>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</si>
  <si>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</si>
  <si>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</si>
  <si>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</si>
  <si>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</si>
  <si>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</si>
  <si>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</si>
  <si>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</si>
  <si>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</si>
  <si>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</si>
  <si>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</si>
  <si>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</si>
  <si>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</si>
  <si>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</si>
  <si>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</si>
  <si>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</si>
  <si>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</si>
  <si>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</si>
  <si>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</si>
  <si>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</si>
  <si>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</si>
  <si>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</si>
  <si>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</si>
  <si>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</si>
  <si>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</si>
  <si>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</si>
  <si>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</si>
  <si>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</si>
  <si>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</si>
  <si>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</si>
  <si>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</si>
  <si>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</si>
  <si>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</si>
  <si>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</si>
  <si>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</si>
  <si>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</si>
  <si>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</si>
  <si>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</si>
  <si>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</si>
  <si>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</si>
  <si>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</si>
  <si>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</si>
  <si>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</si>
  <si>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</si>
  <si>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</si>
  <si>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</si>
  <si>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</si>
  <si>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</si>
  <si>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</si>
  <si>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</si>
  <si>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</si>
  <si>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</si>
  <si>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</si>
  <si>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</si>
  <si>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</si>
  <si>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</si>
  <si>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</si>
  <si>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</si>
  <si>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</si>
  <si>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</si>
  <si>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</si>
  <si>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</si>
  <si>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</si>
  <si>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</si>
  <si>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</si>
  <si>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</si>
  <si>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</si>
  <si>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</si>
  <si>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</si>
  <si>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</si>
  <si>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</si>
  <si>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</si>
  <si>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</si>
  <si>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</si>
  <si>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</si>
  <si>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</si>
  <si>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</si>
  <si>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</si>
  <si>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</si>
  <si>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</si>
  <si>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</si>
  <si>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</si>
  <si>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</si>
  <si>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</si>
  <si>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</si>
  <si>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</si>
  <si>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</si>
  <si>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</si>
  <si>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</si>
  <si>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</si>
  <si>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</si>
  <si>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</si>
  <si>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</si>
  <si>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</si>
  <si>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</si>
  <si>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</si>
  <si>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</si>
  <si>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</si>
  <si>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</si>
  <si>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</si>
  <si>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</si>
  <si>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</si>
  <si>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</si>
  <si>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</si>
  <si>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</si>
  <si>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</si>
  <si>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</si>
  <si>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</si>
  <si>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</si>
  <si>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</si>
  <si>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</si>
  <si>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</si>
  <si>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</si>
  <si>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</si>
  <si>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</si>
  <si>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</si>
  <si>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</si>
  <si>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</si>
  <si>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</si>
  <si>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</si>
  <si>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</si>
  <si>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</si>
  <si>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</si>
  <si>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</si>
  <si>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</si>
  <si>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</si>
  <si>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</si>
  <si>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</si>
  <si>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</si>
  <si>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</si>
  <si>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</si>
  <si>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</si>
  <si>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</si>
  <si>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</si>
  <si>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</si>
  <si>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</si>
  <si>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</si>
  <si>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</si>
  <si>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</si>
  <si>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</si>
  <si>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</si>
  <si>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</si>
  <si>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</si>
  <si>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</si>
  <si>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</si>
  <si>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</si>
  <si>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</si>
  <si>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</si>
  <si>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</si>
  <si>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</si>
  <si>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</si>
  <si>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</si>
  <si>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</si>
  <si>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</si>
  <si>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</si>
  <si>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</si>
  <si>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</si>
  <si>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</si>
  <si>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</si>
  <si>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</si>
  <si>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</si>
  <si>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</si>
  <si>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</si>
  <si>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</si>
  <si>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</si>
  <si>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</si>
  <si>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</si>
  <si>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</si>
  <si>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</si>
  <si>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</si>
  <si>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</si>
  <si>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</si>
  <si>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</si>
  <si>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</si>
  <si>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</si>
  <si>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</si>
  <si>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</si>
  <si>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</si>
  <si>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</si>
  <si>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</si>
  <si>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</si>
  <si>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</si>
  <si>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</si>
  <si>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</si>
  <si>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</si>
  <si>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</si>
  <si>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</si>
  <si>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</si>
  <si>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</si>
  <si>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</si>
  <si>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</si>
  <si>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</si>
  <si>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</si>
  <si>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</si>
  <si>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</si>
  <si>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</si>
  <si>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</si>
  <si>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</si>
  <si>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</si>
  <si>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</si>
  <si>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</si>
  <si>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</si>
  <si>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</si>
  <si>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</si>
  <si>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</si>
  <si>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</si>
  <si>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</si>
  <si>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</si>
  <si>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</si>
  <si>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</si>
  <si>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</si>
  <si>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</si>
  <si>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</si>
  <si>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</si>
  <si>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</si>
  <si>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</si>
  <si>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</si>
  <si>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</si>
  <si>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</si>
  <si>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</si>
  <si>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</si>
  <si>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</si>
  <si>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</si>
  <si>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</si>
  <si>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</si>
  <si>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</si>
  <si>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</si>
  <si>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</si>
  <si>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</si>
  <si>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</si>
  <si>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</si>
  <si>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</si>
  <si>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</si>
  <si>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</si>
  <si>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</si>
  <si>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</si>
  <si>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</si>
  <si>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</si>
  <si>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</si>
  <si>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</si>
  <si>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</si>
  <si>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</si>
  <si>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</si>
  <si>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</si>
  <si>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</si>
  <si>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</si>
  <si>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</si>
  <si>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</si>
  <si>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</si>
  <si>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</si>
  <si>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</si>
  <si>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</si>
  <si>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</si>
  <si>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</si>
  <si>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</si>
  <si>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</si>
  <si>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</si>
  <si>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</si>
  <si>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</si>
  <si>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</si>
  <si>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</si>
  <si>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</si>
  <si>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</si>
  <si>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</si>
  <si>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</si>
  <si>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</si>
  <si>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</si>
  <si>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</si>
  <si>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</si>
  <si>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</si>
  <si>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</si>
  <si>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</si>
  <si>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</si>
  <si>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</si>
  <si>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</si>
  <si>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</si>
  <si>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</si>
  <si>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</si>
  <si>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</si>
  <si>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</si>
  <si>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</si>
  <si>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</si>
  <si>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</si>
  <si>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</si>
  <si>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</si>
  <si>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</si>
  <si>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</si>
  <si>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</si>
  <si>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</si>
  <si>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</si>
  <si>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</si>
  <si>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</si>
  <si>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</si>
  <si>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</si>
  <si>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</si>
  <si>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</si>
  <si>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</si>
  <si>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</si>
  <si>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</si>
  <si>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</si>
  <si>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</si>
  <si>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</si>
  <si>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</si>
  <si>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</si>
  <si>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</si>
  <si>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</si>
  <si>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</si>
  <si>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</si>
  <si>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</si>
  <si>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</si>
  <si>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</si>
  <si>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</si>
  <si>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</si>
  <si>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</si>
  <si>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</si>
  <si>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</si>
  <si>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</si>
  <si>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</si>
  <si>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</si>
  <si>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</si>
  <si>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</si>
  <si>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</si>
  <si>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</si>
  <si>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</si>
  <si>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</si>
  <si>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</si>
  <si>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</si>
  <si>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</si>
  <si>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</si>
  <si>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</si>
  <si>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</si>
  <si>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</si>
  <si>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</si>
  <si>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</si>
  <si>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</si>
  <si>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</si>
  <si>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</si>
  <si>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</si>
  <si>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 xml:space="preserve"> 72450022YQ4ENKCL0493</t>
  </si>
  <si>
    <t>IRS</t>
  </si>
  <si>
    <t>&lt; 30 days</t>
  </si>
  <si>
    <t>30 days - 60 days</t>
  </si>
  <si>
    <t>60 days - 90 days</t>
  </si>
  <si>
    <t>90 days - 180 days</t>
  </si>
  <si>
    <t>180 days &gt;</t>
  </si>
  <si>
    <t>Performing</t>
  </si>
  <si>
    <t>Reporting Date: 28/01/2021</t>
  </si>
  <si>
    <t>Cut-off Date: 31/12/2020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</si>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</sst>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
    <numFmt numFmtId="166" formatCode="0.0"/>
    <numFmt numFmtId="167" formatCode="_ * #,##0_ ;_ * \-#,##0_ ;_ * &quot;-&quot;??_ ;_ @_ "/>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2" fontId="2" fillId="0" borderId="0" xfId="0" applyNumberFormat="1" applyFont="1" applyAlignment="1" applyProtection="1">
      <alignment horizontal="center" vertical="center" wrapText="1"/>
      <protection locked="0"/>
    </xf>
    <xf numFmtId="167" fontId="2" fillId="0" borderId="0" xfId="9" applyNumberFormat="1" applyFont="1" applyAlignment="1" applyProtection="1">
      <alignment vertical="center" wrapText="1"/>
      <protection locked="0"/>
    </xf>
    <xf numFmtId="164"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18" fillId="0" borderId="0" xfId="0" applyFont="1" applyAlignment="1">
      <alignment horizontal="center" vertical="center" wrapText="1"/>
    </xf>
    <xf numFmtId="164" fontId="2" fillId="0" borderId="0" xfId="1"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10" borderId="0" xfId="0" applyFont="1" applyFill="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10">
    <cellStyle name="Comma 2" xfId="3"/>
    <cellStyle name="Hyperlink" xfId="2" builtinId="8"/>
    <cellStyle name="Komma" xfId="9" builtinId="3"/>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showGridLines="0" workbookViewId="0">
      <selection sqref="A1:B1"/>
    </sheetView>
  </sheetViews>
  <sheetFormatPr defaultRowHeight="15" x14ac:dyDescent="0.25"/>
  <cols>
    <col min="1" max="1" width="13.28515625" customWidth="1"/>
    <col min="2" max="2" width="56.28515625" customWidth="1"/>
    <col min="3" max="3" width="24.85546875" customWidth="1"/>
    <col min="4" max="4" width="20.85546875" customWidth="1"/>
    <col min="5" max="6" width="36.7109375" customWidth="1"/>
    <col min="7" max="7" width="29.85546875" customWidth="1"/>
  </cols>
  <sheetData>
    <row r="1" spans="1:9" ht="45" customHeight="1" x14ac:dyDescent="0.25">
      <c r="A1" s="257" t="s">
        <v>1631</v>
      </c>
      <c r="B1" s="257"/>
    </row>
    <row r="2" spans="1:9" ht="31.5" x14ac:dyDescent="0.25">
      <c r="A2" s="192" t="s">
        <v>1805</v>
      </c>
      <c r="B2" s="192"/>
      <c r="C2" s="193"/>
      <c r="D2" s="193"/>
      <c r="E2" s="193"/>
      <c r="F2" s="194" t="s">
        <v>1676</v>
      </c>
      <c r="G2" s="195"/>
    </row>
    <row r="3" spans="1:9" x14ac:dyDescent="0.25">
      <c r="A3" s="193"/>
      <c r="B3" s="196"/>
      <c r="C3" s="196"/>
      <c r="D3" s="193"/>
      <c r="E3" s="193"/>
      <c r="F3" s="193"/>
      <c r="G3" s="193"/>
    </row>
    <row r="4" spans="1:9" ht="15.75" customHeight="1" thickBot="1" x14ac:dyDescent="0.3">
      <c r="A4" s="193"/>
      <c r="B4" s="196"/>
      <c r="C4" s="197"/>
      <c r="D4" s="193"/>
      <c r="E4" s="193"/>
      <c r="F4" s="193"/>
      <c r="G4" s="193"/>
    </row>
    <row r="5" spans="1:9" ht="60.75" customHeight="1" thickBot="1" x14ac:dyDescent="0.3">
      <c r="A5" s="198"/>
      <c r="B5" s="199" t="s">
        <v>23</v>
      </c>
      <c r="C5" s="28" t="s">
        <v>1683</v>
      </c>
      <c r="D5" s="198"/>
      <c r="E5" s="263" t="s">
        <v>1806</v>
      </c>
      <c r="F5" s="264"/>
      <c r="G5" s="200" t="s">
        <v>1807</v>
      </c>
      <c r="H5" s="201"/>
    </row>
    <row r="6" spans="1:9" x14ac:dyDescent="0.25">
      <c r="A6" s="202"/>
      <c r="B6" s="202"/>
      <c r="C6" s="202"/>
      <c r="D6" s="202"/>
      <c r="F6" s="203"/>
      <c r="G6" s="203"/>
    </row>
    <row r="7" spans="1:9" ht="18.75" customHeight="1" x14ac:dyDescent="0.25">
      <c r="A7" s="204"/>
      <c r="B7" s="265" t="s">
        <v>1808</v>
      </c>
      <c r="C7" s="266"/>
      <c r="D7" s="205"/>
      <c r="E7" s="265" t="s">
        <v>1809</v>
      </c>
      <c r="F7" s="267"/>
      <c r="G7" s="267"/>
      <c r="H7" s="266"/>
    </row>
    <row r="8" spans="1:9" ht="18.75" customHeight="1" x14ac:dyDescent="0.25">
      <c r="A8" s="202"/>
      <c r="B8" s="268" t="s">
        <v>1810</v>
      </c>
      <c r="C8" s="269"/>
      <c r="D8" s="205"/>
      <c r="E8" s="270" t="s">
        <v>35</v>
      </c>
      <c r="F8" s="271"/>
      <c r="G8" s="271"/>
      <c r="H8" s="272"/>
    </row>
    <row r="9" spans="1:9" ht="18.75" customHeight="1" x14ac:dyDescent="0.25">
      <c r="A9" s="202"/>
      <c r="B9" s="268" t="s">
        <v>1811</v>
      </c>
      <c r="C9" s="269"/>
      <c r="D9" s="206"/>
      <c r="E9" s="270"/>
      <c r="F9" s="271"/>
      <c r="G9" s="271"/>
      <c r="H9" s="272"/>
      <c r="I9" s="201"/>
    </row>
    <row r="10" spans="1:9" x14ac:dyDescent="0.25">
      <c r="A10" s="207"/>
      <c r="B10" s="273"/>
      <c r="C10" s="273"/>
      <c r="D10" s="205"/>
      <c r="E10" s="270"/>
      <c r="F10" s="271"/>
      <c r="G10" s="271"/>
      <c r="H10" s="272"/>
      <c r="I10" s="201"/>
    </row>
    <row r="11" spans="1:9" ht="15.75" thickBot="1" x14ac:dyDescent="0.3">
      <c r="A11" s="207"/>
      <c r="B11" s="274"/>
      <c r="C11" s="275"/>
      <c r="D11" s="206"/>
      <c r="E11" s="270"/>
      <c r="F11" s="271"/>
      <c r="G11" s="271"/>
      <c r="H11" s="272"/>
      <c r="I11" s="201"/>
    </row>
    <row r="12" spans="1:9" x14ac:dyDescent="0.25">
      <c r="A12" s="202"/>
      <c r="B12" s="208"/>
      <c r="C12" s="202"/>
      <c r="D12" s="202"/>
      <c r="E12" s="270"/>
      <c r="F12" s="271"/>
      <c r="G12" s="271"/>
      <c r="H12" s="272"/>
      <c r="I12" s="201"/>
    </row>
    <row r="13" spans="1:9" ht="15.75" customHeight="1" thickBot="1" x14ac:dyDescent="0.3">
      <c r="A13" s="202"/>
      <c r="B13" s="208"/>
      <c r="C13" s="202"/>
      <c r="D13" s="202"/>
      <c r="E13" s="258" t="s">
        <v>1812</v>
      </c>
      <c r="F13" s="259"/>
      <c r="G13" s="260" t="s">
        <v>1813</v>
      </c>
      <c r="H13" s="261"/>
      <c r="I13" s="201"/>
    </row>
    <row r="14" spans="1:9" x14ac:dyDescent="0.25">
      <c r="A14" s="202"/>
      <c r="B14" s="208"/>
      <c r="C14" s="202"/>
      <c r="D14" s="202"/>
      <c r="E14" s="209"/>
      <c r="F14" s="209"/>
      <c r="G14" s="202"/>
      <c r="H14" s="210"/>
    </row>
    <row r="15" spans="1:9" ht="18.75" customHeight="1" x14ac:dyDescent="0.25">
      <c r="A15" s="211"/>
      <c r="B15" s="262" t="s">
        <v>1814</v>
      </c>
      <c r="C15" s="262"/>
      <c r="D15" s="262"/>
      <c r="E15" s="211"/>
      <c r="F15" s="211"/>
      <c r="G15" s="211"/>
      <c r="H15" s="211"/>
    </row>
    <row r="16" spans="1:9" ht="30" x14ac:dyDescent="0.25">
      <c r="A16" s="212"/>
      <c r="B16" s="212" t="s">
        <v>1815</v>
      </c>
      <c r="C16" s="212" t="s">
        <v>65</v>
      </c>
      <c r="D16" s="212" t="s">
        <v>1816</v>
      </c>
      <c r="E16" s="212"/>
      <c r="F16" s="212" t="s">
        <v>1817</v>
      </c>
      <c r="G16" s="212" t="s">
        <v>1818</v>
      </c>
      <c r="H16" s="212"/>
    </row>
    <row r="17" spans="1:8" x14ac:dyDescent="0.25">
      <c r="A17" s="202" t="s">
        <v>1819</v>
      </c>
      <c r="B17" s="213" t="s">
        <v>1820</v>
      </c>
      <c r="C17" s="214">
        <f>9744094.99/1000000</f>
        <v>9.7440949900000007</v>
      </c>
      <c r="D17" s="215">
        <v>26</v>
      </c>
      <c r="F17" s="216">
        <f>C17/'B1. HTT Mortgage Assets'!C12</f>
        <v>2.5297403984005058E-4</v>
      </c>
      <c r="G17" s="216">
        <f>D17/'B1. HTT Mortgage Assets'!C28</f>
        <v>1.4671775454119665E-4</v>
      </c>
    </row>
    <row r="18" spans="1:8" x14ac:dyDescent="0.25">
      <c r="A18" s="213" t="s">
        <v>1821</v>
      </c>
      <c r="B18" s="217"/>
      <c r="C18" s="213"/>
      <c r="D18" s="213"/>
      <c r="F18" s="213"/>
      <c r="G18" s="213"/>
    </row>
    <row r="19" spans="1:8" x14ac:dyDescent="0.25">
      <c r="A19" s="213" t="s">
        <v>1822</v>
      </c>
      <c r="B19" s="213"/>
      <c r="C19" s="213"/>
      <c r="D19" s="213"/>
      <c r="F19" s="213"/>
      <c r="G19" s="213"/>
    </row>
    <row r="20" spans="1:8" ht="18.75" customHeight="1" x14ac:dyDescent="0.25">
      <c r="A20" s="211"/>
      <c r="B20" s="262" t="s">
        <v>1811</v>
      </c>
      <c r="C20" s="262"/>
      <c r="D20" s="262"/>
      <c r="E20" s="211"/>
      <c r="F20" s="211"/>
      <c r="G20" s="211"/>
      <c r="H20" s="211"/>
    </row>
    <row r="21" spans="1:8" x14ac:dyDescent="0.25">
      <c r="A21" s="212"/>
      <c r="B21" s="212" t="s">
        <v>1823</v>
      </c>
      <c r="C21" s="212" t="s">
        <v>1824</v>
      </c>
      <c r="D21" s="212" t="s">
        <v>1825</v>
      </c>
      <c r="E21" s="212" t="s">
        <v>1826</v>
      </c>
      <c r="F21" s="212" t="s">
        <v>1827</v>
      </c>
      <c r="G21" s="212" t="s">
        <v>1828</v>
      </c>
      <c r="H21" s="212" t="s">
        <v>1829</v>
      </c>
    </row>
    <row r="22" spans="1:8" ht="15" customHeight="1" x14ac:dyDescent="0.25">
      <c r="A22" s="218"/>
      <c r="B22" s="219" t="s">
        <v>1830</v>
      </c>
      <c r="C22" s="219"/>
      <c r="D22" s="218"/>
      <c r="E22" s="218"/>
      <c r="F22" s="218"/>
      <c r="G22" s="218"/>
      <c r="H22" s="218"/>
    </row>
    <row r="23" spans="1:8" x14ac:dyDescent="0.25">
      <c r="A23" s="202" t="s">
        <v>1831</v>
      </c>
      <c r="B23" s="202" t="s">
        <v>1832</v>
      </c>
      <c r="C23" s="220">
        <v>0</v>
      </c>
      <c r="D23" s="220">
        <v>0</v>
      </c>
      <c r="E23" s="220">
        <v>0</v>
      </c>
      <c r="F23" s="220">
        <v>2.5297403984005063E-4</v>
      </c>
      <c r="G23" s="220">
        <v>0</v>
      </c>
      <c r="H23" s="221">
        <f>SUM(C23:G23)</f>
        <v>2.5297403984005063E-4</v>
      </c>
    </row>
    <row r="24" spans="1:8" x14ac:dyDescent="0.25">
      <c r="A24" s="202" t="s">
        <v>1833</v>
      </c>
      <c r="B24" s="202" t="s">
        <v>1834</v>
      </c>
      <c r="C24" s="220">
        <v>0</v>
      </c>
      <c r="D24" s="220">
        <v>0</v>
      </c>
      <c r="E24" s="220">
        <v>0</v>
      </c>
      <c r="F24" s="220">
        <v>0</v>
      </c>
      <c r="G24" s="220">
        <v>0</v>
      </c>
      <c r="H24" s="221">
        <f t="shared" ref="H24:H25" si="0">SUM(C24:G24)</f>
        <v>0</v>
      </c>
    </row>
    <row r="25" spans="1:8" x14ac:dyDescent="0.25">
      <c r="A25" s="202" t="s">
        <v>1835</v>
      </c>
      <c r="B25" s="202" t="s">
        <v>1836</v>
      </c>
      <c r="C25" s="220">
        <v>0</v>
      </c>
      <c r="D25" s="220">
        <v>0</v>
      </c>
      <c r="E25" s="220">
        <v>0</v>
      </c>
      <c r="F25" s="220">
        <v>0</v>
      </c>
      <c r="G25" s="220">
        <v>0</v>
      </c>
      <c r="H25" s="221">
        <f t="shared" si="0"/>
        <v>0</v>
      </c>
    </row>
    <row r="26" spans="1:8" x14ac:dyDescent="0.25">
      <c r="A26" s="202" t="s">
        <v>1837</v>
      </c>
      <c r="B26" s="202" t="s">
        <v>1838</v>
      </c>
      <c r="C26" s="222">
        <f>SUM(C23:C25)</f>
        <v>0</v>
      </c>
      <c r="D26" s="222">
        <f>SUM(D23:D25)</f>
        <v>0</v>
      </c>
      <c r="E26" s="222">
        <f t="shared" ref="E26:H26" si="1">SUM(E23:E25)</f>
        <v>0</v>
      </c>
      <c r="F26" s="222">
        <f t="shared" si="1"/>
        <v>2.5297403984005063E-4</v>
      </c>
      <c r="G26" s="222">
        <f t="shared" si="1"/>
        <v>0</v>
      </c>
      <c r="H26" s="222">
        <f t="shared" si="1"/>
        <v>2.5297403984005063E-4</v>
      </c>
    </row>
    <row r="27" spans="1:8" x14ac:dyDescent="0.25">
      <c r="A27" s="202" t="s">
        <v>1839</v>
      </c>
      <c r="B27" s="223" t="s">
        <v>1840</v>
      </c>
      <c r="C27" s="220"/>
      <c r="D27" s="220"/>
      <c r="E27" s="220"/>
      <c r="F27" s="220"/>
      <c r="G27" s="220"/>
      <c r="H27" s="157">
        <f>IF(SUM(C27:G27)="","",SUM(C27:G27))</f>
        <v>0</v>
      </c>
    </row>
    <row r="28" spans="1:8" x14ac:dyDescent="0.25">
      <c r="A28" s="202" t="s">
        <v>1841</v>
      </c>
      <c r="B28" s="223" t="s">
        <v>1840</v>
      </c>
      <c r="C28" s="220"/>
      <c r="D28" s="220"/>
      <c r="E28" s="220"/>
      <c r="F28" s="220"/>
      <c r="G28" s="220"/>
      <c r="H28" s="221">
        <f t="shared" ref="H28:H30" si="2">IF(SUM(C28:G28)="","",SUM(C28:G28))</f>
        <v>0</v>
      </c>
    </row>
    <row r="29" spans="1:8" x14ac:dyDescent="0.25">
      <c r="A29" s="202" t="s">
        <v>1842</v>
      </c>
      <c r="B29" s="223" t="s">
        <v>1840</v>
      </c>
      <c r="C29" s="220"/>
      <c r="D29" s="220"/>
      <c r="E29" s="220"/>
      <c r="F29" s="220"/>
      <c r="G29" s="220"/>
      <c r="H29" s="221">
        <f t="shared" si="2"/>
        <v>0</v>
      </c>
    </row>
    <row r="30" spans="1:8" x14ac:dyDescent="0.25">
      <c r="A30" s="202" t="s">
        <v>1843</v>
      </c>
      <c r="B30" s="223" t="s">
        <v>1840</v>
      </c>
      <c r="C30" s="220"/>
      <c r="D30" s="220"/>
      <c r="E30" s="220"/>
      <c r="F30" s="220"/>
      <c r="G30" s="220"/>
      <c r="H30" s="221">
        <f t="shared" si="2"/>
        <v>0</v>
      </c>
    </row>
    <row r="31" spans="1:8" x14ac:dyDescent="0.25">
      <c r="A31" s="202"/>
      <c r="B31" s="223"/>
      <c r="C31" s="224"/>
      <c r="D31" s="225"/>
      <c r="E31" s="225"/>
      <c r="F31" s="226"/>
      <c r="G31" s="227"/>
    </row>
    <row r="32" spans="1:8" x14ac:dyDescent="0.25">
      <c r="A32" s="202"/>
      <c r="B32" s="223"/>
      <c r="C32" s="228"/>
      <c r="D32" s="202"/>
      <c r="E32" s="202"/>
      <c r="F32" s="216"/>
      <c r="G32" s="229"/>
    </row>
    <row r="33" spans="1:7" x14ac:dyDescent="0.25">
      <c r="A33" s="202"/>
      <c r="B33" s="223"/>
      <c r="C33" s="228"/>
      <c r="D33" s="202"/>
      <c r="E33" s="202"/>
      <c r="F33" s="216"/>
      <c r="G33" s="229"/>
    </row>
    <row r="34" spans="1:7" x14ac:dyDescent="0.25">
      <c r="A34" s="202"/>
      <c r="B34" s="223"/>
      <c r="C34" s="228"/>
      <c r="D34" s="202"/>
      <c r="E34" s="202"/>
      <c r="F34" s="216"/>
      <c r="G34" s="229"/>
    </row>
    <row r="35" spans="1:7" x14ac:dyDescent="0.25">
      <c r="A35" s="202"/>
      <c r="B35" s="223"/>
      <c r="C35" s="228"/>
      <c r="D35" s="202"/>
      <c r="F35" s="216"/>
      <c r="G35" s="229"/>
    </row>
    <row r="36" spans="1:7" x14ac:dyDescent="0.25">
      <c r="A36" s="202"/>
      <c r="B36" s="202"/>
      <c r="C36" s="230"/>
      <c r="D36" s="230"/>
      <c r="E36" s="230"/>
      <c r="F36" s="230"/>
      <c r="G36" s="213"/>
    </row>
    <row r="37" spans="1:7" x14ac:dyDescent="0.25">
      <c r="A37" s="202"/>
      <c r="B37" s="202"/>
      <c r="C37" s="230"/>
      <c r="D37" s="230"/>
      <c r="E37" s="230"/>
      <c r="F37" s="230"/>
      <c r="G37" s="213"/>
    </row>
    <row r="38" spans="1:7" x14ac:dyDescent="0.25">
      <c r="A38" s="202"/>
      <c r="B38" s="202"/>
      <c r="C38" s="230"/>
      <c r="D38" s="230"/>
      <c r="E38" s="230"/>
      <c r="F38" s="230"/>
      <c r="G38" s="213"/>
    </row>
    <row r="39" spans="1:7" x14ac:dyDescent="0.25">
      <c r="A39" s="202"/>
      <c r="B39" s="202"/>
      <c r="C39" s="230"/>
      <c r="D39" s="230"/>
      <c r="E39" s="230"/>
      <c r="F39" s="230"/>
      <c r="G39" s="213"/>
    </row>
    <row r="40" spans="1:7" x14ac:dyDescent="0.25">
      <c r="A40" s="202"/>
      <c r="B40" s="202"/>
      <c r="C40" s="230"/>
      <c r="D40" s="230"/>
      <c r="E40" s="230"/>
      <c r="F40" s="230"/>
      <c r="G40" s="213"/>
    </row>
    <row r="41" spans="1:7" x14ac:dyDescent="0.25">
      <c r="A41" s="202"/>
      <c r="B41" s="202"/>
      <c r="C41" s="230"/>
      <c r="D41" s="230"/>
      <c r="E41" s="230"/>
      <c r="F41" s="230"/>
      <c r="G41" s="213"/>
    </row>
    <row r="42" spans="1:7" x14ac:dyDescent="0.25">
      <c r="A42" s="202"/>
      <c r="B42" s="202"/>
      <c r="C42" s="230"/>
      <c r="D42" s="230"/>
      <c r="E42" s="230"/>
      <c r="F42" s="230"/>
      <c r="G42" s="213"/>
    </row>
    <row r="43" spans="1:7" x14ac:dyDescent="0.25">
      <c r="A43" s="202"/>
      <c r="B43" s="202"/>
      <c r="C43" s="230"/>
      <c r="D43" s="230"/>
      <c r="E43" s="230"/>
      <c r="F43" s="230"/>
      <c r="G43" s="213"/>
    </row>
    <row r="44" spans="1:7" x14ac:dyDescent="0.25">
      <c r="A44" s="202"/>
      <c r="B44" s="202"/>
      <c r="C44" s="230"/>
      <c r="D44" s="230"/>
      <c r="E44" s="230"/>
      <c r="F44" s="230"/>
      <c r="G44" s="213"/>
    </row>
    <row r="45" spans="1:7" x14ac:dyDescent="0.25">
      <c r="A45" s="202"/>
      <c r="B45" s="202"/>
      <c r="C45" s="230"/>
      <c r="D45" s="230"/>
      <c r="E45" s="230"/>
      <c r="F45" s="230"/>
      <c r="G45" s="213"/>
    </row>
    <row r="46" spans="1:7" x14ac:dyDescent="0.25">
      <c r="A46" s="202"/>
      <c r="B46" s="202"/>
      <c r="C46" s="230"/>
      <c r="D46" s="230"/>
      <c r="E46" s="230"/>
      <c r="F46" s="230"/>
      <c r="G46" s="213"/>
    </row>
    <row r="47" spans="1:7" x14ac:dyDescent="0.25">
      <c r="A47" s="202"/>
      <c r="B47" s="202"/>
      <c r="C47" s="230"/>
      <c r="D47" s="230"/>
      <c r="E47" s="230"/>
      <c r="F47" s="230"/>
      <c r="G47" s="213"/>
    </row>
    <row r="48" spans="1:7" x14ac:dyDescent="0.25">
      <c r="A48" s="202"/>
      <c r="B48" s="202"/>
      <c r="C48" s="230"/>
      <c r="D48" s="230"/>
      <c r="E48" s="230"/>
      <c r="F48" s="230"/>
      <c r="G48" s="213"/>
    </row>
    <row r="49" spans="1:7" x14ac:dyDescent="0.25">
      <c r="A49" s="202"/>
      <c r="B49" s="202"/>
      <c r="C49" s="230"/>
      <c r="D49" s="230"/>
      <c r="E49" s="230"/>
      <c r="F49" s="230"/>
      <c r="G49" s="213"/>
    </row>
    <row r="50" spans="1:7" x14ac:dyDescent="0.25">
      <c r="A50" s="202"/>
      <c r="B50" s="202"/>
      <c r="C50" s="230"/>
      <c r="D50" s="230"/>
      <c r="E50" s="230"/>
      <c r="F50" s="230"/>
      <c r="G50" s="213"/>
    </row>
    <row r="51" spans="1:7" x14ac:dyDescent="0.25">
      <c r="A51" s="202"/>
      <c r="B51" s="202"/>
      <c r="C51" s="230"/>
      <c r="D51" s="230"/>
      <c r="E51" s="230"/>
      <c r="F51" s="230"/>
      <c r="G51" s="213"/>
    </row>
    <row r="52" spans="1:7" x14ac:dyDescent="0.25">
      <c r="A52" s="202"/>
      <c r="B52" s="202"/>
      <c r="C52" s="230"/>
      <c r="D52" s="230"/>
      <c r="E52" s="230"/>
      <c r="F52" s="230"/>
      <c r="G52" s="213"/>
    </row>
    <row r="53" spans="1:7" x14ac:dyDescent="0.25">
      <c r="A53" s="202"/>
      <c r="B53" s="202"/>
      <c r="C53" s="230"/>
      <c r="D53" s="230"/>
      <c r="E53" s="230"/>
      <c r="F53" s="230"/>
      <c r="G53" s="213"/>
    </row>
    <row r="54" spans="1:7" x14ac:dyDescent="0.25">
      <c r="A54" s="202"/>
      <c r="B54" s="202"/>
      <c r="C54" s="230"/>
      <c r="D54" s="230"/>
      <c r="E54" s="230"/>
      <c r="F54" s="230"/>
      <c r="G54" s="213"/>
    </row>
    <row r="55" spans="1:7" x14ac:dyDescent="0.25">
      <c r="A55" s="202"/>
      <c r="B55" s="202"/>
      <c r="C55" s="230"/>
      <c r="D55" s="230"/>
      <c r="E55" s="230"/>
      <c r="F55" s="230"/>
      <c r="G55" s="213"/>
    </row>
    <row r="56" spans="1:7" x14ac:dyDescent="0.25">
      <c r="A56" s="202"/>
      <c r="B56" s="202"/>
      <c r="C56" s="230"/>
      <c r="D56" s="230"/>
      <c r="E56" s="230"/>
      <c r="F56" s="230"/>
      <c r="G56" s="213"/>
    </row>
    <row r="57" spans="1:7" x14ac:dyDescent="0.25">
      <c r="A57" s="202"/>
      <c r="B57" s="202"/>
      <c r="C57" s="230"/>
      <c r="D57" s="230"/>
      <c r="E57" s="230"/>
      <c r="F57" s="230"/>
      <c r="G57" s="213"/>
    </row>
    <row r="58" spans="1:7" x14ac:dyDescent="0.25">
      <c r="A58" s="202"/>
      <c r="B58" s="202"/>
      <c r="C58" s="230"/>
      <c r="D58" s="230"/>
      <c r="E58" s="230"/>
      <c r="F58" s="230"/>
      <c r="G58" s="213"/>
    </row>
    <row r="59" spans="1:7" x14ac:dyDescent="0.25">
      <c r="A59" s="202"/>
      <c r="B59" s="202"/>
      <c r="C59" s="230"/>
      <c r="D59" s="230"/>
      <c r="E59" s="230"/>
      <c r="F59" s="230"/>
      <c r="G59" s="213"/>
    </row>
    <row r="60" spans="1:7" x14ac:dyDescent="0.25">
      <c r="A60" s="202"/>
      <c r="B60" s="202"/>
      <c r="C60" s="230"/>
      <c r="D60" s="230"/>
      <c r="E60" s="230"/>
      <c r="F60" s="230"/>
      <c r="G60" s="213"/>
    </row>
    <row r="61" spans="1:7" x14ac:dyDescent="0.25">
      <c r="A61" s="202"/>
      <c r="B61" s="202"/>
      <c r="C61" s="230"/>
      <c r="D61" s="230"/>
      <c r="E61" s="230"/>
      <c r="F61" s="230"/>
      <c r="G61" s="213"/>
    </row>
    <row r="62" spans="1:7" x14ac:dyDescent="0.25">
      <c r="A62" s="202"/>
      <c r="B62" s="202"/>
      <c r="C62" s="230"/>
      <c r="D62" s="230"/>
      <c r="E62" s="230"/>
      <c r="F62" s="230"/>
      <c r="G62" s="213"/>
    </row>
    <row r="63" spans="1:7" x14ac:dyDescent="0.25">
      <c r="A63" s="202"/>
      <c r="B63" s="231"/>
      <c r="C63" s="232"/>
      <c r="D63" s="232"/>
      <c r="E63" s="230"/>
      <c r="F63" s="232"/>
      <c r="G63" s="213"/>
    </row>
    <row r="64" spans="1:7" x14ac:dyDescent="0.25">
      <c r="A64" s="202"/>
      <c r="B64" s="202"/>
      <c r="C64" s="230"/>
      <c r="D64" s="230"/>
      <c r="E64" s="230"/>
      <c r="F64" s="230"/>
      <c r="G64" s="213"/>
    </row>
    <row r="65" spans="1:7" x14ac:dyDescent="0.25">
      <c r="A65" s="202"/>
      <c r="B65" s="202"/>
      <c r="C65" s="230"/>
      <c r="D65" s="230"/>
      <c r="E65" s="230"/>
      <c r="F65" s="230"/>
      <c r="G65" s="213"/>
    </row>
    <row r="66" spans="1:7" x14ac:dyDescent="0.25">
      <c r="A66" s="202"/>
      <c r="B66" s="202"/>
      <c r="C66" s="230"/>
      <c r="D66" s="230"/>
      <c r="E66" s="230"/>
      <c r="F66" s="230"/>
      <c r="G66" s="213"/>
    </row>
    <row r="67" spans="1:7" x14ac:dyDescent="0.25">
      <c r="A67" s="202"/>
      <c r="B67" s="231"/>
      <c r="C67" s="232"/>
      <c r="D67" s="232"/>
      <c r="E67" s="230"/>
      <c r="F67" s="232"/>
      <c r="G67" s="213"/>
    </row>
    <row r="68" spans="1:7" x14ac:dyDescent="0.25">
      <c r="A68" s="202"/>
      <c r="B68" s="213"/>
      <c r="C68" s="230"/>
      <c r="D68" s="230"/>
      <c r="E68" s="230"/>
      <c r="F68" s="230"/>
      <c r="G68" s="213"/>
    </row>
    <row r="69" spans="1:7" x14ac:dyDescent="0.25">
      <c r="A69" s="202"/>
      <c r="B69" s="202"/>
      <c r="C69" s="230"/>
      <c r="D69" s="230"/>
      <c r="E69" s="230"/>
      <c r="F69" s="230"/>
      <c r="G69" s="213"/>
    </row>
    <row r="70" spans="1:7" x14ac:dyDescent="0.25">
      <c r="A70" s="202"/>
      <c r="B70" s="213"/>
      <c r="C70" s="230"/>
      <c r="D70" s="230"/>
      <c r="E70" s="230"/>
      <c r="F70" s="230"/>
      <c r="G70" s="213"/>
    </row>
    <row r="71" spans="1:7" x14ac:dyDescent="0.25">
      <c r="A71" s="202"/>
      <c r="B71" s="213"/>
      <c r="C71" s="230"/>
      <c r="D71" s="230"/>
      <c r="E71" s="230"/>
      <c r="F71" s="230"/>
      <c r="G71" s="213"/>
    </row>
    <row r="72" spans="1:7" x14ac:dyDescent="0.25">
      <c r="A72" s="202"/>
      <c r="B72" s="213"/>
      <c r="C72" s="230"/>
      <c r="D72" s="230"/>
      <c r="E72" s="230"/>
      <c r="F72" s="230"/>
      <c r="G72" s="213"/>
    </row>
    <row r="73" spans="1:7" x14ac:dyDescent="0.25">
      <c r="A73" s="202"/>
      <c r="B73" s="213"/>
      <c r="C73" s="230"/>
      <c r="D73" s="230"/>
      <c r="E73" s="230"/>
      <c r="F73" s="230"/>
      <c r="G73" s="213"/>
    </row>
    <row r="74" spans="1:7" x14ac:dyDescent="0.25">
      <c r="A74" s="202"/>
      <c r="B74" s="213"/>
      <c r="C74" s="230"/>
      <c r="D74" s="230"/>
      <c r="E74" s="230"/>
      <c r="F74" s="230"/>
      <c r="G74" s="213"/>
    </row>
    <row r="75" spans="1:7" x14ac:dyDescent="0.25">
      <c r="A75" s="202"/>
      <c r="B75" s="213"/>
      <c r="C75" s="230"/>
      <c r="D75" s="230"/>
      <c r="E75" s="230"/>
      <c r="F75" s="230"/>
      <c r="G75" s="213"/>
    </row>
    <row r="76" spans="1:7" x14ac:dyDescent="0.25">
      <c r="A76" s="202"/>
      <c r="B76" s="213"/>
      <c r="C76" s="230"/>
      <c r="D76" s="230"/>
      <c r="E76" s="230"/>
      <c r="F76" s="230"/>
      <c r="G76" s="213"/>
    </row>
    <row r="77" spans="1:7" x14ac:dyDescent="0.25">
      <c r="A77" s="202"/>
      <c r="B77" s="213"/>
      <c r="C77" s="230"/>
      <c r="D77" s="230"/>
      <c r="E77" s="230"/>
      <c r="F77" s="230"/>
      <c r="G77" s="213"/>
    </row>
    <row r="78" spans="1:7" x14ac:dyDescent="0.25">
      <c r="A78" s="202"/>
      <c r="B78" s="213"/>
      <c r="C78" s="230"/>
      <c r="D78" s="230"/>
      <c r="E78" s="230"/>
      <c r="F78" s="230"/>
      <c r="G78" s="213"/>
    </row>
    <row r="79" spans="1:7" x14ac:dyDescent="0.25">
      <c r="A79" s="202"/>
      <c r="B79" s="223"/>
      <c r="C79" s="230"/>
      <c r="D79" s="230"/>
      <c r="E79" s="230"/>
      <c r="F79" s="230"/>
      <c r="G79" s="213"/>
    </row>
    <row r="80" spans="1:7" x14ac:dyDescent="0.25">
      <c r="A80" s="202"/>
      <c r="B80" s="223"/>
      <c r="C80" s="230"/>
      <c r="D80" s="230"/>
      <c r="E80" s="230"/>
      <c r="F80" s="230"/>
      <c r="G80" s="213"/>
    </row>
    <row r="81" spans="1:7" x14ac:dyDescent="0.25">
      <c r="A81" s="202"/>
      <c r="B81" s="223"/>
      <c r="C81" s="230"/>
      <c r="D81" s="230"/>
      <c r="E81" s="230"/>
      <c r="F81" s="230"/>
      <c r="G81" s="213"/>
    </row>
    <row r="82" spans="1:7" x14ac:dyDescent="0.25">
      <c r="A82" s="202"/>
      <c r="B82" s="223"/>
      <c r="C82" s="230"/>
      <c r="D82" s="230"/>
      <c r="E82" s="230"/>
      <c r="F82" s="230"/>
      <c r="G82" s="213"/>
    </row>
    <row r="83" spans="1:7" x14ac:dyDescent="0.25">
      <c r="A83" s="202"/>
      <c r="B83" s="223"/>
      <c r="C83" s="230"/>
      <c r="D83" s="230"/>
      <c r="E83" s="230"/>
      <c r="F83" s="230"/>
      <c r="G83" s="213"/>
    </row>
    <row r="84" spans="1:7" x14ac:dyDescent="0.25">
      <c r="A84" s="202"/>
      <c r="B84" s="223"/>
      <c r="C84" s="230"/>
      <c r="D84" s="230"/>
      <c r="E84" s="230"/>
      <c r="F84" s="230"/>
      <c r="G84" s="213"/>
    </row>
    <row r="85" spans="1:7" x14ac:dyDescent="0.25">
      <c r="A85" s="202"/>
      <c r="B85" s="223"/>
      <c r="C85" s="230"/>
      <c r="D85" s="230"/>
      <c r="E85" s="230"/>
      <c r="F85" s="230"/>
      <c r="G85" s="213"/>
    </row>
    <row r="86" spans="1:7" x14ac:dyDescent="0.25">
      <c r="A86" s="202"/>
      <c r="B86" s="223"/>
      <c r="C86" s="230"/>
      <c r="D86" s="230"/>
      <c r="E86" s="230"/>
      <c r="F86" s="230"/>
      <c r="G86" s="213"/>
    </row>
    <row r="87" spans="1:7" x14ac:dyDescent="0.25">
      <c r="A87" s="202"/>
      <c r="B87" s="223"/>
      <c r="C87" s="230"/>
      <c r="D87" s="230"/>
      <c r="E87" s="230"/>
      <c r="F87" s="230"/>
      <c r="G87" s="213"/>
    </row>
    <row r="88" spans="1:7" x14ac:dyDescent="0.25">
      <c r="A88" s="202"/>
      <c r="B88" s="223"/>
      <c r="C88" s="230"/>
      <c r="D88" s="230"/>
      <c r="E88" s="230"/>
      <c r="F88" s="230"/>
      <c r="G88" s="213"/>
    </row>
    <row r="89" spans="1:7" x14ac:dyDescent="0.25">
      <c r="A89" s="212"/>
      <c r="B89" s="212"/>
      <c r="C89" s="212"/>
      <c r="D89" s="212"/>
      <c r="E89" s="212"/>
      <c r="F89" s="212"/>
      <c r="G89" s="212"/>
    </row>
    <row r="90" spans="1:7" x14ac:dyDescent="0.25">
      <c r="A90" s="202"/>
      <c r="B90" s="213"/>
      <c r="C90" s="230"/>
      <c r="D90" s="230"/>
      <c r="E90" s="230"/>
      <c r="F90" s="230"/>
      <c r="G90" s="213"/>
    </row>
    <row r="91" spans="1:7" x14ac:dyDescent="0.25">
      <c r="A91" s="202"/>
      <c r="B91" s="213"/>
      <c r="C91" s="230"/>
      <c r="D91" s="230"/>
      <c r="E91" s="230"/>
      <c r="F91" s="230"/>
      <c r="G91" s="213"/>
    </row>
    <row r="92" spans="1:7" x14ac:dyDescent="0.25">
      <c r="A92" s="202"/>
      <c r="B92" s="213"/>
      <c r="C92" s="230"/>
      <c r="D92" s="230"/>
      <c r="E92" s="230"/>
      <c r="F92" s="230"/>
      <c r="G92" s="213"/>
    </row>
    <row r="93" spans="1:7" x14ac:dyDescent="0.25">
      <c r="A93" s="202"/>
      <c r="B93" s="213"/>
      <c r="C93" s="230"/>
      <c r="D93" s="230"/>
      <c r="E93" s="230"/>
      <c r="F93" s="230"/>
      <c r="G93" s="213"/>
    </row>
    <row r="94" spans="1:7" x14ac:dyDescent="0.25">
      <c r="A94" s="202"/>
      <c r="B94" s="213"/>
      <c r="C94" s="230"/>
      <c r="D94" s="230"/>
      <c r="E94" s="230"/>
      <c r="F94" s="230"/>
      <c r="G94" s="213"/>
    </row>
    <row r="95" spans="1:7" x14ac:dyDescent="0.25">
      <c r="A95" s="202"/>
      <c r="B95" s="213"/>
      <c r="C95" s="230"/>
      <c r="D95" s="230"/>
      <c r="E95" s="230"/>
      <c r="F95" s="230"/>
      <c r="G95" s="213"/>
    </row>
    <row r="96" spans="1:7" x14ac:dyDescent="0.25">
      <c r="A96" s="202"/>
      <c r="B96" s="213"/>
      <c r="C96" s="230"/>
      <c r="D96" s="230"/>
      <c r="E96" s="230"/>
      <c r="F96" s="230"/>
      <c r="G96" s="213"/>
    </row>
    <row r="97" spans="1:7" x14ac:dyDescent="0.25">
      <c r="A97" s="202"/>
      <c r="B97" s="213"/>
      <c r="C97" s="230"/>
      <c r="D97" s="230"/>
      <c r="E97" s="230"/>
      <c r="F97" s="230"/>
      <c r="G97" s="213"/>
    </row>
    <row r="98" spans="1:7" x14ac:dyDescent="0.25">
      <c r="A98" s="202"/>
      <c r="B98" s="213"/>
      <c r="C98" s="230"/>
      <c r="D98" s="230"/>
      <c r="E98" s="230"/>
      <c r="F98" s="230"/>
      <c r="G98" s="213"/>
    </row>
    <row r="99" spans="1:7" x14ac:dyDescent="0.25">
      <c r="A99" s="202"/>
      <c r="B99" s="213"/>
      <c r="C99" s="230"/>
      <c r="D99" s="230"/>
      <c r="E99" s="230"/>
      <c r="F99" s="230"/>
      <c r="G99" s="213"/>
    </row>
    <row r="100" spans="1:7" x14ac:dyDescent="0.25">
      <c r="A100" s="202"/>
      <c r="B100" s="213"/>
      <c r="C100" s="230"/>
      <c r="D100" s="230"/>
      <c r="E100" s="230"/>
      <c r="F100" s="230"/>
      <c r="G100" s="213"/>
    </row>
    <row r="101" spans="1:7" x14ac:dyDescent="0.25">
      <c r="A101" s="202"/>
      <c r="B101" s="213"/>
      <c r="C101" s="230"/>
      <c r="D101" s="230"/>
      <c r="E101" s="230"/>
      <c r="F101" s="230"/>
      <c r="G101" s="213"/>
    </row>
    <row r="102" spans="1:7" x14ac:dyDescent="0.25">
      <c r="A102" s="202"/>
      <c r="B102" s="213"/>
      <c r="C102" s="230"/>
      <c r="D102" s="230"/>
      <c r="E102" s="230"/>
      <c r="F102" s="230"/>
      <c r="G102" s="213"/>
    </row>
    <row r="103" spans="1:7" x14ac:dyDescent="0.25">
      <c r="A103" s="202"/>
      <c r="B103" s="213"/>
      <c r="C103" s="230"/>
      <c r="D103" s="230"/>
      <c r="E103" s="230"/>
      <c r="F103" s="230"/>
      <c r="G103" s="213"/>
    </row>
    <row r="104" spans="1:7" x14ac:dyDescent="0.25">
      <c r="A104" s="202"/>
      <c r="B104" s="213"/>
      <c r="C104" s="230"/>
      <c r="D104" s="230"/>
      <c r="E104" s="230"/>
      <c r="F104" s="230"/>
      <c r="G104" s="213"/>
    </row>
    <row r="105" spans="1:7" x14ac:dyDescent="0.25">
      <c r="A105" s="202"/>
      <c r="B105" s="213"/>
      <c r="C105" s="230"/>
      <c r="D105" s="230"/>
      <c r="E105" s="230"/>
      <c r="F105" s="230"/>
      <c r="G105" s="213"/>
    </row>
    <row r="106" spans="1:7" x14ac:dyDescent="0.25">
      <c r="A106" s="202"/>
      <c r="B106" s="213"/>
      <c r="C106" s="230"/>
      <c r="D106" s="230"/>
      <c r="E106" s="230"/>
      <c r="F106" s="230"/>
      <c r="G106" s="213"/>
    </row>
    <row r="107" spans="1:7" x14ac:dyDescent="0.25">
      <c r="A107" s="202"/>
      <c r="B107" s="213"/>
      <c r="C107" s="230"/>
      <c r="D107" s="230"/>
      <c r="E107" s="230"/>
      <c r="F107" s="230"/>
      <c r="G107" s="213"/>
    </row>
    <row r="108" spans="1:7" x14ac:dyDescent="0.25">
      <c r="A108" s="202"/>
      <c r="B108" s="213"/>
      <c r="C108" s="230"/>
      <c r="D108" s="230"/>
      <c r="E108" s="230"/>
      <c r="F108" s="230"/>
      <c r="G108" s="213"/>
    </row>
    <row r="109" spans="1:7" x14ac:dyDescent="0.25">
      <c r="A109" s="202"/>
      <c r="B109" s="213"/>
      <c r="C109" s="230"/>
      <c r="D109" s="230"/>
      <c r="E109" s="230"/>
      <c r="F109" s="230"/>
      <c r="G109" s="213"/>
    </row>
    <row r="110" spans="1:7" x14ac:dyDescent="0.25">
      <c r="A110" s="202"/>
      <c r="B110" s="213"/>
      <c r="C110" s="230"/>
      <c r="D110" s="230"/>
      <c r="E110" s="230"/>
      <c r="F110" s="230"/>
      <c r="G110" s="213"/>
    </row>
    <row r="111" spans="1:7" x14ac:dyDescent="0.25">
      <c r="A111" s="202"/>
      <c r="B111" s="213"/>
      <c r="C111" s="230"/>
      <c r="D111" s="230"/>
      <c r="E111" s="230"/>
      <c r="F111" s="230"/>
      <c r="G111" s="213"/>
    </row>
    <row r="112" spans="1:7" x14ac:dyDescent="0.25">
      <c r="A112" s="202"/>
      <c r="B112" s="213"/>
      <c r="C112" s="230"/>
      <c r="D112" s="230"/>
      <c r="E112" s="230"/>
      <c r="F112" s="230"/>
      <c r="G112" s="213"/>
    </row>
    <row r="113" spans="1:7" x14ac:dyDescent="0.25">
      <c r="A113" s="202"/>
      <c r="B113" s="213"/>
      <c r="C113" s="230"/>
      <c r="D113" s="230"/>
      <c r="E113" s="230"/>
      <c r="F113" s="230"/>
      <c r="G113" s="213"/>
    </row>
    <row r="114" spans="1:7" x14ac:dyDescent="0.25">
      <c r="A114" s="202"/>
      <c r="B114" s="213"/>
      <c r="C114" s="230"/>
      <c r="D114" s="230"/>
      <c r="E114" s="230"/>
      <c r="F114" s="230"/>
      <c r="G114" s="213"/>
    </row>
    <row r="115" spans="1:7" x14ac:dyDescent="0.25">
      <c r="A115" s="202"/>
      <c r="B115" s="213"/>
      <c r="C115" s="230"/>
      <c r="D115" s="230"/>
      <c r="E115" s="230"/>
      <c r="F115" s="230"/>
      <c r="G115" s="213"/>
    </row>
    <row r="116" spans="1:7" x14ac:dyDescent="0.25">
      <c r="A116" s="202"/>
      <c r="B116" s="213"/>
      <c r="C116" s="230"/>
      <c r="D116" s="230"/>
      <c r="E116" s="230"/>
      <c r="F116" s="230"/>
      <c r="G116" s="213"/>
    </row>
    <row r="117" spans="1:7" x14ac:dyDescent="0.25">
      <c r="A117" s="202"/>
      <c r="B117" s="213"/>
      <c r="C117" s="230"/>
      <c r="D117" s="230"/>
      <c r="E117" s="230"/>
      <c r="F117" s="230"/>
      <c r="G117" s="213"/>
    </row>
    <row r="118" spans="1:7" x14ac:dyDescent="0.25">
      <c r="A118" s="202"/>
      <c r="B118" s="213"/>
      <c r="C118" s="230"/>
      <c r="D118" s="230"/>
      <c r="E118" s="230"/>
      <c r="F118" s="230"/>
      <c r="G118" s="213"/>
    </row>
    <row r="119" spans="1:7" x14ac:dyDescent="0.25">
      <c r="A119" s="202"/>
      <c r="B119" s="213"/>
      <c r="C119" s="230"/>
      <c r="D119" s="230"/>
      <c r="E119" s="230"/>
      <c r="F119" s="230"/>
      <c r="G119" s="213"/>
    </row>
    <row r="120" spans="1:7" x14ac:dyDescent="0.25">
      <c r="A120" s="202"/>
      <c r="B120" s="213"/>
      <c r="C120" s="230"/>
      <c r="D120" s="230"/>
      <c r="E120" s="230"/>
      <c r="F120" s="230"/>
      <c r="G120" s="213"/>
    </row>
    <row r="121" spans="1:7" x14ac:dyDescent="0.25">
      <c r="A121" s="202"/>
      <c r="B121" s="213"/>
      <c r="C121" s="230"/>
      <c r="D121" s="230"/>
      <c r="E121" s="230"/>
      <c r="F121" s="230"/>
      <c r="G121" s="213"/>
    </row>
    <row r="122" spans="1:7" x14ac:dyDescent="0.25">
      <c r="A122" s="202"/>
      <c r="B122" s="213"/>
      <c r="C122" s="230"/>
      <c r="D122" s="230"/>
      <c r="E122" s="230"/>
      <c r="F122" s="230"/>
      <c r="G122" s="213"/>
    </row>
    <row r="123" spans="1:7" x14ac:dyDescent="0.25">
      <c r="A123" s="202"/>
      <c r="B123" s="213"/>
      <c r="C123" s="230"/>
      <c r="D123" s="230"/>
      <c r="E123" s="230"/>
      <c r="F123" s="230"/>
      <c r="G123" s="213"/>
    </row>
    <row r="124" spans="1:7" x14ac:dyDescent="0.25">
      <c r="A124" s="202"/>
      <c r="B124" s="213"/>
      <c r="C124" s="230"/>
      <c r="D124" s="230"/>
      <c r="E124" s="230"/>
      <c r="F124" s="230"/>
      <c r="G124" s="213"/>
    </row>
    <row r="125" spans="1:7" x14ac:dyDescent="0.25">
      <c r="A125" s="202"/>
      <c r="B125" s="213"/>
      <c r="C125" s="230"/>
      <c r="D125" s="230"/>
      <c r="E125" s="230"/>
      <c r="F125" s="230"/>
      <c r="G125" s="213"/>
    </row>
    <row r="126" spans="1:7" x14ac:dyDescent="0.25">
      <c r="A126" s="202"/>
      <c r="B126" s="213"/>
      <c r="C126" s="230"/>
      <c r="D126" s="230"/>
      <c r="E126" s="230"/>
      <c r="F126" s="230"/>
      <c r="G126" s="213"/>
    </row>
    <row r="127" spans="1:7" x14ac:dyDescent="0.25">
      <c r="A127" s="202"/>
      <c r="B127" s="213"/>
      <c r="C127" s="230"/>
      <c r="D127" s="230"/>
      <c r="E127" s="230"/>
      <c r="F127" s="230"/>
      <c r="G127" s="213"/>
    </row>
    <row r="128" spans="1:7" x14ac:dyDescent="0.25">
      <c r="A128" s="202"/>
      <c r="B128" s="213"/>
      <c r="C128" s="230"/>
      <c r="D128" s="230"/>
      <c r="E128" s="230"/>
      <c r="F128" s="230"/>
      <c r="G128" s="213"/>
    </row>
    <row r="129" spans="1:7" x14ac:dyDescent="0.25">
      <c r="A129" s="202"/>
      <c r="B129" s="213"/>
      <c r="C129" s="230"/>
      <c r="D129" s="230"/>
      <c r="E129" s="230"/>
      <c r="F129" s="230"/>
      <c r="G129" s="213"/>
    </row>
    <row r="130" spans="1:7" x14ac:dyDescent="0.25">
      <c r="A130" s="202"/>
      <c r="B130" s="213"/>
      <c r="C130" s="230"/>
      <c r="D130" s="230"/>
      <c r="E130" s="230"/>
      <c r="F130" s="230"/>
      <c r="G130" s="213"/>
    </row>
    <row r="131" spans="1:7" x14ac:dyDescent="0.25">
      <c r="A131" s="202"/>
      <c r="B131" s="213"/>
      <c r="C131" s="230"/>
      <c r="D131" s="230"/>
      <c r="E131" s="230"/>
      <c r="F131" s="230"/>
      <c r="G131" s="213"/>
    </row>
    <row r="132" spans="1:7" x14ac:dyDescent="0.25">
      <c r="A132" s="202"/>
      <c r="B132" s="213"/>
      <c r="C132" s="230"/>
      <c r="D132" s="230"/>
      <c r="E132" s="230"/>
      <c r="F132" s="230"/>
      <c r="G132" s="213"/>
    </row>
    <row r="133" spans="1:7" x14ac:dyDescent="0.25">
      <c r="A133" s="202"/>
      <c r="B133" s="213"/>
      <c r="C133" s="230"/>
      <c r="D133" s="230"/>
      <c r="E133" s="230"/>
      <c r="F133" s="230"/>
      <c r="G133" s="213"/>
    </row>
    <row r="134" spans="1:7" x14ac:dyDescent="0.25">
      <c r="A134" s="202"/>
      <c r="B134" s="213"/>
      <c r="C134" s="230"/>
      <c r="D134" s="230"/>
      <c r="E134" s="230"/>
      <c r="F134" s="230"/>
      <c r="G134" s="213"/>
    </row>
    <row r="135" spans="1:7" x14ac:dyDescent="0.25">
      <c r="A135" s="202"/>
      <c r="B135" s="213"/>
      <c r="C135" s="230"/>
      <c r="D135" s="230"/>
      <c r="E135" s="230"/>
      <c r="F135" s="230"/>
      <c r="G135" s="213"/>
    </row>
    <row r="136" spans="1:7" x14ac:dyDescent="0.25">
      <c r="A136" s="202"/>
      <c r="B136" s="213"/>
      <c r="C136" s="230"/>
      <c r="D136" s="230"/>
      <c r="E136" s="230"/>
      <c r="F136" s="230"/>
      <c r="G136" s="213"/>
    </row>
    <row r="137" spans="1:7" x14ac:dyDescent="0.25">
      <c r="A137" s="202"/>
      <c r="B137" s="213"/>
      <c r="C137" s="230"/>
      <c r="D137" s="230"/>
      <c r="E137" s="230"/>
      <c r="F137" s="230"/>
      <c r="G137" s="213"/>
    </row>
    <row r="138" spans="1:7" x14ac:dyDescent="0.25">
      <c r="A138" s="202"/>
      <c r="B138" s="213"/>
      <c r="C138" s="230"/>
      <c r="D138" s="230"/>
      <c r="E138" s="230"/>
      <c r="F138" s="230"/>
      <c r="G138" s="213"/>
    </row>
    <row r="139" spans="1:7" x14ac:dyDescent="0.25">
      <c r="A139" s="202"/>
      <c r="B139" s="213"/>
      <c r="C139" s="230"/>
      <c r="D139" s="230"/>
      <c r="E139" s="230"/>
      <c r="F139" s="230"/>
      <c r="G139" s="213"/>
    </row>
    <row r="140" spans="1:7" x14ac:dyDescent="0.25">
      <c r="A140" s="212"/>
      <c r="B140" s="212"/>
      <c r="C140" s="212"/>
      <c r="D140" s="212"/>
      <c r="E140" s="212"/>
      <c r="F140" s="212"/>
      <c r="G140" s="212"/>
    </row>
    <row r="141" spans="1:7" x14ac:dyDescent="0.25">
      <c r="A141" s="202"/>
      <c r="B141" s="202"/>
      <c r="C141" s="230"/>
      <c r="D141" s="230"/>
      <c r="E141" s="233"/>
      <c r="F141" s="230"/>
      <c r="G141" s="213"/>
    </row>
    <row r="142" spans="1:7" x14ac:dyDescent="0.25">
      <c r="A142" s="202"/>
      <c r="B142" s="202"/>
      <c r="C142" s="230"/>
      <c r="D142" s="230"/>
      <c r="E142" s="233"/>
      <c r="F142" s="230"/>
      <c r="G142" s="213"/>
    </row>
    <row r="143" spans="1:7" x14ac:dyDescent="0.25">
      <c r="A143" s="202"/>
      <c r="B143" s="202"/>
      <c r="C143" s="230"/>
      <c r="D143" s="230"/>
      <c r="E143" s="233"/>
      <c r="F143" s="230"/>
      <c r="G143" s="213"/>
    </row>
    <row r="144" spans="1:7" x14ac:dyDescent="0.25">
      <c r="A144" s="202"/>
      <c r="B144" s="202"/>
      <c r="C144" s="230"/>
      <c r="D144" s="230"/>
      <c r="E144" s="233"/>
      <c r="F144" s="230"/>
      <c r="G144" s="213"/>
    </row>
    <row r="145" spans="1:7" x14ac:dyDescent="0.25">
      <c r="A145" s="202"/>
      <c r="B145" s="202"/>
      <c r="C145" s="230"/>
      <c r="D145" s="230"/>
      <c r="E145" s="233"/>
      <c r="F145" s="230"/>
      <c r="G145" s="213"/>
    </row>
    <row r="146" spans="1:7" x14ac:dyDescent="0.25">
      <c r="A146" s="202"/>
      <c r="B146" s="202"/>
      <c r="C146" s="230"/>
      <c r="D146" s="230"/>
      <c r="E146" s="233"/>
      <c r="F146" s="230"/>
      <c r="G146" s="213"/>
    </row>
    <row r="147" spans="1:7" x14ac:dyDescent="0.25">
      <c r="A147" s="202"/>
      <c r="B147" s="202"/>
      <c r="C147" s="230"/>
      <c r="D147" s="230"/>
      <c r="E147" s="233"/>
      <c r="F147" s="230"/>
      <c r="G147" s="213"/>
    </row>
    <row r="148" spans="1:7" x14ac:dyDescent="0.25">
      <c r="A148" s="202"/>
      <c r="B148" s="202"/>
      <c r="C148" s="230"/>
      <c r="D148" s="230"/>
      <c r="E148" s="233"/>
      <c r="F148" s="230"/>
      <c r="G148" s="213"/>
    </row>
    <row r="149" spans="1:7" x14ac:dyDescent="0.25">
      <c r="A149" s="202"/>
      <c r="B149" s="202"/>
      <c r="C149" s="230"/>
      <c r="D149" s="230"/>
      <c r="E149" s="233"/>
      <c r="F149" s="230"/>
      <c r="G149" s="213"/>
    </row>
    <row r="150" spans="1:7" x14ac:dyDescent="0.25">
      <c r="A150" s="212"/>
      <c r="B150" s="212"/>
      <c r="C150" s="212"/>
      <c r="D150" s="212"/>
      <c r="E150" s="212"/>
      <c r="F150" s="212"/>
      <c r="G150" s="212"/>
    </row>
    <row r="151" spans="1:7" x14ac:dyDescent="0.25">
      <c r="A151" s="202"/>
      <c r="B151" s="202"/>
      <c r="C151" s="230"/>
      <c r="D151" s="230"/>
      <c r="E151" s="233"/>
      <c r="F151" s="230"/>
      <c r="G151" s="213"/>
    </row>
    <row r="152" spans="1:7" x14ac:dyDescent="0.25">
      <c r="A152" s="202"/>
      <c r="B152" s="202"/>
      <c r="C152" s="230"/>
      <c r="D152" s="230"/>
      <c r="E152" s="233"/>
      <c r="F152" s="230"/>
      <c r="G152" s="213"/>
    </row>
    <row r="153" spans="1:7" x14ac:dyDescent="0.25">
      <c r="A153" s="202"/>
      <c r="B153" s="202"/>
      <c r="C153" s="230"/>
      <c r="D153" s="230"/>
      <c r="E153" s="233"/>
      <c r="F153" s="230"/>
      <c r="G153" s="213"/>
    </row>
    <row r="154" spans="1:7" x14ac:dyDescent="0.25">
      <c r="A154" s="202"/>
      <c r="B154" s="202"/>
      <c r="C154" s="202"/>
      <c r="D154" s="202"/>
      <c r="E154" s="193"/>
      <c r="F154" s="202"/>
      <c r="G154" s="213"/>
    </row>
    <row r="155" spans="1:7" x14ac:dyDescent="0.25">
      <c r="A155" s="202"/>
      <c r="B155" s="202"/>
      <c r="C155" s="202"/>
      <c r="D155" s="202"/>
      <c r="E155" s="193"/>
      <c r="F155" s="202"/>
      <c r="G155" s="213"/>
    </row>
    <row r="156" spans="1:7" x14ac:dyDescent="0.25">
      <c r="A156" s="202"/>
      <c r="B156" s="202"/>
      <c r="C156" s="202"/>
      <c r="D156" s="202"/>
      <c r="E156" s="193"/>
      <c r="F156" s="202"/>
      <c r="G156" s="213"/>
    </row>
    <row r="157" spans="1:7" x14ac:dyDescent="0.25">
      <c r="A157" s="202"/>
      <c r="B157" s="202"/>
      <c r="C157" s="202"/>
      <c r="D157" s="202"/>
      <c r="E157" s="193"/>
      <c r="F157" s="202"/>
      <c r="G157" s="213"/>
    </row>
    <row r="158" spans="1:7" x14ac:dyDescent="0.25">
      <c r="A158" s="202"/>
      <c r="B158" s="202"/>
      <c r="C158" s="202"/>
      <c r="D158" s="202"/>
      <c r="E158" s="193"/>
      <c r="F158" s="202"/>
      <c r="G158" s="213"/>
    </row>
    <row r="159" spans="1:7" x14ac:dyDescent="0.25">
      <c r="A159" s="202"/>
      <c r="B159" s="202"/>
      <c r="C159" s="202"/>
      <c r="D159" s="202"/>
      <c r="E159" s="193"/>
      <c r="F159" s="202"/>
      <c r="G159" s="213"/>
    </row>
    <row r="160" spans="1:7" x14ac:dyDescent="0.25">
      <c r="A160" s="212"/>
      <c r="B160" s="212"/>
      <c r="C160" s="212"/>
      <c r="D160" s="212"/>
      <c r="E160" s="212"/>
      <c r="F160" s="212"/>
      <c r="G160" s="212"/>
    </row>
    <row r="161" spans="1:7" x14ac:dyDescent="0.25">
      <c r="A161" s="202"/>
      <c r="B161" s="234"/>
      <c r="C161" s="230"/>
      <c r="D161" s="230"/>
      <c r="E161" s="233"/>
      <c r="F161" s="230"/>
      <c r="G161" s="213"/>
    </row>
    <row r="162" spans="1:7" x14ac:dyDescent="0.25">
      <c r="A162" s="202"/>
      <c r="B162" s="234"/>
      <c r="C162" s="230"/>
      <c r="D162" s="230"/>
      <c r="E162" s="233"/>
      <c r="F162" s="230"/>
      <c r="G162" s="213"/>
    </row>
    <row r="163" spans="1:7" x14ac:dyDescent="0.25">
      <c r="A163" s="202"/>
      <c r="B163" s="234"/>
      <c r="C163" s="230"/>
      <c r="D163" s="230"/>
      <c r="E163" s="230"/>
      <c r="F163" s="230"/>
      <c r="G163" s="213"/>
    </row>
    <row r="164" spans="1:7" x14ac:dyDescent="0.25">
      <c r="A164" s="202"/>
      <c r="B164" s="234"/>
      <c r="C164" s="230"/>
      <c r="D164" s="230"/>
      <c r="E164" s="230"/>
      <c r="F164" s="230"/>
      <c r="G164" s="213"/>
    </row>
    <row r="165" spans="1:7" x14ac:dyDescent="0.25">
      <c r="A165" s="202"/>
      <c r="B165" s="234"/>
      <c r="C165" s="230"/>
      <c r="D165" s="230"/>
      <c r="E165" s="230"/>
      <c r="F165" s="230"/>
      <c r="G165" s="213"/>
    </row>
    <row r="166" spans="1:7" x14ac:dyDescent="0.25">
      <c r="A166" s="202"/>
      <c r="B166" s="217"/>
      <c r="C166" s="230"/>
      <c r="D166" s="230"/>
      <c r="E166" s="230"/>
      <c r="F166" s="230"/>
      <c r="G166" s="213"/>
    </row>
    <row r="167" spans="1:7" x14ac:dyDescent="0.25">
      <c r="A167" s="202"/>
      <c r="B167" s="217"/>
      <c r="C167" s="230"/>
      <c r="D167" s="230"/>
      <c r="E167" s="230"/>
      <c r="F167" s="230"/>
      <c r="G167" s="213"/>
    </row>
    <row r="168" spans="1:7" x14ac:dyDescent="0.25">
      <c r="A168" s="202"/>
      <c r="B168" s="234"/>
      <c r="C168" s="230"/>
      <c r="D168" s="230"/>
      <c r="E168" s="230"/>
      <c r="F168" s="230"/>
      <c r="G168" s="213"/>
    </row>
    <row r="169" spans="1:7" x14ac:dyDescent="0.25">
      <c r="A169" s="202"/>
      <c r="B169" s="234"/>
      <c r="C169" s="230"/>
      <c r="D169" s="230"/>
      <c r="E169" s="230"/>
      <c r="F169" s="230"/>
      <c r="G169" s="213"/>
    </row>
    <row r="170" spans="1:7" x14ac:dyDescent="0.25">
      <c r="A170" s="212"/>
      <c r="B170" s="212"/>
      <c r="C170" s="212"/>
      <c r="D170" s="212"/>
      <c r="E170" s="212"/>
      <c r="F170" s="212"/>
      <c r="G170" s="212"/>
    </row>
    <row r="171" spans="1:7" x14ac:dyDescent="0.25">
      <c r="A171" s="202"/>
      <c r="B171" s="202"/>
      <c r="C171" s="230"/>
      <c r="D171" s="230"/>
      <c r="E171" s="233"/>
      <c r="F171" s="230"/>
      <c r="G171" s="213"/>
    </row>
    <row r="172" spans="1:7" x14ac:dyDescent="0.25">
      <c r="A172" s="202"/>
      <c r="B172" s="235"/>
      <c r="C172" s="230"/>
      <c r="D172" s="230"/>
      <c r="E172" s="233"/>
      <c r="F172" s="230"/>
      <c r="G172" s="213"/>
    </row>
    <row r="173" spans="1:7" x14ac:dyDescent="0.25">
      <c r="A173" s="202"/>
      <c r="B173" s="235"/>
      <c r="C173" s="230"/>
      <c r="D173" s="230"/>
      <c r="E173" s="233"/>
      <c r="F173" s="230"/>
      <c r="G173" s="213"/>
    </row>
    <row r="174" spans="1:7" x14ac:dyDescent="0.25">
      <c r="A174" s="202"/>
      <c r="B174" s="235"/>
      <c r="C174" s="230"/>
      <c r="D174" s="230"/>
      <c r="E174" s="233"/>
      <c r="F174" s="230"/>
      <c r="G174" s="213"/>
    </row>
    <row r="175" spans="1:7" x14ac:dyDescent="0.25">
      <c r="A175" s="202"/>
      <c r="B175" s="235"/>
      <c r="C175" s="230"/>
      <c r="D175" s="230"/>
      <c r="E175" s="233"/>
      <c r="F175" s="230"/>
      <c r="G175" s="213"/>
    </row>
    <row r="176" spans="1:7" x14ac:dyDescent="0.25">
      <c r="A176" s="202"/>
      <c r="B176" s="213"/>
      <c r="C176" s="213"/>
      <c r="D176" s="213"/>
      <c r="E176" s="213"/>
      <c r="F176" s="213"/>
      <c r="G176" s="213"/>
    </row>
    <row r="177" spans="1:7" x14ac:dyDescent="0.25">
      <c r="A177" s="202"/>
      <c r="B177" s="213"/>
      <c r="C177" s="213"/>
      <c r="D177" s="213"/>
      <c r="E177" s="213"/>
      <c r="F177" s="213"/>
      <c r="G177" s="213"/>
    </row>
    <row r="178" spans="1:7" x14ac:dyDescent="0.25">
      <c r="A178" s="202"/>
      <c r="B178" s="213"/>
      <c r="C178" s="213"/>
      <c r="D178" s="213"/>
      <c r="E178" s="213"/>
      <c r="F178" s="213"/>
      <c r="G178" s="213"/>
    </row>
    <row r="179" spans="1:7" ht="18.75" x14ac:dyDescent="0.25">
      <c r="A179" s="236"/>
      <c r="B179" s="237"/>
      <c r="C179" s="238"/>
      <c r="D179" s="238"/>
      <c r="E179" s="238"/>
      <c r="F179" s="238"/>
      <c r="G179" s="238"/>
    </row>
    <row r="180" spans="1:7" x14ac:dyDescent="0.25">
      <c r="A180" s="212"/>
      <c r="B180" s="212"/>
      <c r="C180" s="212"/>
      <c r="D180" s="212"/>
      <c r="E180" s="212"/>
      <c r="F180" s="212"/>
      <c r="G180" s="212"/>
    </row>
    <row r="181" spans="1:7" x14ac:dyDescent="0.25">
      <c r="A181" s="202"/>
      <c r="B181" s="213"/>
      <c r="C181" s="228"/>
      <c r="D181" s="202"/>
      <c r="E181" s="218"/>
      <c r="F181" s="195"/>
      <c r="G181" s="195"/>
    </row>
    <row r="182" spans="1:7" x14ac:dyDescent="0.25">
      <c r="A182" s="218"/>
      <c r="B182" s="239"/>
      <c r="C182" s="218"/>
      <c r="D182" s="218"/>
      <c r="E182" s="218"/>
      <c r="F182" s="195"/>
      <c r="G182" s="195"/>
    </row>
    <row r="183" spans="1:7" x14ac:dyDescent="0.25">
      <c r="A183" s="202"/>
      <c r="B183" s="213"/>
      <c r="C183" s="218"/>
      <c r="D183" s="218"/>
      <c r="E183" s="218"/>
      <c r="F183" s="195"/>
      <c r="G183" s="195"/>
    </row>
    <row r="184" spans="1:7" x14ac:dyDescent="0.25">
      <c r="A184" s="202"/>
      <c r="B184" s="213"/>
      <c r="C184" s="228"/>
      <c r="D184" s="240"/>
      <c r="E184" s="218"/>
      <c r="F184" s="216"/>
      <c r="G184" s="216"/>
    </row>
    <row r="185" spans="1:7" x14ac:dyDescent="0.25">
      <c r="A185" s="202"/>
      <c r="B185" s="213"/>
      <c r="C185" s="228"/>
      <c r="D185" s="240"/>
      <c r="E185" s="218"/>
      <c r="F185" s="216"/>
      <c r="G185" s="216"/>
    </row>
    <row r="186" spans="1:7" x14ac:dyDescent="0.25">
      <c r="A186" s="202"/>
      <c r="B186" s="213"/>
      <c r="C186" s="228"/>
      <c r="D186" s="240"/>
      <c r="E186" s="218"/>
      <c r="F186" s="216"/>
      <c r="G186" s="216"/>
    </row>
    <row r="187" spans="1:7" x14ac:dyDescent="0.25">
      <c r="A187" s="202"/>
      <c r="B187" s="213"/>
      <c r="C187" s="228"/>
      <c r="D187" s="240"/>
      <c r="E187" s="218"/>
      <c r="F187" s="216"/>
      <c r="G187" s="216"/>
    </row>
    <row r="188" spans="1:7" x14ac:dyDescent="0.25">
      <c r="A188" s="202"/>
      <c r="B188" s="213"/>
      <c r="C188" s="228"/>
      <c r="D188" s="240"/>
      <c r="E188" s="218"/>
      <c r="F188" s="216"/>
      <c r="G188" s="216"/>
    </row>
    <row r="189" spans="1:7" x14ac:dyDescent="0.25">
      <c r="A189" s="202"/>
      <c r="B189" s="213"/>
      <c r="C189" s="228"/>
      <c r="D189" s="240"/>
      <c r="E189" s="218"/>
      <c r="F189" s="216"/>
      <c r="G189" s="216"/>
    </row>
    <row r="190" spans="1:7" x14ac:dyDescent="0.25">
      <c r="A190" s="202"/>
      <c r="B190" s="213"/>
      <c r="C190" s="228"/>
      <c r="D190" s="240"/>
      <c r="E190" s="218"/>
      <c r="F190" s="216"/>
      <c r="G190" s="216"/>
    </row>
    <row r="191" spans="1:7" x14ac:dyDescent="0.25">
      <c r="A191" s="202"/>
      <c r="B191" s="213"/>
      <c r="C191" s="228"/>
      <c r="D191" s="240"/>
      <c r="E191" s="218"/>
      <c r="F191" s="216"/>
      <c r="G191" s="216"/>
    </row>
    <row r="192" spans="1:7" x14ac:dyDescent="0.25">
      <c r="A192" s="202"/>
      <c r="B192" s="213"/>
      <c r="C192" s="228"/>
      <c r="D192" s="240"/>
      <c r="E192" s="218"/>
      <c r="F192" s="216"/>
      <c r="G192" s="216"/>
    </row>
    <row r="193" spans="1:7" x14ac:dyDescent="0.25">
      <c r="A193" s="202"/>
      <c r="B193" s="213"/>
      <c r="C193" s="228"/>
      <c r="D193" s="240"/>
      <c r="E193" s="213"/>
      <c r="F193" s="216"/>
      <c r="G193" s="216"/>
    </row>
    <row r="194" spans="1:7" x14ac:dyDescent="0.25">
      <c r="A194" s="202"/>
      <c r="B194" s="213"/>
      <c r="C194" s="228"/>
      <c r="D194" s="240"/>
      <c r="E194" s="213"/>
      <c r="F194" s="216"/>
      <c r="G194" s="216"/>
    </row>
    <row r="195" spans="1:7" x14ac:dyDescent="0.25">
      <c r="A195" s="202"/>
      <c r="B195" s="213"/>
      <c r="C195" s="228"/>
      <c r="D195" s="240"/>
      <c r="E195" s="213"/>
      <c r="F195" s="216"/>
      <c r="G195" s="216"/>
    </row>
    <row r="196" spans="1:7" x14ac:dyDescent="0.25">
      <c r="A196" s="202"/>
      <c r="B196" s="213"/>
      <c r="C196" s="228"/>
      <c r="D196" s="240"/>
      <c r="E196" s="213"/>
      <c r="F196" s="216"/>
      <c r="G196" s="216"/>
    </row>
    <row r="197" spans="1:7" x14ac:dyDescent="0.25">
      <c r="A197" s="202"/>
      <c r="B197" s="213"/>
      <c r="C197" s="228"/>
      <c r="D197" s="240"/>
      <c r="E197" s="213"/>
      <c r="F197" s="216"/>
      <c r="G197" s="216"/>
    </row>
    <row r="198" spans="1:7" x14ac:dyDescent="0.25">
      <c r="A198" s="202"/>
      <c r="B198" s="213"/>
      <c r="C198" s="228"/>
      <c r="D198" s="240"/>
      <c r="E198" s="213"/>
      <c r="F198" s="216"/>
      <c r="G198" s="216"/>
    </row>
    <row r="199" spans="1:7" x14ac:dyDescent="0.25">
      <c r="A199" s="202"/>
      <c r="B199" s="213"/>
      <c r="C199" s="228"/>
      <c r="D199" s="240"/>
      <c r="E199" s="202"/>
      <c r="F199" s="216"/>
      <c r="G199" s="216"/>
    </row>
    <row r="200" spans="1:7" x14ac:dyDescent="0.25">
      <c r="A200" s="202"/>
      <c r="B200" s="213"/>
      <c r="C200" s="228"/>
      <c r="D200" s="240"/>
      <c r="E200" s="241"/>
      <c r="F200" s="216"/>
      <c r="G200" s="216"/>
    </row>
    <row r="201" spans="1:7" x14ac:dyDescent="0.25">
      <c r="A201" s="202"/>
      <c r="B201" s="213"/>
      <c r="C201" s="228"/>
      <c r="D201" s="240"/>
      <c r="E201" s="241"/>
      <c r="F201" s="216"/>
      <c r="G201" s="216"/>
    </row>
    <row r="202" spans="1:7" x14ac:dyDescent="0.25">
      <c r="A202" s="202"/>
      <c r="B202" s="213"/>
      <c r="C202" s="228"/>
      <c r="D202" s="240"/>
      <c r="E202" s="241"/>
      <c r="F202" s="216"/>
      <c r="G202" s="216"/>
    </row>
    <row r="203" spans="1:7" x14ac:dyDescent="0.25">
      <c r="A203" s="202"/>
      <c r="B203" s="213"/>
      <c r="C203" s="228"/>
      <c r="D203" s="240"/>
      <c r="E203" s="241"/>
      <c r="F203" s="216"/>
      <c r="G203" s="216"/>
    </row>
    <row r="204" spans="1:7" x14ac:dyDescent="0.25">
      <c r="A204" s="202"/>
      <c r="B204" s="213"/>
      <c r="C204" s="228"/>
      <c r="D204" s="240"/>
      <c r="E204" s="241"/>
      <c r="F204" s="216"/>
      <c r="G204" s="216"/>
    </row>
    <row r="205" spans="1:7" x14ac:dyDescent="0.25">
      <c r="A205" s="202"/>
      <c r="B205" s="213"/>
      <c r="C205" s="228"/>
      <c r="D205" s="240"/>
      <c r="E205" s="241"/>
      <c r="F205" s="216"/>
      <c r="G205" s="216"/>
    </row>
    <row r="206" spans="1:7" x14ac:dyDescent="0.25">
      <c r="A206" s="202"/>
      <c r="B206" s="213"/>
      <c r="C206" s="228"/>
      <c r="D206" s="240"/>
      <c r="E206" s="241"/>
      <c r="F206" s="216"/>
      <c r="G206" s="216"/>
    </row>
    <row r="207" spans="1:7" x14ac:dyDescent="0.25">
      <c r="A207" s="202"/>
      <c r="B207" s="213"/>
      <c r="C207" s="228"/>
      <c r="D207" s="240"/>
      <c r="E207" s="241"/>
      <c r="F207" s="216"/>
      <c r="G207" s="216"/>
    </row>
    <row r="208" spans="1:7" x14ac:dyDescent="0.25">
      <c r="A208" s="202"/>
      <c r="B208" s="242"/>
      <c r="C208" s="243"/>
      <c r="D208" s="244"/>
      <c r="E208" s="241"/>
      <c r="F208" s="245"/>
      <c r="G208" s="245"/>
    </row>
    <row r="209" spans="1:7" x14ac:dyDescent="0.25">
      <c r="A209" s="212"/>
      <c r="B209" s="212"/>
      <c r="C209" s="212"/>
      <c r="D209" s="212"/>
      <c r="E209" s="212"/>
      <c r="F209" s="212"/>
      <c r="G209" s="212"/>
    </row>
    <row r="210" spans="1:7" x14ac:dyDescent="0.25">
      <c r="A210" s="202"/>
      <c r="B210" s="202"/>
      <c r="C210" s="230"/>
      <c r="D210" s="202"/>
      <c r="E210" s="202"/>
      <c r="F210" s="222"/>
      <c r="G210" s="222"/>
    </row>
    <row r="211" spans="1:7" x14ac:dyDescent="0.25">
      <c r="A211" s="202"/>
      <c r="B211" s="202"/>
      <c r="C211" s="202"/>
      <c r="D211" s="202"/>
      <c r="E211" s="202"/>
      <c r="F211" s="222"/>
      <c r="G211" s="222"/>
    </row>
    <row r="212" spans="1:7" x14ac:dyDescent="0.25">
      <c r="A212" s="202"/>
      <c r="B212" s="213"/>
      <c r="C212" s="202"/>
      <c r="D212" s="202"/>
      <c r="E212" s="202"/>
      <c r="F212" s="222"/>
      <c r="G212" s="222"/>
    </row>
    <row r="213" spans="1:7" x14ac:dyDescent="0.25">
      <c r="A213" s="202"/>
      <c r="B213" s="202"/>
      <c r="C213" s="228"/>
      <c r="D213" s="240"/>
      <c r="E213" s="202"/>
      <c r="F213" s="216"/>
      <c r="G213" s="216"/>
    </row>
    <row r="214" spans="1:7" x14ac:dyDescent="0.25">
      <c r="A214" s="202"/>
      <c r="B214" s="202"/>
      <c r="C214" s="228"/>
      <c r="D214" s="240"/>
      <c r="E214" s="202"/>
      <c r="F214" s="216"/>
      <c r="G214" s="216"/>
    </row>
    <row r="215" spans="1:7" x14ac:dyDescent="0.25">
      <c r="A215" s="202"/>
      <c r="B215" s="202"/>
      <c r="C215" s="228"/>
      <c r="D215" s="240"/>
      <c r="E215" s="202"/>
      <c r="F215" s="216"/>
      <c r="G215" s="216"/>
    </row>
    <row r="216" spans="1:7" x14ac:dyDescent="0.25">
      <c r="A216" s="202"/>
      <c r="B216" s="202"/>
      <c r="C216" s="228"/>
      <c r="D216" s="240"/>
      <c r="E216" s="202"/>
      <c r="F216" s="216"/>
      <c r="G216" s="216"/>
    </row>
    <row r="217" spans="1:7" x14ac:dyDescent="0.25">
      <c r="A217" s="202"/>
      <c r="B217" s="202"/>
      <c r="C217" s="228"/>
      <c r="D217" s="240"/>
      <c r="E217" s="202"/>
      <c r="F217" s="216"/>
      <c r="G217" s="216"/>
    </row>
    <row r="218" spans="1:7" x14ac:dyDescent="0.25">
      <c r="A218" s="202"/>
      <c r="B218" s="202"/>
      <c r="C218" s="228"/>
      <c r="D218" s="240"/>
      <c r="E218" s="202"/>
      <c r="F218" s="216"/>
      <c r="G218" s="216"/>
    </row>
    <row r="219" spans="1:7" x14ac:dyDescent="0.25">
      <c r="A219" s="202"/>
      <c r="B219" s="202"/>
      <c r="C219" s="228"/>
      <c r="D219" s="240"/>
      <c r="E219" s="202"/>
      <c r="F219" s="216"/>
      <c r="G219" s="216"/>
    </row>
    <row r="220" spans="1:7" x14ac:dyDescent="0.25">
      <c r="A220" s="202"/>
      <c r="B220" s="202"/>
      <c r="C220" s="228"/>
      <c r="D220" s="240"/>
      <c r="E220" s="202"/>
      <c r="F220" s="216"/>
      <c r="G220" s="216"/>
    </row>
    <row r="221" spans="1:7" x14ac:dyDescent="0.25">
      <c r="A221" s="202"/>
      <c r="B221" s="242"/>
      <c r="C221" s="228"/>
      <c r="D221" s="240"/>
      <c r="E221" s="202"/>
      <c r="F221" s="216"/>
      <c r="G221" s="216"/>
    </row>
    <row r="222" spans="1:7" x14ac:dyDescent="0.25">
      <c r="A222" s="202"/>
      <c r="B222" s="223"/>
      <c r="C222" s="228"/>
      <c r="D222" s="240"/>
      <c r="E222" s="202"/>
      <c r="F222" s="216"/>
      <c r="G222" s="216"/>
    </row>
    <row r="223" spans="1:7" x14ac:dyDescent="0.25">
      <c r="A223" s="202"/>
      <c r="B223" s="223"/>
      <c r="C223" s="228"/>
      <c r="D223" s="240"/>
      <c r="E223" s="202"/>
      <c r="F223" s="216"/>
      <c r="G223" s="216"/>
    </row>
    <row r="224" spans="1:7" x14ac:dyDescent="0.25">
      <c r="A224" s="202"/>
      <c r="B224" s="223"/>
      <c r="C224" s="228"/>
      <c r="D224" s="240"/>
      <c r="E224" s="202"/>
      <c r="F224" s="216"/>
      <c r="G224" s="216"/>
    </row>
    <row r="225" spans="1:7" x14ac:dyDescent="0.25">
      <c r="A225" s="202"/>
      <c r="B225" s="223"/>
      <c r="C225" s="228"/>
      <c r="D225" s="240"/>
      <c r="E225" s="202"/>
      <c r="F225" s="216"/>
      <c r="G225" s="216"/>
    </row>
    <row r="226" spans="1:7" x14ac:dyDescent="0.25">
      <c r="A226" s="202"/>
      <c r="B226" s="223"/>
      <c r="C226" s="228"/>
      <c r="D226" s="240"/>
      <c r="E226" s="202"/>
      <c r="F226" s="216"/>
      <c r="G226" s="216"/>
    </row>
    <row r="227" spans="1:7" x14ac:dyDescent="0.25">
      <c r="A227" s="202"/>
      <c r="B227" s="223"/>
      <c r="C227" s="228"/>
      <c r="D227" s="240"/>
      <c r="E227" s="202"/>
      <c r="F227" s="216"/>
      <c r="G227" s="216"/>
    </row>
    <row r="228" spans="1:7" x14ac:dyDescent="0.25">
      <c r="A228" s="202"/>
      <c r="B228" s="223"/>
      <c r="C228" s="202"/>
      <c r="D228" s="202"/>
      <c r="E228" s="202"/>
      <c r="F228" s="216"/>
      <c r="G228" s="216"/>
    </row>
    <row r="229" spans="1:7" x14ac:dyDescent="0.25">
      <c r="A229" s="202"/>
      <c r="B229" s="223"/>
      <c r="C229" s="202"/>
      <c r="D229" s="202"/>
      <c r="E229" s="202"/>
      <c r="F229" s="216"/>
      <c r="G229" s="216"/>
    </row>
    <row r="230" spans="1:7" x14ac:dyDescent="0.25">
      <c r="A230" s="202"/>
      <c r="B230" s="223"/>
      <c r="C230" s="202"/>
      <c r="D230" s="202"/>
      <c r="E230" s="202"/>
      <c r="F230" s="216"/>
      <c r="G230" s="216"/>
    </row>
    <row r="231" spans="1:7" x14ac:dyDescent="0.25">
      <c r="A231" s="212"/>
      <c r="B231" s="212"/>
      <c r="C231" s="212"/>
      <c r="D231" s="212"/>
      <c r="E231" s="212"/>
      <c r="F231" s="212"/>
      <c r="G231" s="212"/>
    </row>
    <row r="232" spans="1:7" x14ac:dyDescent="0.25">
      <c r="A232" s="202"/>
      <c r="B232" s="202"/>
      <c r="C232" s="230"/>
      <c r="D232" s="202"/>
      <c r="E232" s="202"/>
      <c r="F232" s="222"/>
      <c r="G232" s="222"/>
    </row>
    <row r="233" spans="1:7" x14ac:dyDescent="0.25">
      <c r="A233" s="202"/>
      <c r="B233" s="202"/>
      <c r="C233" s="202"/>
      <c r="D233" s="202"/>
      <c r="E233" s="202"/>
      <c r="F233" s="222"/>
      <c r="G233" s="222"/>
    </row>
    <row r="234" spans="1:7" x14ac:dyDescent="0.25">
      <c r="A234" s="202"/>
      <c r="B234" s="213"/>
      <c r="C234" s="202"/>
      <c r="D234" s="202"/>
      <c r="E234" s="202"/>
      <c r="F234" s="222"/>
      <c r="G234" s="222"/>
    </row>
    <row r="235" spans="1:7" x14ac:dyDescent="0.25">
      <c r="A235" s="202"/>
      <c r="B235" s="202"/>
      <c r="C235" s="228"/>
      <c r="D235" s="240"/>
      <c r="E235" s="202"/>
      <c r="F235" s="216"/>
      <c r="G235" s="216"/>
    </row>
    <row r="236" spans="1:7" x14ac:dyDescent="0.25">
      <c r="A236" s="202"/>
      <c r="B236" s="202"/>
      <c r="C236" s="228"/>
      <c r="D236" s="240"/>
      <c r="E236" s="202"/>
      <c r="F236" s="216"/>
      <c r="G236" s="216"/>
    </row>
    <row r="237" spans="1:7" x14ac:dyDescent="0.25">
      <c r="A237" s="202"/>
      <c r="B237" s="202"/>
      <c r="C237" s="228"/>
      <c r="D237" s="240"/>
      <c r="E237" s="202"/>
      <c r="F237" s="216"/>
      <c r="G237" s="216"/>
    </row>
    <row r="238" spans="1:7" x14ac:dyDescent="0.25">
      <c r="A238" s="202"/>
      <c r="B238" s="202"/>
      <c r="C238" s="228"/>
      <c r="D238" s="240"/>
      <c r="E238" s="202"/>
      <c r="F238" s="216"/>
      <c r="G238" s="216"/>
    </row>
    <row r="239" spans="1:7" x14ac:dyDescent="0.25">
      <c r="A239" s="202"/>
      <c r="B239" s="202"/>
      <c r="C239" s="228"/>
      <c r="D239" s="240"/>
      <c r="E239" s="202"/>
      <c r="F239" s="216"/>
      <c r="G239" s="216"/>
    </row>
    <row r="240" spans="1:7" x14ac:dyDescent="0.25">
      <c r="A240" s="202"/>
      <c r="B240" s="202"/>
      <c r="C240" s="228"/>
      <c r="D240" s="240"/>
      <c r="E240" s="202"/>
      <c r="F240" s="216"/>
      <c r="G240" s="216"/>
    </row>
    <row r="241" spans="1:7" x14ac:dyDescent="0.25">
      <c r="A241" s="202"/>
      <c r="B241" s="202"/>
      <c r="C241" s="228"/>
      <c r="D241" s="240"/>
      <c r="E241" s="202"/>
      <c r="F241" s="216"/>
      <c r="G241" s="216"/>
    </row>
    <row r="242" spans="1:7" x14ac:dyDescent="0.25">
      <c r="A242" s="202"/>
      <c r="B242" s="202"/>
      <c r="C242" s="228"/>
      <c r="D242" s="240"/>
      <c r="E242" s="202"/>
      <c r="F242" s="216"/>
      <c r="G242" s="216"/>
    </row>
    <row r="243" spans="1:7" x14ac:dyDescent="0.25">
      <c r="A243" s="202"/>
      <c r="B243" s="242"/>
      <c r="C243" s="228"/>
      <c r="D243" s="240"/>
      <c r="E243" s="202"/>
      <c r="F243" s="216"/>
      <c r="G243" s="216"/>
    </row>
    <row r="244" spans="1:7" x14ac:dyDescent="0.25">
      <c r="A244" s="202"/>
      <c r="B244" s="223"/>
      <c r="C244" s="228"/>
      <c r="D244" s="240"/>
      <c r="E244" s="202"/>
      <c r="F244" s="216"/>
      <c r="G244" s="216"/>
    </row>
    <row r="245" spans="1:7" x14ac:dyDescent="0.25">
      <c r="A245" s="202"/>
      <c r="B245" s="223"/>
      <c r="C245" s="228"/>
      <c r="D245" s="240"/>
      <c r="E245" s="202"/>
      <c r="F245" s="216"/>
      <c r="G245" s="216"/>
    </row>
    <row r="246" spans="1:7" x14ac:dyDescent="0.25">
      <c r="A246" s="202"/>
      <c r="B246" s="223"/>
      <c r="C246" s="228"/>
      <c r="D246" s="240"/>
      <c r="E246" s="202"/>
      <c r="F246" s="216"/>
      <c r="G246" s="216"/>
    </row>
    <row r="247" spans="1:7" x14ac:dyDescent="0.25">
      <c r="A247" s="202"/>
      <c r="B247" s="223"/>
      <c r="C247" s="228"/>
      <c r="D247" s="240"/>
      <c r="E247" s="202"/>
      <c r="F247" s="216"/>
      <c r="G247" s="216"/>
    </row>
    <row r="248" spans="1:7" x14ac:dyDescent="0.25">
      <c r="A248" s="202"/>
      <c r="B248" s="223"/>
      <c r="C248" s="228"/>
      <c r="D248" s="240"/>
      <c r="E248" s="202"/>
      <c r="F248" s="216"/>
      <c r="G248" s="216"/>
    </row>
    <row r="249" spans="1:7" x14ac:dyDescent="0.25">
      <c r="A249" s="202"/>
      <c r="B249" s="223"/>
      <c r="C249" s="228"/>
      <c r="D249" s="240"/>
      <c r="E249" s="202"/>
      <c r="F249" s="216"/>
      <c r="G249" s="216"/>
    </row>
    <row r="250" spans="1:7" x14ac:dyDescent="0.25">
      <c r="A250" s="202"/>
      <c r="B250" s="223"/>
      <c r="C250" s="202"/>
      <c r="D250" s="202"/>
      <c r="E250" s="202"/>
      <c r="F250" s="246"/>
      <c r="G250" s="246"/>
    </row>
    <row r="251" spans="1:7" x14ac:dyDescent="0.25">
      <c r="A251" s="202"/>
      <c r="B251" s="223"/>
      <c r="C251" s="202"/>
      <c r="D251" s="202"/>
      <c r="E251" s="202"/>
      <c r="F251" s="246"/>
      <c r="G251" s="246"/>
    </row>
    <row r="252" spans="1:7" x14ac:dyDescent="0.25">
      <c r="A252" s="202"/>
      <c r="B252" s="223"/>
      <c r="C252" s="202"/>
      <c r="D252" s="202"/>
      <c r="E252" s="202"/>
      <c r="F252" s="246"/>
      <c r="G252" s="246"/>
    </row>
    <row r="253" spans="1:7" x14ac:dyDescent="0.25">
      <c r="A253" s="212"/>
      <c r="B253" s="212"/>
      <c r="C253" s="212"/>
      <c r="D253" s="212"/>
      <c r="E253" s="212"/>
      <c r="F253" s="212"/>
      <c r="G253" s="212"/>
    </row>
    <row r="254" spans="1:7" x14ac:dyDescent="0.25">
      <c r="A254" s="202"/>
      <c r="B254" s="202"/>
      <c r="C254" s="230"/>
      <c r="D254" s="202"/>
      <c r="E254" s="241"/>
      <c r="F254" s="241"/>
      <c r="G254" s="241"/>
    </row>
    <row r="255" spans="1:7" x14ac:dyDescent="0.25">
      <c r="A255" s="202"/>
      <c r="B255" s="202"/>
      <c r="C255" s="230"/>
      <c r="D255" s="202"/>
      <c r="E255" s="241"/>
      <c r="F255" s="241"/>
      <c r="G255" s="193"/>
    </row>
    <row r="256" spans="1:7" x14ac:dyDescent="0.25">
      <c r="A256" s="202"/>
      <c r="B256" s="202"/>
      <c r="C256" s="230"/>
      <c r="D256" s="202"/>
      <c r="E256" s="241"/>
      <c r="F256" s="241"/>
      <c r="G256" s="193"/>
    </row>
    <row r="257" spans="1:7" x14ac:dyDescent="0.25">
      <c r="A257" s="202"/>
      <c r="B257" s="213"/>
      <c r="C257" s="230"/>
      <c r="D257" s="218"/>
      <c r="E257" s="218"/>
      <c r="F257" s="195"/>
      <c r="G257" s="195"/>
    </row>
    <row r="258" spans="1:7" x14ac:dyDescent="0.25">
      <c r="A258" s="202"/>
      <c r="B258" s="202"/>
      <c r="C258" s="230"/>
      <c r="D258" s="202"/>
      <c r="E258" s="241"/>
      <c r="F258" s="241"/>
      <c r="G258" s="193"/>
    </row>
    <row r="259" spans="1:7" x14ac:dyDescent="0.25">
      <c r="A259" s="202"/>
      <c r="B259" s="223"/>
      <c r="C259" s="230"/>
      <c r="D259" s="202"/>
      <c r="E259" s="241"/>
      <c r="F259" s="241"/>
      <c r="G259" s="193"/>
    </row>
    <row r="260" spans="1:7" x14ac:dyDescent="0.25">
      <c r="A260" s="202"/>
      <c r="B260" s="223"/>
      <c r="C260" s="247"/>
      <c r="D260" s="202"/>
      <c r="E260" s="241"/>
      <c r="F260" s="241"/>
      <c r="G260" s="193"/>
    </row>
    <row r="261" spans="1:7" x14ac:dyDescent="0.25">
      <c r="A261" s="202"/>
      <c r="B261" s="223"/>
      <c r="C261" s="230"/>
      <c r="D261" s="202"/>
      <c r="E261" s="241"/>
      <c r="F261" s="241"/>
      <c r="G261" s="193"/>
    </row>
    <row r="262" spans="1:7" x14ac:dyDescent="0.25">
      <c r="A262" s="202"/>
      <c r="B262" s="223"/>
      <c r="C262" s="230"/>
      <c r="D262" s="202"/>
      <c r="E262" s="241"/>
      <c r="F262" s="241"/>
      <c r="G262" s="193"/>
    </row>
    <row r="263" spans="1:7" x14ac:dyDescent="0.25">
      <c r="A263" s="202"/>
      <c r="B263" s="223"/>
      <c r="C263" s="230"/>
      <c r="D263" s="202"/>
      <c r="E263" s="241"/>
      <c r="F263" s="241"/>
      <c r="G263" s="193"/>
    </row>
    <row r="264" spans="1:7" x14ac:dyDescent="0.25">
      <c r="A264" s="202"/>
      <c r="B264" s="223"/>
      <c r="C264" s="230"/>
      <c r="D264" s="202"/>
      <c r="E264" s="241"/>
      <c r="F264" s="241"/>
      <c r="G264" s="193"/>
    </row>
    <row r="265" spans="1:7" x14ac:dyDescent="0.25">
      <c r="A265" s="202"/>
      <c r="B265" s="223"/>
      <c r="C265" s="230"/>
      <c r="D265" s="202"/>
      <c r="E265" s="241"/>
      <c r="F265" s="241"/>
      <c r="G265" s="193"/>
    </row>
    <row r="266" spans="1:7" x14ac:dyDescent="0.25">
      <c r="A266" s="202"/>
      <c r="B266" s="223"/>
      <c r="C266" s="230"/>
      <c r="D266" s="202"/>
      <c r="E266" s="241"/>
      <c r="F266" s="241"/>
      <c r="G266" s="193"/>
    </row>
    <row r="267" spans="1:7" x14ac:dyDescent="0.25">
      <c r="A267" s="202"/>
      <c r="B267" s="223"/>
      <c r="C267" s="230"/>
      <c r="D267" s="202"/>
      <c r="E267" s="241"/>
      <c r="F267" s="241"/>
      <c r="G267" s="193"/>
    </row>
    <row r="268" spans="1:7" x14ac:dyDescent="0.25">
      <c r="A268" s="202"/>
      <c r="B268" s="223"/>
      <c r="C268" s="230"/>
      <c r="D268" s="202"/>
      <c r="E268" s="241"/>
      <c r="F268" s="241"/>
      <c r="G268" s="193"/>
    </row>
    <row r="269" spans="1:7" x14ac:dyDescent="0.25">
      <c r="A269" s="202"/>
      <c r="B269" s="223"/>
      <c r="C269" s="230"/>
      <c r="D269" s="202"/>
      <c r="E269" s="241"/>
      <c r="F269" s="241"/>
      <c r="G269" s="193"/>
    </row>
    <row r="270" spans="1:7" x14ac:dyDescent="0.25">
      <c r="A270" s="212"/>
      <c r="B270" s="212"/>
      <c r="C270" s="212"/>
      <c r="D270" s="212"/>
      <c r="E270" s="212"/>
      <c r="F270" s="212"/>
      <c r="G270" s="212"/>
    </row>
    <row r="271" spans="1:7" x14ac:dyDescent="0.25">
      <c r="A271" s="202"/>
      <c r="B271" s="202"/>
      <c r="C271" s="230"/>
      <c r="D271" s="202"/>
      <c r="E271" s="193"/>
      <c r="F271" s="193"/>
      <c r="G271" s="193"/>
    </row>
    <row r="272" spans="1:7" x14ac:dyDescent="0.25">
      <c r="A272" s="202"/>
      <c r="B272" s="202"/>
      <c r="C272" s="230"/>
      <c r="D272" s="202"/>
      <c r="E272" s="193"/>
      <c r="F272" s="193"/>
      <c r="G272" s="193"/>
    </row>
    <row r="273" spans="1:7" x14ac:dyDescent="0.25">
      <c r="A273" s="202"/>
      <c r="B273" s="202"/>
      <c r="C273" s="230"/>
      <c r="D273" s="202"/>
      <c r="E273" s="193"/>
      <c r="F273" s="193"/>
      <c r="G273" s="193"/>
    </row>
    <row r="274" spans="1:7" x14ac:dyDescent="0.25">
      <c r="A274" s="202"/>
      <c r="B274" s="202"/>
      <c r="C274" s="230"/>
      <c r="D274" s="202"/>
      <c r="E274" s="193"/>
      <c r="F274" s="193"/>
      <c r="G274" s="193"/>
    </row>
    <row r="275" spans="1:7" x14ac:dyDescent="0.25">
      <c r="A275" s="202"/>
      <c r="B275" s="202"/>
      <c r="C275" s="230"/>
      <c r="D275" s="202"/>
      <c r="E275" s="193"/>
      <c r="F275" s="193"/>
      <c r="G275" s="193"/>
    </row>
    <row r="276" spans="1:7" x14ac:dyDescent="0.25">
      <c r="A276" s="202"/>
      <c r="B276" s="202"/>
      <c r="C276" s="230"/>
      <c r="D276" s="202"/>
      <c r="E276" s="193"/>
      <c r="F276" s="193"/>
      <c r="G276" s="193"/>
    </row>
    <row r="277" spans="1:7" x14ac:dyDescent="0.25">
      <c r="A277" s="212"/>
      <c r="B277" s="212"/>
      <c r="C277" s="212"/>
      <c r="D277" s="212"/>
      <c r="E277" s="212"/>
      <c r="F277" s="212"/>
      <c r="G277" s="212"/>
    </row>
    <row r="278" spans="1:7" x14ac:dyDescent="0.25">
      <c r="A278" s="202"/>
      <c r="B278" s="213"/>
      <c r="C278" s="202"/>
      <c r="D278" s="202"/>
      <c r="E278" s="229"/>
      <c r="F278" s="229"/>
      <c r="G278" s="229"/>
    </row>
    <row r="279" spans="1:7" x14ac:dyDescent="0.25">
      <c r="A279" s="202"/>
      <c r="B279" s="213"/>
      <c r="C279" s="202"/>
      <c r="D279" s="202"/>
      <c r="E279" s="229"/>
      <c r="F279" s="229"/>
      <c r="G279" s="229"/>
    </row>
    <row r="280" spans="1:7" x14ac:dyDescent="0.25">
      <c r="A280" s="202"/>
      <c r="B280" s="213"/>
      <c r="C280" s="202"/>
      <c r="D280" s="202"/>
      <c r="E280" s="229"/>
      <c r="F280" s="229"/>
      <c r="G280" s="229"/>
    </row>
    <row r="281" spans="1:7" x14ac:dyDescent="0.25">
      <c r="A281" s="202"/>
      <c r="B281" s="213"/>
      <c r="C281" s="202"/>
      <c r="D281" s="202"/>
      <c r="E281" s="229"/>
      <c r="F281" s="229"/>
      <c r="G281" s="229"/>
    </row>
    <row r="282" spans="1:7" x14ac:dyDescent="0.25">
      <c r="A282" s="202"/>
      <c r="B282" s="213"/>
      <c r="C282" s="202"/>
      <c r="D282" s="202"/>
      <c r="E282" s="229"/>
      <c r="F282" s="229"/>
      <c r="G282" s="229"/>
    </row>
    <row r="283" spans="1:7" x14ac:dyDescent="0.25">
      <c r="A283" s="202"/>
      <c r="B283" s="213"/>
      <c r="C283" s="202"/>
      <c r="D283" s="202"/>
      <c r="E283" s="229"/>
      <c r="F283" s="229"/>
      <c r="G283" s="229"/>
    </row>
    <row r="284" spans="1:7" x14ac:dyDescent="0.25">
      <c r="A284" s="202"/>
      <c r="B284" s="213"/>
      <c r="C284" s="202"/>
      <c r="D284" s="202"/>
      <c r="E284" s="229"/>
      <c r="F284" s="229"/>
      <c r="G284" s="229"/>
    </row>
    <row r="285" spans="1:7" x14ac:dyDescent="0.25">
      <c r="A285" s="202"/>
      <c r="B285" s="213"/>
      <c r="C285" s="202"/>
      <c r="D285" s="202"/>
      <c r="E285" s="229"/>
      <c r="F285" s="229"/>
      <c r="G285" s="229"/>
    </row>
    <row r="286" spans="1:7" x14ac:dyDescent="0.25">
      <c r="A286" s="202"/>
      <c r="B286" s="213"/>
      <c r="C286" s="202"/>
      <c r="D286" s="202"/>
      <c r="E286" s="229"/>
      <c r="F286" s="229"/>
      <c r="G286" s="229"/>
    </row>
    <row r="287" spans="1:7" x14ac:dyDescent="0.25">
      <c r="A287" s="202"/>
      <c r="B287" s="213"/>
      <c r="C287" s="202"/>
      <c r="D287" s="202"/>
      <c r="E287" s="229"/>
      <c r="F287" s="229"/>
      <c r="G287" s="229"/>
    </row>
    <row r="288" spans="1:7" x14ac:dyDescent="0.25">
      <c r="A288" s="202"/>
      <c r="B288" s="213"/>
      <c r="C288" s="202"/>
      <c r="D288" s="202"/>
      <c r="E288" s="229"/>
      <c r="F288" s="229"/>
      <c r="G288" s="229"/>
    </row>
    <row r="289" spans="1:7" x14ac:dyDescent="0.25">
      <c r="A289" s="202"/>
      <c r="B289" s="213"/>
      <c r="C289" s="202"/>
      <c r="D289" s="202"/>
      <c r="E289" s="229"/>
      <c r="F289" s="229"/>
      <c r="G289" s="229"/>
    </row>
    <row r="290" spans="1:7" x14ac:dyDescent="0.25">
      <c r="A290" s="202"/>
      <c r="B290" s="213"/>
      <c r="C290" s="202"/>
      <c r="D290" s="202"/>
      <c r="E290" s="229"/>
      <c r="F290" s="229"/>
      <c r="G290" s="229"/>
    </row>
    <row r="291" spans="1:7" x14ac:dyDescent="0.25">
      <c r="A291" s="202"/>
      <c r="B291" s="213"/>
      <c r="C291" s="202"/>
      <c r="D291" s="202"/>
      <c r="E291" s="229"/>
      <c r="F291" s="229"/>
      <c r="G291" s="229"/>
    </row>
    <row r="292" spans="1:7" x14ac:dyDescent="0.25">
      <c r="A292" s="202"/>
      <c r="B292" s="213"/>
      <c r="C292" s="202"/>
      <c r="D292" s="202"/>
      <c r="E292" s="229"/>
      <c r="F292" s="229"/>
      <c r="G292" s="229"/>
    </row>
    <row r="293" spans="1:7" x14ac:dyDescent="0.25">
      <c r="A293" s="202"/>
      <c r="B293" s="213"/>
      <c r="C293" s="202"/>
      <c r="D293" s="202"/>
      <c r="E293" s="229"/>
      <c r="F293" s="229"/>
      <c r="G293" s="229"/>
    </row>
    <row r="294" spans="1:7" x14ac:dyDescent="0.25">
      <c r="A294" s="202"/>
      <c r="B294" s="213"/>
      <c r="C294" s="202"/>
      <c r="D294" s="202"/>
      <c r="E294" s="229"/>
      <c r="F294" s="229"/>
      <c r="G294" s="229"/>
    </row>
    <row r="295" spans="1:7" x14ac:dyDescent="0.25">
      <c r="A295" s="202"/>
      <c r="B295" s="213"/>
      <c r="C295" s="202"/>
      <c r="D295" s="202"/>
      <c r="E295" s="229"/>
      <c r="F295" s="229"/>
      <c r="G295" s="229"/>
    </row>
    <row r="296" spans="1:7" x14ac:dyDescent="0.25">
      <c r="A296" s="202"/>
      <c r="B296" s="213"/>
      <c r="C296" s="202"/>
      <c r="D296" s="202"/>
      <c r="E296" s="229"/>
      <c r="F296" s="229"/>
      <c r="G296" s="229"/>
    </row>
    <row r="297" spans="1:7" x14ac:dyDescent="0.25">
      <c r="A297" s="202"/>
      <c r="B297" s="213"/>
      <c r="C297" s="202"/>
      <c r="D297" s="202"/>
      <c r="E297" s="229"/>
      <c r="F297" s="229"/>
      <c r="G297" s="229"/>
    </row>
    <row r="298" spans="1:7" x14ac:dyDescent="0.25">
      <c r="A298" s="202"/>
      <c r="B298" s="213"/>
      <c r="C298" s="202"/>
      <c r="D298" s="202"/>
      <c r="E298" s="229"/>
      <c r="F298" s="229"/>
      <c r="G298" s="229"/>
    </row>
    <row r="299" spans="1:7" x14ac:dyDescent="0.25">
      <c r="A299" s="202"/>
      <c r="B299" s="213"/>
      <c r="C299" s="202"/>
      <c r="D299" s="202"/>
      <c r="E299" s="229"/>
      <c r="F299" s="229"/>
      <c r="G299" s="229"/>
    </row>
    <row r="300" spans="1:7" x14ac:dyDescent="0.25">
      <c r="A300" s="212"/>
      <c r="B300" s="212"/>
      <c r="C300" s="212"/>
      <c r="D300" s="212"/>
      <c r="E300" s="212"/>
      <c r="F300" s="212"/>
      <c r="G300" s="212"/>
    </row>
    <row r="301" spans="1:7" x14ac:dyDescent="0.25">
      <c r="A301" s="202"/>
      <c r="B301" s="213"/>
      <c r="C301" s="202"/>
      <c r="D301" s="202"/>
      <c r="E301" s="229"/>
      <c r="F301" s="229"/>
      <c r="G301" s="229"/>
    </row>
    <row r="302" spans="1:7" x14ac:dyDescent="0.25">
      <c r="A302" s="202"/>
      <c r="B302" s="213"/>
      <c r="C302" s="202"/>
      <c r="D302" s="202"/>
      <c r="E302" s="229"/>
      <c r="F302" s="229"/>
      <c r="G302" s="229"/>
    </row>
    <row r="303" spans="1:7" x14ac:dyDescent="0.25">
      <c r="A303" s="202"/>
      <c r="B303" s="213"/>
      <c r="C303" s="202"/>
      <c r="D303" s="202"/>
      <c r="E303" s="229"/>
      <c r="F303" s="229"/>
      <c r="G303" s="229"/>
    </row>
    <row r="304" spans="1:7" x14ac:dyDescent="0.25">
      <c r="A304" s="202"/>
      <c r="B304" s="213"/>
      <c r="C304" s="202"/>
      <c r="D304" s="202"/>
      <c r="E304" s="229"/>
      <c r="F304" s="229"/>
      <c r="G304" s="229"/>
    </row>
    <row r="305" spans="1:7" x14ac:dyDescent="0.25">
      <c r="A305" s="202"/>
      <c r="B305" s="213"/>
      <c r="C305" s="202"/>
      <c r="D305" s="202"/>
      <c r="E305" s="229"/>
      <c r="F305" s="229"/>
      <c r="G305" s="229"/>
    </row>
    <row r="306" spans="1:7" x14ac:dyDescent="0.25">
      <c r="A306" s="202"/>
      <c r="B306" s="213"/>
      <c r="C306" s="202"/>
      <c r="D306" s="202"/>
      <c r="E306" s="229"/>
      <c r="F306" s="229"/>
      <c r="G306" s="229"/>
    </row>
    <row r="307" spans="1:7" x14ac:dyDescent="0.25">
      <c r="A307" s="202"/>
      <c r="B307" s="213"/>
      <c r="C307" s="202"/>
      <c r="D307" s="202"/>
      <c r="E307" s="229"/>
      <c r="F307" s="229"/>
      <c r="G307" s="229"/>
    </row>
    <row r="308" spans="1:7" x14ac:dyDescent="0.25">
      <c r="A308" s="202"/>
      <c r="B308" s="213"/>
      <c r="C308" s="202"/>
      <c r="D308" s="202"/>
      <c r="E308" s="229"/>
      <c r="F308" s="229"/>
      <c r="G308" s="229"/>
    </row>
    <row r="309" spans="1:7" x14ac:dyDescent="0.25">
      <c r="A309" s="202"/>
      <c r="B309" s="213"/>
      <c r="C309" s="202"/>
      <c r="D309" s="202"/>
      <c r="E309" s="229"/>
      <c r="F309" s="229"/>
      <c r="G309" s="229"/>
    </row>
    <row r="310" spans="1:7" x14ac:dyDescent="0.25">
      <c r="A310" s="202"/>
      <c r="B310" s="213"/>
      <c r="C310" s="202"/>
      <c r="D310" s="202"/>
      <c r="E310" s="229"/>
      <c r="F310" s="229"/>
      <c r="G310" s="229"/>
    </row>
    <row r="311" spans="1:7" x14ac:dyDescent="0.25">
      <c r="A311" s="202"/>
      <c r="B311" s="213"/>
      <c r="C311" s="202"/>
      <c r="D311" s="202"/>
      <c r="E311" s="229"/>
      <c r="F311" s="229"/>
      <c r="G311" s="229"/>
    </row>
    <row r="312" spans="1:7" x14ac:dyDescent="0.25">
      <c r="A312" s="202"/>
      <c r="B312" s="213"/>
      <c r="C312" s="202"/>
      <c r="D312" s="202"/>
      <c r="E312" s="229"/>
      <c r="F312" s="229"/>
      <c r="G312" s="229"/>
    </row>
    <row r="313" spans="1:7" x14ac:dyDescent="0.25">
      <c r="A313" s="202"/>
      <c r="B313" s="213"/>
      <c r="C313" s="202"/>
      <c r="D313" s="202"/>
      <c r="E313" s="229"/>
      <c r="F313" s="229"/>
      <c r="G313" s="229"/>
    </row>
    <row r="314" spans="1:7" x14ac:dyDescent="0.25">
      <c r="A314" s="212"/>
      <c r="B314" s="212"/>
      <c r="C314" s="212"/>
      <c r="D314" s="212"/>
      <c r="E314" s="212"/>
      <c r="F314" s="212"/>
      <c r="G314" s="212"/>
    </row>
    <row r="315" spans="1:7" x14ac:dyDescent="0.25">
      <c r="A315" s="202"/>
      <c r="B315" s="213"/>
      <c r="C315" s="202"/>
      <c r="D315" s="202"/>
      <c r="E315" s="229"/>
      <c r="F315" s="229"/>
      <c r="G315" s="229"/>
    </row>
    <row r="316" spans="1:7" x14ac:dyDescent="0.25">
      <c r="A316" s="202"/>
      <c r="B316" s="248"/>
      <c r="C316" s="202"/>
      <c r="D316" s="202"/>
      <c r="E316" s="229"/>
      <c r="F316" s="229"/>
      <c r="G316" s="229"/>
    </row>
    <row r="317" spans="1:7" x14ac:dyDescent="0.25">
      <c r="A317" s="202"/>
      <c r="B317" s="213"/>
      <c r="C317" s="202"/>
      <c r="D317" s="202"/>
      <c r="E317" s="229"/>
      <c r="F317" s="229"/>
      <c r="G317" s="229"/>
    </row>
    <row r="318" spans="1:7" x14ac:dyDescent="0.25">
      <c r="A318" s="202"/>
      <c r="B318" s="213"/>
      <c r="C318" s="202"/>
      <c r="D318" s="202"/>
      <c r="E318" s="229"/>
      <c r="F318" s="229"/>
      <c r="G318" s="229"/>
    </row>
    <row r="319" spans="1:7" x14ac:dyDescent="0.25">
      <c r="A319" s="202"/>
      <c r="B319" s="213"/>
      <c r="C319" s="202"/>
      <c r="D319" s="202"/>
      <c r="E319" s="229"/>
      <c r="F319" s="229"/>
      <c r="G319" s="229"/>
    </row>
    <row r="320" spans="1:7" x14ac:dyDescent="0.25">
      <c r="A320" s="202"/>
      <c r="B320" s="213"/>
      <c r="C320" s="202"/>
      <c r="D320" s="202"/>
      <c r="E320" s="229"/>
      <c r="F320" s="229"/>
      <c r="G320" s="229"/>
    </row>
    <row r="321" spans="1:7" x14ac:dyDescent="0.25">
      <c r="A321" s="202"/>
      <c r="B321" s="213"/>
      <c r="C321" s="202"/>
      <c r="D321" s="202"/>
      <c r="E321" s="229"/>
      <c r="F321" s="229"/>
      <c r="G321" s="229"/>
    </row>
    <row r="322" spans="1:7" x14ac:dyDescent="0.25">
      <c r="A322" s="202"/>
      <c r="B322" s="213"/>
      <c r="C322" s="202"/>
      <c r="D322" s="202"/>
      <c r="E322" s="229"/>
      <c r="F322" s="229"/>
      <c r="G322" s="229"/>
    </row>
    <row r="323" spans="1:7" x14ac:dyDescent="0.25">
      <c r="A323" s="202"/>
      <c r="B323" s="213"/>
      <c r="C323" s="202"/>
      <c r="D323" s="202"/>
      <c r="E323" s="229"/>
      <c r="F323" s="229"/>
      <c r="G323" s="229"/>
    </row>
    <row r="324" spans="1:7" x14ac:dyDescent="0.25">
      <c r="A324" s="212"/>
      <c r="B324" s="212"/>
      <c r="C324" s="212"/>
      <c r="D324" s="212"/>
      <c r="E324" s="212"/>
      <c r="F324" s="212"/>
      <c r="G324" s="212"/>
    </row>
    <row r="325" spans="1:7" x14ac:dyDescent="0.25">
      <c r="A325" s="202"/>
      <c r="B325" s="213"/>
      <c r="C325" s="202"/>
      <c r="D325" s="202"/>
      <c r="E325" s="229"/>
      <c r="F325" s="229"/>
      <c r="G325" s="229"/>
    </row>
    <row r="326" spans="1:7" x14ac:dyDescent="0.25">
      <c r="A326" s="202"/>
      <c r="B326" s="248"/>
      <c r="C326" s="202"/>
      <c r="D326" s="202"/>
      <c r="E326" s="229"/>
      <c r="F326" s="229"/>
      <c r="G326" s="229"/>
    </row>
    <row r="327" spans="1:7" x14ac:dyDescent="0.25">
      <c r="A327" s="202"/>
      <c r="B327" s="213"/>
      <c r="C327" s="202"/>
      <c r="D327" s="202"/>
      <c r="E327" s="229"/>
      <c r="F327" s="229"/>
      <c r="G327" s="229"/>
    </row>
    <row r="328" spans="1:7" x14ac:dyDescent="0.25">
      <c r="A328" s="202"/>
      <c r="B328" s="202"/>
      <c r="C328" s="202"/>
      <c r="D328" s="202"/>
      <c r="E328" s="229"/>
      <c r="F328" s="229"/>
      <c r="G328" s="229"/>
    </row>
    <row r="329" spans="1:7" x14ac:dyDescent="0.25">
      <c r="A329" s="202"/>
      <c r="B329" s="213"/>
      <c r="C329" s="202"/>
      <c r="D329" s="202"/>
      <c r="E329" s="229"/>
      <c r="F329" s="229"/>
      <c r="G329" s="229"/>
    </row>
    <row r="330" spans="1:7" x14ac:dyDescent="0.25">
      <c r="A330" s="202"/>
      <c r="B330" s="202"/>
      <c r="C330" s="230"/>
      <c r="D330" s="202"/>
      <c r="E330" s="193"/>
      <c r="F330" s="193"/>
      <c r="G330" s="193"/>
    </row>
    <row r="331" spans="1:7" x14ac:dyDescent="0.25">
      <c r="A331" s="202"/>
      <c r="B331" s="202"/>
      <c r="C331" s="230"/>
      <c r="D331" s="202"/>
      <c r="E331" s="193"/>
      <c r="F331" s="193"/>
      <c r="G331" s="193"/>
    </row>
    <row r="332" spans="1:7" x14ac:dyDescent="0.25">
      <c r="A332" s="202"/>
      <c r="B332" s="202"/>
      <c r="C332" s="230"/>
      <c r="D332" s="202"/>
      <c r="E332" s="193"/>
      <c r="F332" s="193"/>
      <c r="G332" s="193"/>
    </row>
    <row r="333" spans="1:7" x14ac:dyDescent="0.25">
      <c r="A333" s="202"/>
      <c r="B333" s="202"/>
      <c r="C333" s="230"/>
      <c r="D333" s="202"/>
      <c r="E333" s="193"/>
      <c r="F333" s="193"/>
      <c r="G333" s="193"/>
    </row>
    <row r="334" spans="1:7" x14ac:dyDescent="0.25">
      <c r="A334" s="202"/>
      <c r="B334" s="202"/>
      <c r="C334" s="230"/>
      <c r="D334" s="202"/>
      <c r="E334" s="193"/>
      <c r="F334" s="193"/>
      <c r="G334" s="193"/>
    </row>
    <row r="335" spans="1:7" x14ac:dyDescent="0.25">
      <c r="A335" s="202"/>
      <c r="B335" s="202"/>
      <c r="C335" s="230"/>
      <c r="D335" s="202"/>
      <c r="E335" s="193"/>
      <c r="F335" s="193"/>
      <c r="G335" s="193"/>
    </row>
    <row r="336" spans="1:7" x14ac:dyDescent="0.25">
      <c r="A336" s="202"/>
      <c r="B336" s="202"/>
      <c r="C336" s="230"/>
      <c r="D336" s="202"/>
      <c r="E336" s="193"/>
      <c r="F336" s="193"/>
      <c r="G336" s="193"/>
    </row>
    <row r="337" spans="1:7" x14ac:dyDescent="0.25">
      <c r="A337" s="202"/>
      <c r="B337" s="202"/>
      <c r="C337" s="230"/>
      <c r="D337" s="202"/>
      <c r="E337" s="193"/>
      <c r="F337" s="193"/>
      <c r="G337" s="193"/>
    </row>
    <row r="338" spans="1:7" x14ac:dyDescent="0.25">
      <c r="A338" s="202"/>
      <c r="B338" s="202"/>
      <c r="C338" s="230"/>
      <c r="D338" s="202"/>
      <c r="E338" s="193"/>
      <c r="F338" s="193"/>
      <c r="G338" s="193"/>
    </row>
    <row r="339" spans="1:7" x14ac:dyDescent="0.25">
      <c r="A339" s="202"/>
      <c r="B339" s="202"/>
      <c r="C339" s="230"/>
      <c r="D339" s="202"/>
      <c r="E339" s="193"/>
      <c r="F339" s="193"/>
      <c r="G339" s="193"/>
    </row>
    <row r="340" spans="1:7" x14ac:dyDescent="0.25">
      <c r="A340" s="202"/>
      <c r="B340" s="202"/>
      <c r="C340" s="230"/>
      <c r="D340" s="202"/>
      <c r="E340" s="193"/>
      <c r="F340" s="193"/>
      <c r="G340" s="193"/>
    </row>
    <row r="341" spans="1:7" x14ac:dyDescent="0.25">
      <c r="A341" s="202"/>
      <c r="B341" s="202"/>
      <c r="C341" s="230"/>
      <c r="D341" s="202"/>
      <c r="E341" s="193"/>
      <c r="F341" s="193"/>
      <c r="G341" s="193"/>
    </row>
    <row r="342" spans="1:7" x14ac:dyDescent="0.25">
      <c r="A342" s="202"/>
      <c r="B342" s="202"/>
      <c r="C342" s="230"/>
      <c r="D342" s="202"/>
      <c r="E342" s="193"/>
      <c r="F342" s="193"/>
      <c r="G342" s="193"/>
    </row>
    <row r="343" spans="1:7" x14ac:dyDescent="0.25">
      <c r="A343" s="202"/>
      <c r="B343" s="202"/>
      <c r="C343" s="230"/>
      <c r="D343" s="202"/>
      <c r="E343" s="193"/>
      <c r="F343" s="193"/>
      <c r="G343" s="193"/>
    </row>
    <row r="344" spans="1:7" x14ac:dyDescent="0.25">
      <c r="A344" s="202"/>
      <c r="B344" s="202"/>
      <c r="C344" s="230"/>
      <c r="D344" s="202"/>
      <c r="E344" s="193"/>
      <c r="F344" s="193"/>
      <c r="G344" s="193"/>
    </row>
    <row r="345" spans="1:7" x14ac:dyDescent="0.25">
      <c r="A345" s="202"/>
      <c r="B345" s="202"/>
      <c r="C345" s="230"/>
      <c r="D345" s="202"/>
      <c r="E345" s="193"/>
      <c r="F345" s="193"/>
      <c r="G345" s="193"/>
    </row>
    <row r="346" spans="1:7" x14ac:dyDescent="0.25">
      <c r="A346" s="202"/>
      <c r="B346" s="202"/>
      <c r="C346" s="230"/>
      <c r="D346" s="202"/>
      <c r="E346" s="193"/>
      <c r="F346" s="193"/>
      <c r="G346" s="193"/>
    </row>
    <row r="347" spans="1:7" x14ac:dyDescent="0.25">
      <c r="A347" s="202"/>
      <c r="B347" s="202"/>
      <c r="C347" s="230"/>
      <c r="D347" s="202"/>
      <c r="E347" s="193"/>
      <c r="F347" s="193"/>
      <c r="G347" s="193"/>
    </row>
    <row r="348" spans="1:7" x14ac:dyDescent="0.25">
      <c r="A348" s="202"/>
      <c r="B348" s="202"/>
      <c r="C348" s="230"/>
      <c r="D348" s="202"/>
      <c r="E348" s="193"/>
      <c r="F348" s="193"/>
      <c r="G348" s="193"/>
    </row>
    <row r="349" spans="1:7" x14ac:dyDescent="0.25">
      <c r="A349" s="202"/>
      <c r="B349" s="202"/>
      <c r="C349" s="230"/>
      <c r="D349" s="202"/>
      <c r="E349" s="193"/>
      <c r="F349" s="193"/>
      <c r="G349" s="193"/>
    </row>
    <row r="350" spans="1:7" x14ac:dyDescent="0.25">
      <c r="A350" s="202"/>
      <c r="B350" s="202"/>
      <c r="C350" s="230"/>
      <c r="D350" s="202"/>
      <c r="E350" s="193"/>
      <c r="F350" s="193"/>
      <c r="G350" s="193"/>
    </row>
    <row r="351" spans="1:7" x14ac:dyDescent="0.25">
      <c r="A351" s="202"/>
      <c r="B351" s="202"/>
      <c r="C351" s="230"/>
      <c r="D351" s="202"/>
      <c r="E351" s="193"/>
      <c r="F351" s="193"/>
      <c r="G351" s="193"/>
    </row>
    <row r="352" spans="1:7" x14ac:dyDescent="0.25">
      <c r="A352" s="202"/>
      <c r="B352" s="202"/>
      <c r="C352" s="230"/>
      <c r="D352" s="202"/>
      <c r="E352" s="193"/>
      <c r="F352" s="193"/>
      <c r="G352" s="193"/>
    </row>
    <row r="353" spans="1:7" x14ac:dyDescent="0.25">
      <c r="A353" s="202"/>
      <c r="B353" s="202"/>
      <c r="C353" s="230"/>
      <c r="D353" s="202"/>
      <c r="E353" s="193"/>
      <c r="F353" s="193"/>
      <c r="G353" s="193"/>
    </row>
    <row r="354" spans="1:7" x14ac:dyDescent="0.25">
      <c r="A354" s="202"/>
      <c r="B354" s="202"/>
      <c r="C354" s="230"/>
      <c r="D354" s="202"/>
      <c r="E354" s="193"/>
      <c r="F354" s="193"/>
      <c r="G354" s="193"/>
    </row>
    <row r="355" spans="1:7" x14ac:dyDescent="0.25">
      <c r="A355" s="202"/>
      <c r="B355" s="202"/>
      <c r="C355" s="230"/>
      <c r="D355" s="202"/>
      <c r="E355" s="193"/>
      <c r="F355" s="193"/>
      <c r="G355" s="193"/>
    </row>
    <row r="356" spans="1:7" x14ac:dyDescent="0.25">
      <c r="A356" s="202"/>
      <c r="B356" s="202"/>
      <c r="C356" s="230"/>
      <c r="D356" s="202"/>
      <c r="E356" s="193"/>
      <c r="F356" s="193"/>
      <c r="G356" s="193"/>
    </row>
    <row r="357" spans="1:7" x14ac:dyDescent="0.25">
      <c r="A357" s="202"/>
      <c r="B357" s="202"/>
      <c r="C357" s="230"/>
      <c r="D357" s="202"/>
      <c r="E357" s="193"/>
      <c r="F357" s="193"/>
      <c r="G357" s="193"/>
    </row>
    <row r="358" spans="1:7" x14ac:dyDescent="0.25">
      <c r="A358" s="202"/>
      <c r="B358" s="202"/>
      <c r="C358" s="230"/>
      <c r="D358" s="202"/>
      <c r="E358" s="193"/>
      <c r="F358" s="193"/>
      <c r="G358" s="193"/>
    </row>
    <row r="359" spans="1:7" x14ac:dyDescent="0.25">
      <c r="A359" s="202"/>
      <c r="B359" s="202"/>
      <c r="C359" s="230"/>
      <c r="D359" s="202"/>
      <c r="E359" s="193"/>
      <c r="F359" s="193"/>
      <c r="G359" s="193"/>
    </row>
    <row r="360" spans="1:7" x14ac:dyDescent="0.25">
      <c r="A360" s="202"/>
      <c r="B360" s="202"/>
      <c r="C360" s="230"/>
      <c r="D360" s="202"/>
      <c r="E360" s="193"/>
      <c r="F360" s="193"/>
      <c r="G360" s="193"/>
    </row>
    <row r="361" spans="1:7" x14ac:dyDescent="0.25">
      <c r="A361" s="202"/>
      <c r="B361" s="202"/>
      <c r="C361" s="230"/>
      <c r="D361" s="202"/>
      <c r="E361" s="193"/>
      <c r="F361" s="193"/>
      <c r="G361" s="193"/>
    </row>
    <row r="362" spans="1:7" x14ac:dyDescent="0.25">
      <c r="A362" s="202"/>
      <c r="B362" s="202"/>
      <c r="C362" s="230"/>
      <c r="D362" s="202"/>
      <c r="E362" s="193"/>
      <c r="F362" s="193"/>
      <c r="G362" s="193"/>
    </row>
    <row r="363" spans="1:7" x14ac:dyDescent="0.25">
      <c r="A363" s="202"/>
      <c r="B363" s="202"/>
      <c r="C363" s="230"/>
      <c r="D363" s="202"/>
      <c r="E363" s="193"/>
      <c r="F363" s="193"/>
      <c r="G363" s="193"/>
    </row>
    <row r="364" spans="1:7" x14ac:dyDescent="0.25">
      <c r="A364" s="202"/>
      <c r="B364" s="202"/>
      <c r="C364" s="230"/>
      <c r="D364" s="202"/>
      <c r="E364" s="193"/>
      <c r="F364" s="193"/>
      <c r="G364" s="193"/>
    </row>
    <row r="365" spans="1:7" x14ac:dyDescent="0.25">
      <c r="A365" s="202"/>
      <c r="B365" s="202"/>
      <c r="C365" s="230"/>
      <c r="D365" s="202"/>
      <c r="E365" s="193"/>
      <c r="F365" s="193"/>
      <c r="G365" s="193"/>
    </row>
    <row r="366" spans="1:7" x14ac:dyDescent="0.25">
      <c r="A366" s="202"/>
      <c r="B366" s="202"/>
      <c r="C366" s="230"/>
      <c r="D366" s="202"/>
      <c r="E366" s="193"/>
      <c r="F366" s="193"/>
      <c r="G366" s="193"/>
    </row>
    <row r="367" spans="1:7" x14ac:dyDescent="0.25">
      <c r="A367" s="202"/>
      <c r="B367" s="202"/>
      <c r="C367" s="230"/>
      <c r="D367" s="202"/>
      <c r="E367" s="193"/>
      <c r="F367" s="193"/>
      <c r="G367" s="193"/>
    </row>
    <row r="368" spans="1:7" x14ac:dyDescent="0.25">
      <c r="A368" s="202"/>
      <c r="B368" s="202"/>
      <c r="C368" s="230"/>
      <c r="D368" s="202"/>
      <c r="E368" s="193"/>
      <c r="F368" s="193"/>
      <c r="G368" s="193"/>
    </row>
    <row r="369" spans="1:7" x14ac:dyDescent="0.25">
      <c r="A369" s="202"/>
      <c r="B369" s="202"/>
      <c r="C369" s="230"/>
      <c r="D369" s="202"/>
      <c r="E369" s="193"/>
      <c r="F369" s="193"/>
      <c r="G369" s="193"/>
    </row>
    <row r="370" spans="1:7" x14ac:dyDescent="0.25">
      <c r="A370" s="202"/>
      <c r="B370" s="202"/>
      <c r="C370" s="230"/>
      <c r="D370" s="202"/>
      <c r="E370" s="193"/>
      <c r="F370" s="193"/>
      <c r="G370" s="193"/>
    </row>
    <row r="371" spans="1:7" x14ac:dyDescent="0.25">
      <c r="A371" s="202"/>
      <c r="B371" s="202"/>
      <c r="C371" s="230"/>
      <c r="D371" s="202"/>
      <c r="E371" s="193"/>
      <c r="F371" s="193"/>
      <c r="G371" s="193"/>
    </row>
    <row r="372" spans="1:7" x14ac:dyDescent="0.25">
      <c r="A372" s="202"/>
      <c r="B372" s="202"/>
      <c r="C372" s="230"/>
      <c r="D372" s="202"/>
      <c r="E372" s="193"/>
      <c r="F372" s="193"/>
      <c r="G372" s="193"/>
    </row>
    <row r="373" spans="1:7" x14ac:dyDescent="0.25">
      <c r="A373" s="202"/>
      <c r="B373" s="202"/>
      <c r="C373" s="230"/>
      <c r="D373" s="202"/>
      <c r="E373" s="193"/>
      <c r="F373" s="193"/>
      <c r="G373" s="193"/>
    </row>
    <row r="374" spans="1:7" x14ac:dyDescent="0.25">
      <c r="A374" s="202"/>
      <c r="B374" s="202"/>
      <c r="C374" s="230"/>
      <c r="D374" s="202"/>
      <c r="E374" s="193"/>
      <c r="F374" s="193"/>
      <c r="G374" s="193"/>
    </row>
    <row r="375" spans="1:7" x14ac:dyDescent="0.25">
      <c r="A375" s="202"/>
      <c r="B375" s="202"/>
      <c r="C375" s="230"/>
      <c r="D375" s="202"/>
      <c r="E375" s="193"/>
      <c r="F375" s="193"/>
      <c r="G375" s="193"/>
    </row>
    <row r="376" spans="1:7" x14ac:dyDescent="0.25">
      <c r="A376" s="202"/>
      <c r="B376" s="202"/>
      <c r="C376" s="230"/>
      <c r="D376" s="202"/>
      <c r="E376" s="193"/>
      <c r="F376" s="193"/>
      <c r="G376" s="193"/>
    </row>
    <row r="377" spans="1:7" x14ac:dyDescent="0.25">
      <c r="A377" s="202"/>
      <c r="B377" s="202"/>
      <c r="C377" s="230"/>
      <c r="D377" s="202"/>
      <c r="E377" s="193"/>
      <c r="F377" s="193"/>
      <c r="G377" s="193"/>
    </row>
    <row r="378" spans="1:7" x14ac:dyDescent="0.25">
      <c r="A378" s="202"/>
      <c r="B378" s="202"/>
      <c r="C378" s="230"/>
      <c r="D378" s="202"/>
      <c r="E378" s="193"/>
      <c r="F378" s="193"/>
      <c r="G378" s="193"/>
    </row>
    <row r="379" spans="1:7" x14ac:dyDescent="0.25">
      <c r="A379" s="202"/>
      <c r="B379" s="202"/>
      <c r="C379" s="230"/>
      <c r="D379" s="202"/>
      <c r="E379" s="193"/>
      <c r="F379" s="193"/>
      <c r="G379" s="193"/>
    </row>
    <row r="380" spans="1:7" ht="18.75" x14ac:dyDescent="0.25">
      <c r="A380" s="236"/>
      <c r="B380" s="237"/>
      <c r="C380" s="236"/>
      <c r="D380" s="236"/>
      <c r="E380" s="236"/>
      <c r="F380" s="236"/>
      <c r="G380" s="236"/>
    </row>
    <row r="381" spans="1:7" x14ac:dyDescent="0.25">
      <c r="A381" s="212"/>
      <c r="B381" s="212"/>
      <c r="C381" s="212"/>
      <c r="D381" s="212"/>
      <c r="E381" s="212"/>
      <c r="F381" s="212"/>
      <c r="G381" s="212"/>
    </row>
    <row r="382" spans="1:7" x14ac:dyDescent="0.25">
      <c r="A382" s="202"/>
      <c r="B382" s="202"/>
      <c r="C382" s="228"/>
      <c r="D382" s="218"/>
      <c r="E382" s="218"/>
      <c r="F382" s="195"/>
      <c r="G382" s="195"/>
    </row>
    <row r="383" spans="1:7" x14ac:dyDescent="0.25">
      <c r="A383" s="218"/>
      <c r="B383" s="202"/>
      <c r="C383" s="202"/>
      <c r="D383" s="218"/>
      <c r="E383" s="218"/>
      <c r="F383" s="195"/>
      <c r="G383" s="195"/>
    </row>
    <row r="384" spans="1:7" x14ac:dyDescent="0.25">
      <c r="A384" s="202"/>
      <c r="B384" s="202"/>
      <c r="C384" s="202"/>
      <c r="D384" s="218"/>
      <c r="E384" s="218"/>
      <c r="F384" s="195"/>
      <c r="G384" s="195"/>
    </row>
    <row r="385" spans="1:7" x14ac:dyDescent="0.25">
      <c r="A385" s="202"/>
      <c r="B385" s="213"/>
      <c r="C385" s="228"/>
      <c r="D385" s="228"/>
      <c r="E385" s="218"/>
      <c r="F385" s="216"/>
      <c r="G385" s="216"/>
    </row>
    <row r="386" spans="1:7" x14ac:dyDescent="0.25">
      <c r="A386" s="202"/>
      <c r="B386" s="213"/>
      <c r="C386" s="228"/>
      <c r="D386" s="228"/>
      <c r="E386" s="218"/>
      <c r="F386" s="216"/>
      <c r="G386" s="216"/>
    </row>
    <row r="387" spans="1:7" x14ac:dyDescent="0.25">
      <c r="A387" s="202"/>
      <c r="B387" s="213"/>
      <c r="C387" s="228"/>
      <c r="D387" s="228"/>
      <c r="E387" s="218"/>
      <c r="F387" s="216"/>
      <c r="G387" s="216"/>
    </row>
    <row r="388" spans="1:7" x14ac:dyDescent="0.25">
      <c r="A388" s="202"/>
      <c r="B388" s="213"/>
      <c r="C388" s="228"/>
      <c r="D388" s="228"/>
      <c r="E388" s="218"/>
      <c r="F388" s="216"/>
      <c r="G388" s="216"/>
    </row>
    <row r="389" spans="1:7" x14ac:dyDescent="0.25">
      <c r="A389" s="202"/>
      <c r="B389" s="213"/>
      <c r="C389" s="228"/>
      <c r="D389" s="228"/>
      <c r="E389" s="218"/>
      <c r="F389" s="216"/>
      <c r="G389" s="216"/>
    </row>
    <row r="390" spans="1:7" x14ac:dyDescent="0.25">
      <c r="A390" s="202"/>
      <c r="B390" s="213"/>
      <c r="C390" s="228"/>
      <c r="D390" s="228"/>
      <c r="E390" s="218"/>
      <c r="F390" s="216"/>
      <c r="G390" s="216"/>
    </row>
    <row r="391" spans="1:7" x14ac:dyDescent="0.25">
      <c r="A391" s="202"/>
      <c r="B391" s="213"/>
      <c r="C391" s="228"/>
      <c r="D391" s="228"/>
      <c r="E391" s="218"/>
      <c r="F391" s="216"/>
      <c r="G391" s="216"/>
    </row>
    <row r="392" spans="1:7" x14ac:dyDescent="0.25">
      <c r="A392" s="202"/>
      <c r="B392" s="213"/>
      <c r="C392" s="228"/>
      <c r="D392" s="240"/>
      <c r="E392" s="218"/>
      <c r="F392" s="216"/>
      <c r="G392" s="216"/>
    </row>
    <row r="393" spans="1:7" x14ac:dyDescent="0.25">
      <c r="A393" s="202"/>
      <c r="B393" s="213"/>
      <c r="C393" s="228"/>
      <c r="D393" s="240"/>
      <c r="E393" s="218"/>
      <c r="F393" s="216"/>
      <c r="G393" s="216"/>
    </row>
    <row r="394" spans="1:7" x14ac:dyDescent="0.25">
      <c r="A394" s="202"/>
      <c r="B394" s="213"/>
      <c r="C394" s="228"/>
      <c r="D394" s="240"/>
      <c r="E394" s="213"/>
      <c r="F394" s="216"/>
      <c r="G394" s="216"/>
    </row>
    <row r="395" spans="1:7" x14ac:dyDescent="0.25">
      <c r="A395" s="202"/>
      <c r="B395" s="213"/>
      <c r="C395" s="228"/>
      <c r="D395" s="240"/>
      <c r="E395" s="213"/>
      <c r="F395" s="216"/>
      <c r="G395" s="216"/>
    </row>
    <row r="396" spans="1:7" x14ac:dyDescent="0.25">
      <c r="A396" s="202"/>
      <c r="B396" s="213"/>
      <c r="C396" s="228"/>
      <c r="D396" s="240"/>
      <c r="E396" s="213"/>
      <c r="F396" s="216"/>
      <c r="G396" s="216"/>
    </row>
    <row r="397" spans="1:7" x14ac:dyDescent="0.25">
      <c r="A397" s="202"/>
      <c r="B397" s="213"/>
      <c r="C397" s="228"/>
      <c r="D397" s="240"/>
      <c r="E397" s="213"/>
      <c r="F397" s="216"/>
      <c r="G397" s="216"/>
    </row>
    <row r="398" spans="1:7" x14ac:dyDescent="0.25">
      <c r="A398" s="202"/>
      <c r="B398" s="213"/>
      <c r="C398" s="228"/>
      <c r="D398" s="240"/>
      <c r="E398" s="213"/>
      <c r="F398" s="216"/>
      <c r="G398" s="216"/>
    </row>
    <row r="399" spans="1:7" x14ac:dyDescent="0.25">
      <c r="A399" s="202"/>
      <c r="B399" s="213"/>
      <c r="C399" s="228"/>
      <c r="D399" s="240"/>
      <c r="E399" s="213"/>
      <c r="F399" s="216"/>
      <c r="G399" s="216"/>
    </row>
    <row r="400" spans="1:7" x14ac:dyDescent="0.25">
      <c r="A400" s="202"/>
      <c r="B400" s="213"/>
      <c r="C400" s="228"/>
      <c r="D400" s="240"/>
      <c r="E400" s="202"/>
      <c r="F400" s="216"/>
      <c r="G400" s="216"/>
    </row>
    <row r="401" spans="1:7" x14ac:dyDescent="0.25">
      <c r="A401" s="202"/>
      <c r="B401" s="213"/>
      <c r="C401" s="228"/>
      <c r="D401" s="240"/>
      <c r="E401" s="241"/>
      <c r="F401" s="216"/>
      <c r="G401" s="216"/>
    </row>
    <row r="402" spans="1:7" x14ac:dyDescent="0.25">
      <c r="A402" s="202"/>
      <c r="B402" s="213"/>
      <c r="C402" s="228"/>
      <c r="D402" s="240"/>
      <c r="E402" s="241"/>
      <c r="F402" s="216"/>
      <c r="G402" s="216"/>
    </row>
    <row r="403" spans="1:7" x14ac:dyDescent="0.25">
      <c r="A403" s="202"/>
      <c r="B403" s="213"/>
      <c r="C403" s="228"/>
      <c r="D403" s="240"/>
      <c r="E403" s="241"/>
      <c r="F403" s="216"/>
      <c r="G403" s="216"/>
    </row>
    <row r="404" spans="1:7" x14ac:dyDescent="0.25">
      <c r="A404" s="202"/>
      <c r="B404" s="213"/>
      <c r="C404" s="228"/>
      <c r="D404" s="240"/>
      <c r="E404" s="241"/>
      <c r="F404" s="216"/>
      <c r="G404" s="216"/>
    </row>
    <row r="405" spans="1:7" x14ac:dyDescent="0.25">
      <c r="A405" s="202"/>
      <c r="B405" s="213"/>
      <c r="C405" s="228"/>
      <c r="D405" s="240"/>
      <c r="E405" s="241"/>
      <c r="F405" s="216"/>
      <c r="G405" s="216"/>
    </row>
    <row r="406" spans="1:7" x14ac:dyDescent="0.25">
      <c r="A406" s="202"/>
      <c r="B406" s="213"/>
      <c r="C406" s="228"/>
      <c r="D406" s="240"/>
      <c r="E406" s="241"/>
      <c r="F406" s="216"/>
      <c r="G406" s="216"/>
    </row>
    <row r="407" spans="1:7" x14ac:dyDescent="0.25">
      <c r="A407" s="202"/>
      <c r="B407" s="213"/>
      <c r="C407" s="228"/>
      <c r="D407" s="240"/>
      <c r="E407" s="241"/>
      <c r="F407" s="216"/>
      <c r="G407" s="216"/>
    </row>
    <row r="408" spans="1:7" x14ac:dyDescent="0.25">
      <c r="A408" s="202"/>
      <c r="B408" s="213"/>
      <c r="C408" s="228"/>
      <c r="D408" s="240"/>
      <c r="E408" s="241"/>
      <c r="F408" s="216"/>
      <c r="G408" s="216"/>
    </row>
    <row r="409" spans="1:7" x14ac:dyDescent="0.25">
      <c r="A409" s="202"/>
      <c r="B409" s="242"/>
      <c r="C409" s="243"/>
      <c r="D409" s="244"/>
      <c r="E409" s="241"/>
      <c r="F409" s="245"/>
      <c r="G409" s="245"/>
    </row>
    <row r="410" spans="1:7" x14ac:dyDescent="0.25">
      <c r="A410" s="212"/>
      <c r="B410" s="212"/>
      <c r="C410" s="212"/>
      <c r="D410" s="212"/>
      <c r="E410" s="212"/>
      <c r="F410" s="212"/>
      <c r="G410" s="212"/>
    </row>
    <row r="411" spans="1:7" x14ac:dyDescent="0.25">
      <c r="A411" s="202"/>
      <c r="B411" s="202"/>
      <c r="C411" s="230"/>
      <c r="D411" s="202"/>
      <c r="E411" s="202"/>
      <c r="F411" s="202"/>
      <c r="G411" s="202"/>
    </row>
    <row r="412" spans="1:7" x14ac:dyDescent="0.25">
      <c r="A412" s="202"/>
      <c r="B412" s="202"/>
      <c r="C412" s="202"/>
      <c r="D412" s="202"/>
      <c r="E412" s="202"/>
      <c r="F412" s="202"/>
      <c r="G412" s="202"/>
    </row>
    <row r="413" spans="1:7" x14ac:dyDescent="0.25">
      <c r="A413" s="202"/>
      <c r="B413" s="213"/>
      <c r="C413" s="202"/>
      <c r="D413" s="202"/>
      <c r="E413" s="202"/>
      <c r="F413" s="202"/>
      <c r="G413" s="202"/>
    </row>
    <row r="414" spans="1:7" x14ac:dyDescent="0.25">
      <c r="A414" s="202"/>
      <c r="B414" s="202"/>
      <c r="C414" s="228"/>
      <c r="D414" s="240"/>
      <c r="E414" s="202"/>
      <c r="F414" s="216"/>
      <c r="G414" s="216"/>
    </row>
    <row r="415" spans="1:7" x14ac:dyDescent="0.25">
      <c r="A415" s="202"/>
      <c r="B415" s="202"/>
      <c r="C415" s="228"/>
      <c r="D415" s="240"/>
      <c r="E415" s="202"/>
      <c r="F415" s="216"/>
      <c r="G415" s="216"/>
    </row>
    <row r="416" spans="1:7" x14ac:dyDescent="0.25">
      <c r="A416" s="202"/>
      <c r="B416" s="202"/>
      <c r="C416" s="228"/>
      <c r="D416" s="240"/>
      <c r="E416" s="202"/>
      <c r="F416" s="216"/>
      <c r="G416" s="216"/>
    </row>
    <row r="417" spans="1:7" x14ac:dyDescent="0.25">
      <c r="A417" s="202"/>
      <c r="B417" s="202"/>
      <c r="C417" s="228"/>
      <c r="D417" s="240"/>
      <c r="E417" s="202"/>
      <c r="F417" s="216"/>
      <c r="G417" s="216"/>
    </row>
    <row r="418" spans="1:7" x14ac:dyDescent="0.25">
      <c r="A418" s="202"/>
      <c r="B418" s="202"/>
      <c r="C418" s="228"/>
      <c r="D418" s="240"/>
      <c r="E418" s="202"/>
      <c r="F418" s="216"/>
      <c r="G418" s="216"/>
    </row>
    <row r="419" spans="1:7" x14ac:dyDescent="0.25">
      <c r="A419" s="202"/>
      <c r="B419" s="202"/>
      <c r="C419" s="228"/>
      <c r="D419" s="240"/>
      <c r="E419" s="202"/>
      <c r="F419" s="216"/>
      <c r="G419" s="216"/>
    </row>
    <row r="420" spans="1:7" x14ac:dyDescent="0.25">
      <c r="A420" s="202"/>
      <c r="B420" s="202"/>
      <c r="C420" s="228"/>
      <c r="D420" s="240"/>
      <c r="E420" s="202"/>
      <c r="F420" s="216"/>
      <c r="G420" s="216"/>
    </row>
    <row r="421" spans="1:7" x14ac:dyDescent="0.25">
      <c r="A421" s="202"/>
      <c r="B421" s="202"/>
      <c r="C421" s="228"/>
      <c r="D421" s="240"/>
      <c r="E421" s="202"/>
      <c r="F421" s="216"/>
      <c r="G421" s="216"/>
    </row>
    <row r="422" spans="1:7" x14ac:dyDescent="0.25">
      <c r="A422" s="202"/>
      <c r="B422" s="242"/>
      <c r="C422" s="228"/>
      <c r="D422" s="240"/>
      <c r="E422" s="202"/>
      <c r="F422" s="230"/>
      <c r="G422" s="230"/>
    </row>
    <row r="423" spans="1:7" x14ac:dyDescent="0.25">
      <c r="A423" s="202"/>
      <c r="B423" s="223"/>
      <c r="C423" s="228"/>
      <c r="D423" s="240"/>
      <c r="E423" s="202"/>
      <c r="F423" s="216"/>
      <c r="G423" s="216"/>
    </row>
    <row r="424" spans="1:7" x14ac:dyDescent="0.25">
      <c r="A424" s="202"/>
      <c r="B424" s="223"/>
      <c r="C424" s="228"/>
      <c r="D424" s="240"/>
      <c r="E424" s="202"/>
      <c r="F424" s="216"/>
      <c r="G424" s="216"/>
    </row>
    <row r="425" spans="1:7" x14ac:dyDescent="0.25">
      <c r="A425" s="202"/>
      <c r="B425" s="223"/>
      <c r="C425" s="228"/>
      <c r="D425" s="240"/>
      <c r="E425" s="202"/>
      <c r="F425" s="216"/>
      <c r="G425" s="216"/>
    </row>
    <row r="426" spans="1:7" x14ac:dyDescent="0.25">
      <c r="A426" s="202"/>
      <c r="B426" s="223"/>
      <c r="C426" s="228"/>
      <c r="D426" s="240"/>
      <c r="E426" s="202"/>
      <c r="F426" s="216"/>
      <c r="G426" s="216"/>
    </row>
    <row r="427" spans="1:7" x14ac:dyDescent="0.25">
      <c r="A427" s="202"/>
      <c r="B427" s="223"/>
      <c r="C427" s="228"/>
      <c r="D427" s="240"/>
      <c r="E427" s="202"/>
      <c r="F427" s="216"/>
      <c r="G427" s="216"/>
    </row>
    <row r="428" spans="1:7" x14ac:dyDescent="0.25">
      <c r="A428" s="202"/>
      <c r="B428" s="223"/>
      <c r="C428" s="228"/>
      <c r="D428" s="240"/>
      <c r="E428" s="202"/>
      <c r="F428" s="216"/>
      <c r="G428" s="216"/>
    </row>
    <row r="429" spans="1:7" x14ac:dyDescent="0.25">
      <c r="A429" s="202"/>
      <c r="B429" s="223"/>
      <c r="C429" s="202"/>
      <c r="D429" s="202"/>
      <c r="E429" s="202"/>
      <c r="F429" s="246"/>
      <c r="G429" s="246"/>
    </row>
    <row r="430" spans="1:7" x14ac:dyDescent="0.25">
      <c r="A430" s="202"/>
      <c r="B430" s="223"/>
      <c r="C430" s="202"/>
      <c r="D430" s="202"/>
      <c r="E430" s="202"/>
      <c r="F430" s="246"/>
      <c r="G430" s="246"/>
    </row>
    <row r="431" spans="1:7" x14ac:dyDescent="0.25">
      <c r="A431" s="202"/>
      <c r="B431" s="223"/>
      <c r="C431" s="202"/>
      <c r="D431" s="202"/>
      <c r="E431" s="202"/>
      <c r="F431" s="241"/>
      <c r="G431" s="241"/>
    </row>
    <row r="432" spans="1:7" x14ac:dyDescent="0.25">
      <c r="A432" s="212"/>
      <c r="B432" s="212"/>
      <c r="C432" s="212"/>
      <c r="D432" s="212"/>
      <c r="E432" s="212"/>
      <c r="F432" s="212"/>
      <c r="G432" s="212"/>
    </row>
    <row r="433" spans="1:7" x14ac:dyDescent="0.25">
      <c r="A433" s="202"/>
      <c r="B433" s="202"/>
      <c r="C433" s="230"/>
      <c r="D433" s="202"/>
      <c r="E433" s="202"/>
      <c r="F433" s="202"/>
      <c r="G433" s="202"/>
    </row>
    <row r="434" spans="1:7" x14ac:dyDescent="0.25">
      <c r="A434" s="202"/>
      <c r="B434" s="202"/>
      <c r="C434" s="202"/>
      <c r="D434" s="202"/>
      <c r="E434" s="202"/>
      <c r="F434" s="202"/>
      <c r="G434" s="202"/>
    </row>
    <row r="435" spans="1:7" x14ac:dyDescent="0.25">
      <c r="A435" s="202"/>
      <c r="B435" s="213"/>
      <c r="C435" s="202"/>
      <c r="D435" s="202"/>
      <c r="E435" s="202"/>
      <c r="F435" s="202"/>
      <c r="G435" s="202"/>
    </row>
    <row r="436" spans="1:7" x14ac:dyDescent="0.25">
      <c r="A436" s="202"/>
      <c r="B436" s="202"/>
      <c r="C436" s="228"/>
      <c r="D436" s="240"/>
      <c r="E436" s="202"/>
      <c r="F436" s="216"/>
      <c r="G436" s="216"/>
    </row>
    <row r="437" spans="1:7" x14ac:dyDescent="0.25">
      <c r="A437" s="202"/>
      <c r="B437" s="202"/>
      <c r="C437" s="228"/>
      <c r="D437" s="240"/>
      <c r="E437" s="202"/>
      <c r="F437" s="216"/>
      <c r="G437" s="216"/>
    </row>
    <row r="438" spans="1:7" x14ac:dyDescent="0.25">
      <c r="A438" s="202"/>
      <c r="B438" s="202"/>
      <c r="C438" s="228"/>
      <c r="D438" s="240"/>
      <c r="E438" s="202"/>
      <c r="F438" s="216"/>
      <c r="G438" s="216"/>
    </row>
    <row r="439" spans="1:7" x14ac:dyDescent="0.25">
      <c r="A439" s="202"/>
      <c r="B439" s="202"/>
      <c r="C439" s="228"/>
      <c r="D439" s="240"/>
      <c r="E439" s="202"/>
      <c r="F439" s="216"/>
      <c r="G439" s="216"/>
    </row>
    <row r="440" spans="1:7" x14ac:dyDescent="0.25">
      <c r="A440" s="202"/>
      <c r="B440" s="202"/>
      <c r="C440" s="228"/>
      <c r="D440" s="240"/>
      <c r="E440" s="202"/>
      <c r="F440" s="216"/>
      <c r="G440" s="216"/>
    </row>
    <row r="441" spans="1:7" x14ac:dyDescent="0.25">
      <c r="A441" s="202"/>
      <c r="B441" s="202"/>
      <c r="C441" s="228"/>
      <c r="D441" s="240"/>
      <c r="E441" s="202"/>
      <c r="F441" s="216"/>
      <c r="G441" s="216"/>
    </row>
    <row r="442" spans="1:7" x14ac:dyDescent="0.25">
      <c r="A442" s="202"/>
      <c r="B442" s="202"/>
      <c r="C442" s="228"/>
      <c r="D442" s="240"/>
      <c r="E442" s="202"/>
      <c r="F442" s="216"/>
      <c r="G442" s="216"/>
    </row>
    <row r="443" spans="1:7" x14ac:dyDescent="0.25">
      <c r="A443" s="202"/>
      <c r="B443" s="202"/>
      <c r="C443" s="228"/>
      <c r="D443" s="240"/>
      <c r="E443" s="202"/>
      <c r="F443" s="216"/>
      <c r="G443" s="216"/>
    </row>
    <row r="444" spans="1:7" x14ac:dyDescent="0.25">
      <c r="A444" s="202"/>
      <c r="B444" s="242"/>
      <c r="C444" s="228"/>
      <c r="D444" s="240"/>
      <c r="E444" s="202"/>
      <c r="F444" s="230"/>
      <c r="G444" s="230"/>
    </row>
    <row r="445" spans="1:7" x14ac:dyDescent="0.25">
      <c r="A445" s="202"/>
      <c r="B445" s="223"/>
      <c r="C445" s="228"/>
      <c r="D445" s="240"/>
      <c r="E445" s="202"/>
      <c r="F445" s="216"/>
      <c r="G445" s="216"/>
    </row>
    <row r="446" spans="1:7" x14ac:dyDescent="0.25">
      <c r="A446" s="202"/>
      <c r="B446" s="223"/>
      <c r="C446" s="228"/>
      <c r="D446" s="240"/>
      <c r="E446" s="202"/>
      <c r="F446" s="216"/>
      <c r="G446" s="216"/>
    </row>
    <row r="447" spans="1:7" x14ac:dyDescent="0.25">
      <c r="A447" s="202"/>
      <c r="B447" s="223"/>
      <c r="C447" s="228"/>
      <c r="D447" s="240"/>
      <c r="E447" s="202"/>
      <c r="F447" s="216"/>
      <c r="G447" s="216"/>
    </row>
    <row r="448" spans="1:7" x14ac:dyDescent="0.25">
      <c r="A448" s="202"/>
      <c r="B448" s="223"/>
      <c r="C448" s="228"/>
      <c r="D448" s="240"/>
      <c r="E448" s="202"/>
      <c r="F448" s="216"/>
      <c r="G448" s="216"/>
    </row>
    <row r="449" spans="1:7" x14ac:dyDescent="0.25">
      <c r="A449" s="202"/>
      <c r="B449" s="223"/>
      <c r="C449" s="228"/>
      <c r="D449" s="240"/>
      <c r="E449" s="202"/>
      <c r="F449" s="216"/>
      <c r="G449" s="216"/>
    </row>
    <row r="450" spans="1:7" x14ac:dyDescent="0.25">
      <c r="A450" s="202"/>
      <c r="B450" s="223"/>
      <c r="C450" s="228"/>
      <c r="D450" s="240"/>
      <c r="E450" s="202"/>
      <c r="F450" s="216"/>
      <c r="G450" s="216"/>
    </row>
    <row r="451" spans="1:7" x14ac:dyDescent="0.25">
      <c r="A451" s="202"/>
      <c r="B451" s="223"/>
      <c r="C451" s="202"/>
      <c r="D451" s="202"/>
      <c r="E451" s="202"/>
      <c r="F451" s="216"/>
      <c r="G451" s="216"/>
    </row>
    <row r="452" spans="1:7" x14ac:dyDescent="0.25">
      <c r="A452" s="202"/>
      <c r="B452" s="223"/>
      <c r="C452" s="202"/>
      <c r="D452" s="202"/>
      <c r="E452" s="202"/>
      <c r="F452" s="216"/>
      <c r="G452" s="216"/>
    </row>
    <row r="453" spans="1:7" x14ac:dyDescent="0.25">
      <c r="A453" s="202"/>
      <c r="B453" s="223"/>
      <c r="C453" s="202"/>
      <c r="D453" s="202"/>
      <c r="E453" s="202"/>
      <c r="F453" s="216"/>
      <c r="G453" s="230"/>
    </row>
    <row r="454" spans="1:7" x14ac:dyDescent="0.25">
      <c r="A454" s="212"/>
      <c r="B454" s="212"/>
      <c r="C454" s="212"/>
      <c r="D454" s="212"/>
      <c r="E454" s="212"/>
      <c r="F454" s="212"/>
      <c r="G454" s="212"/>
    </row>
    <row r="455" spans="1:7" x14ac:dyDescent="0.25">
      <c r="A455" s="202"/>
      <c r="B455" s="213"/>
      <c r="C455" s="230"/>
      <c r="D455" s="230"/>
      <c r="E455" s="202"/>
      <c r="F455" s="202"/>
      <c r="G455" s="202"/>
    </row>
    <row r="456" spans="1:7" x14ac:dyDescent="0.25">
      <c r="A456" s="202"/>
      <c r="B456" s="213"/>
      <c r="C456" s="230"/>
      <c r="D456" s="230"/>
      <c r="E456" s="202"/>
      <c r="F456" s="202"/>
      <c r="G456" s="202"/>
    </row>
    <row r="457" spans="1:7" x14ac:dyDescent="0.25">
      <c r="A457" s="202"/>
      <c r="B457" s="213"/>
      <c r="C457" s="230"/>
      <c r="D457" s="230"/>
      <c r="E457" s="202"/>
      <c r="F457" s="202"/>
      <c r="G457" s="202"/>
    </row>
    <row r="458" spans="1:7" x14ac:dyDescent="0.25">
      <c r="A458" s="202"/>
      <c r="B458" s="213"/>
      <c r="C458" s="230"/>
      <c r="D458" s="230"/>
      <c r="E458" s="202"/>
      <c r="F458" s="202"/>
      <c r="G458" s="202"/>
    </row>
    <row r="459" spans="1:7" x14ac:dyDescent="0.25">
      <c r="A459" s="202"/>
      <c r="B459" s="213"/>
      <c r="C459" s="230"/>
      <c r="D459" s="230"/>
      <c r="E459" s="202"/>
      <c r="F459" s="202"/>
      <c r="G459" s="202"/>
    </row>
    <row r="460" spans="1:7" x14ac:dyDescent="0.25">
      <c r="A460" s="202"/>
      <c r="B460" s="213"/>
      <c r="C460" s="230"/>
      <c r="D460" s="230"/>
      <c r="E460" s="202"/>
      <c r="F460" s="202"/>
      <c r="G460" s="202"/>
    </row>
    <row r="461" spans="1:7" x14ac:dyDescent="0.25">
      <c r="A461" s="202"/>
      <c r="B461" s="213"/>
      <c r="C461" s="230"/>
      <c r="D461" s="230"/>
      <c r="E461" s="202"/>
      <c r="F461" s="202"/>
      <c r="G461" s="202"/>
    </row>
    <row r="462" spans="1:7" x14ac:dyDescent="0.25">
      <c r="A462" s="202"/>
      <c r="B462" s="213"/>
      <c r="C462" s="230"/>
      <c r="D462" s="230"/>
      <c r="E462" s="202"/>
      <c r="F462" s="202"/>
      <c r="G462" s="202"/>
    </row>
    <row r="463" spans="1:7" x14ac:dyDescent="0.25">
      <c r="A463" s="202"/>
      <c r="B463" s="213"/>
      <c r="C463" s="230"/>
      <c r="D463" s="230"/>
      <c r="E463" s="202"/>
      <c r="F463" s="202"/>
      <c r="G463" s="202"/>
    </row>
    <row r="464" spans="1:7" x14ac:dyDescent="0.25">
      <c r="A464" s="202"/>
      <c r="B464" s="213"/>
      <c r="C464" s="230"/>
      <c r="D464" s="230"/>
      <c r="E464" s="202"/>
      <c r="F464" s="202"/>
      <c r="G464" s="202"/>
    </row>
    <row r="465" spans="1:7" x14ac:dyDescent="0.25">
      <c r="A465" s="202"/>
      <c r="B465" s="223"/>
      <c r="C465" s="230"/>
      <c r="D465" s="202"/>
      <c r="E465" s="202"/>
      <c r="F465" s="202"/>
      <c r="G465" s="202"/>
    </row>
    <row r="466" spans="1:7" x14ac:dyDescent="0.25">
      <c r="A466" s="202"/>
      <c r="B466" s="223"/>
      <c r="C466" s="230"/>
      <c r="D466" s="202"/>
      <c r="E466" s="202"/>
      <c r="F466" s="202"/>
      <c r="G466" s="202"/>
    </row>
    <row r="467" spans="1:7" x14ac:dyDescent="0.25">
      <c r="A467" s="202"/>
      <c r="B467" s="223"/>
      <c r="C467" s="230"/>
      <c r="D467" s="202"/>
      <c r="E467" s="202"/>
      <c r="F467" s="202"/>
      <c r="G467" s="202"/>
    </row>
    <row r="468" spans="1:7" x14ac:dyDescent="0.25">
      <c r="A468" s="202"/>
      <c r="B468" s="223"/>
      <c r="C468" s="230"/>
      <c r="D468" s="202"/>
      <c r="E468" s="202"/>
      <c r="F468" s="202"/>
      <c r="G468" s="202"/>
    </row>
    <row r="469" spans="1:7" x14ac:dyDescent="0.25">
      <c r="A469" s="202"/>
      <c r="B469" s="223"/>
      <c r="C469" s="230"/>
      <c r="D469" s="202"/>
      <c r="E469" s="202"/>
      <c r="F469" s="202"/>
      <c r="G469" s="202"/>
    </row>
    <row r="470" spans="1:7" x14ac:dyDescent="0.25">
      <c r="A470" s="202"/>
      <c r="B470" s="223"/>
      <c r="C470" s="230"/>
      <c r="D470" s="202"/>
      <c r="E470" s="202"/>
      <c r="F470" s="202"/>
      <c r="G470" s="202"/>
    </row>
    <row r="471" spans="1:7" x14ac:dyDescent="0.25">
      <c r="A471" s="202"/>
      <c r="B471" s="223"/>
      <c r="C471" s="230"/>
      <c r="D471" s="202"/>
      <c r="E471" s="202"/>
      <c r="F471" s="202"/>
      <c r="G471" s="202"/>
    </row>
    <row r="472" spans="1:7" x14ac:dyDescent="0.25">
      <c r="A472" s="202"/>
      <c r="B472" s="223"/>
      <c r="C472" s="230"/>
      <c r="D472" s="202"/>
      <c r="E472" s="202"/>
      <c r="F472" s="202"/>
      <c r="G472" s="202"/>
    </row>
    <row r="473" spans="1:7" x14ac:dyDescent="0.25">
      <c r="A473" s="202"/>
      <c r="B473" s="223"/>
      <c r="C473" s="230"/>
      <c r="D473" s="202"/>
      <c r="E473" s="202"/>
      <c r="F473" s="202"/>
      <c r="G473" s="202"/>
    </row>
    <row r="474" spans="1:7" x14ac:dyDescent="0.25">
      <c r="A474" s="202"/>
      <c r="B474" s="223"/>
      <c r="C474" s="230"/>
      <c r="D474" s="202"/>
      <c r="E474" s="202"/>
      <c r="F474" s="202"/>
      <c r="G474" s="202"/>
    </row>
    <row r="475" spans="1:7" x14ac:dyDescent="0.25">
      <c r="A475" s="202"/>
      <c r="B475" s="223"/>
      <c r="C475" s="230"/>
      <c r="D475" s="202"/>
      <c r="E475" s="202"/>
      <c r="F475" s="202"/>
      <c r="G475" s="202"/>
    </row>
    <row r="476" spans="1:7" x14ac:dyDescent="0.25">
      <c r="A476" s="202"/>
      <c r="B476" s="223"/>
      <c r="C476" s="230"/>
      <c r="D476" s="202"/>
      <c r="E476" s="202"/>
      <c r="F476" s="202"/>
      <c r="G476" s="193"/>
    </row>
    <row r="477" spans="1:7" x14ac:dyDescent="0.25">
      <c r="A477" s="202"/>
      <c r="B477" s="223"/>
      <c r="C477" s="230"/>
      <c r="D477" s="202"/>
      <c r="E477" s="202"/>
      <c r="F477" s="202"/>
      <c r="G477" s="193"/>
    </row>
    <row r="478" spans="1:7" x14ac:dyDescent="0.25">
      <c r="A478" s="202"/>
      <c r="B478" s="223"/>
      <c r="C478" s="230"/>
      <c r="D478" s="202"/>
      <c r="E478" s="202"/>
      <c r="F478" s="202"/>
      <c r="G478" s="193"/>
    </row>
    <row r="479" spans="1:7" x14ac:dyDescent="0.25">
      <c r="A479" s="202"/>
      <c r="B479" s="223"/>
      <c r="C479" s="230"/>
      <c r="D479" s="249"/>
      <c r="E479" s="249"/>
      <c r="F479" s="249"/>
      <c r="G479" s="249"/>
    </row>
    <row r="480" spans="1:7" x14ac:dyDescent="0.25">
      <c r="A480" s="202"/>
      <c r="B480" s="223"/>
      <c r="C480" s="230"/>
      <c r="D480" s="249"/>
      <c r="E480" s="249"/>
      <c r="F480" s="249"/>
      <c r="G480" s="249"/>
    </row>
    <row r="481" spans="1:7" x14ac:dyDescent="0.25">
      <c r="A481" s="202"/>
      <c r="B481" s="223"/>
      <c r="C481" s="230"/>
      <c r="D481" s="249"/>
      <c r="E481" s="249"/>
      <c r="F481" s="249"/>
      <c r="G481" s="249"/>
    </row>
    <row r="482" spans="1:7" x14ac:dyDescent="0.25">
      <c r="A482" s="212"/>
      <c r="B482" s="212"/>
      <c r="C482" s="212"/>
      <c r="D482" s="212"/>
      <c r="E482" s="212"/>
      <c r="F482" s="212"/>
      <c r="G482" s="212"/>
    </row>
    <row r="483" spans="1:7" x14ac:dyDescent="0.25">
      <c r="A483" s="202"/>
      <c r="B483" s="213"/>
      <c r="C483" s="202"/>
      <c r="D483" s="202"/>
      <c r="E483" s="229"/>
      <c r="F483" s="216"/>
      <c r="G483" s="216"/>
    </row>
    <row r="484" spans="1:7" x14ac:dyDescent="0.25">
      <c r="A484" s="202"/>
      <c r="B484" s="213"/>
      <c r="C484" s="202"/>
      <c r="D484" s="202"/>
      <c r="E484" s="229"/>
      <c r="F484" s="216"/>
      <c r="G484" s="216"/>
    </row>
    <row r="485" spans="1:7" x14ac:dyDescent="0.25">
      <c r="A485" s="202"/>
      <c r="B485" s="213"/>
      <c r="C485" s="202"/>
      <c r="D485" s="202"/>
      <c r="E485" s="229"/>
      <c r="F485" s="216"/>
      <c r="G485" s="216"/>
    </row>
    <row r="486" spans="1:7" x14ac:dyDescent="0.25">
      <c r="A486" s="202"/>
      <c r="B486" s="213"/>
      <c r="C486" s="202"/>
      <c r="D486" s="202"/>
      <c r="E486" s="229"/>
      <c r="F486" s="216"/>
      <c r="G486" s="216"/>
    </row>
    <row r="487" spans="1:7" x14ac:dyDescent="0.25">
      <c r="A487" s="202"/>
      <c r="B487" s="213"/>
      <c r="C487" s="202"/>
      <c r="D487" s="202"/>
      <c r="E487" s="229"/>
      <c r="F487" s="216"/>
      <c r="G487" s="216"/>
    </row>
    <row r="488" spans="1:7" x14ac:dyDescent="0.25">
      <c r="A488" s="202"/>
      <c r="B488" s="213"/>
      <c r="C488" s="202"/>
      <c r="D488" s="202"/>
      <c r="E488" s="229"/>
      <c r="F488" s="216"/>
      <c r="G488" s="216"/>
    </row>
    <row r="489" spans="1:7" x14ac:dyDescent="0.25">
      <c r="A489" s="202"/>
      <c r="B489" s="213"/>
      <c r="C489" s="202"/>
      <c r="D489" s="202"/>
      <c r="E489" s="229"/>
      <c r="F489" s="216"/>
      <c r="G489" s="216"/>
    </row>
    <row r="490" spans="1:7" x14ac:dyDescent="0.25">
      <c r="A490" s="202"/>
      <c r="B490" s="213"/>
      <c r="C490" s="202"/>
      <c r="D490" s="202"/>
      <c r="E490" s="229"/>
      <c r="F490" s="216"/>
      <c r="G490" s="216"/>
    </row>
    <row r="491" spans="1:7" x14ac:dyDescent="0.25">
      <c r="A491" s="202"/>
      <c r="B491" s="213"/>
      <c r="C491" s="202"/>
      <c r="D491" s="202"/>
      <c r="E491" s="229"/>
      <c r="F491" s="216"/>
      <c r="G491" s="216"/>
    </row>
    <row r="492" spans="1:7" x14ac:dyDescent="0.25">
      <c r="A492" s="202"/>
      <c r="B492" s="213"/>
      <c r="C492" s="202"/>
      <c r="D492" s="202"/>
      <c r="E492" s="229"/>
      <c r="F492" s="216"/>
      <c r="G492" s="216"/>
    </row>
    <row r="493" spans="1:7" x14ac:dyDescent="0.25">
      <c r="A493" s="202"/>
      <c r="B493" s="213"/>
      <c r="C493" s="202"/>
      <c r="D493" s="202"/>
      <c r="E493" s="229"/>
      <c r="F493" s="216"/>
      <c r="G493" s="216"/>
    </row>
    <row r="494" spans="1:7" x14ac:dyDescent="0.25">
      <c r="A494" s="202"/>
      <c r="B494" s="213"/>
      <c r="C494" s="202"/>
      <c r="D494" s="202"/>
      <c r="E494" s="229"/>
      <c r="F494" s="216"/>
      <c r="G494" s="216"/>
    </row>
    <row r="495" spans="1:7" x14ac:dyDescent="0.25">
      <c r="A495" s="202"/>
      <c r="B495" s="213"/>
      <c r="C495" s="202"/>
      <c r="D495" s="202"/>
      <c r="E495" s="229"/>
      <c r="F495" s="216"/>
      <c r="G495" s="216"/>
    </row>
    <row r="496" spans="1:7" x14ac:dyDescent="0.25">
      <c r="A496" s="202"/>
      <c r="B496" s="213"/>
      <c r="C496" s="202"/>
      <c r="D496" s="202"/>
      <c r="E496" s="229"/>
      <c r="F496" s="216"/>
      <c r="G496" s="216"/>
    </row>
    <row r="497" spans="1:7" x14ac:dyDescent="0.25">
      <c r="A497" s="202"/>
      <c r="B497" s="213"/>
      <c r="C497" s="202"/>
      <c r="D497" s="202"/>
      <c r="E497" s="229"/>
      <c r="F497" s="216"/>
      <c r="G497" s="216"/>
    </row>
    <row r="498" spans="1:7" x14ac:dyDescent="0.25">
      <c r="A498" s="202"/>
      <c r="B498" s="213"/>
      <c r="C498" s="202"/>
      <c r="D498" s="202"/>
      <c r="E498" s="229"/>
      <c r="F498" s="216"/>
      <c r="G498" s="216"/>
    </row>
    <row r="499" spans="1:7" x14ac:dyDescent="0.25">
      <c r="A499" s="202"/>
      <c r="B499" s="213"/>
      <c r="C499" s="202"/>
      <c r="D499" s="202"/>
      <c r="E499" s="229"/>
      <c r="F499" s="216"/>
      <c r="G499" s="216"/>
    </row>
    <row r="500" spans="1:7" x14ac:dyDescent="0.25">
      <c r="A500" s="202"/>
      <c r="B500" s="213"/>
      <c r="C500" s="202"/>
      <c r="D500" s="202"/>
      <c r="E500" s="229"/>
      <c r="F500" s="216"/>
      <c r="G500" s="216"/>
    </row>
    <row r="501" spans="1:7" x14ac:dyDescent="0.25">
      <c r="A501" s="202"/>
      <c r="B501" s="213"/>
      <c r="C501" s="202"/>
      <c r="D501" s="202"/>
      <c r="E501" s="229"/>
      <c r="F501" s="229"/>
      <c r="G501" s="229"/>
    </row>
    <row r="502" spans="1:7" x14ac:dyDescent="0.25">
      <c r="A502" s="202"/>
      <c r="B502" s="213"/>
      <c r="C502" s="202"/>
      <c r="D502" s="202"/>
      <c r="E502" s="229"/>
      <c r="F502" s="229"/>
      <c r="G502" s="229"/>
    </row>
    <row r="503" spans="1:7" x14ac:dyDescent="0.25">
      <c r="A503" s="202"/>
      <c r="B503" s="213"/>
      <c r="C503" s="202"/>
      <c r="D503" s="202"/>
      <c r="E503" s="229"/>
      <c r="F503" s="229"/>
      <c r="G503" s="229"/>
    </row>
    <row r="504" spans="1:7" x14ac:dyDescent="0.25">
      <c r="A504" s="202"/>
      <c r="B504" s="213"/>
      <c r="C504" s="202"/>
      <c r="D504" s="202"/>
      <c r="E504" s="229"/>
      <c r="F504" s="229"/>
      <c r="G504" s="229"/>
    </row>
    <row r="505" spans="1:7" x14ac:dyDescent="0.25">
      <c r="A505" s="212"/>
      <c r="B505" s="212"/>
      <c r="C505" s="212"/>
      <c r="D505" s="212"/>
      <c r="E505" s="212"/>
      <c r="F505" s="212"/>
      <c r="G505" s="212"/>
    </row>
    <row r="506" spans="1:7" x14ac:dyDescent="0.25">
      <c r="A506" s="202"/>
      <c r="B506" s="213"/>
      <c r="C506" s="202"/>
      <c r="D506" s="202"/>
      <c r="E506" s="229"/>
      <c r="F506" s="216"/>
      <c r="G506" s="216"/>
    </row>
    <row r="507" spans="1:7" x14ac:dyDescent="0.25">
      <c r="A507" s="202"/>
      <c r="B507" s="213"/>
      <c r="C507" s="202"/>
      <c r="D507" s="202"/>
      <c r="E507" s="229"/>
      <c r="F507" s="216"/>
      <c r="G507" s="216"/>
    </row>
    <row r="508" spans="1:7" x14ac:dyDescent="0.25">
      <c r="A508" s="202"/>
      <c r="B508" s="213"/>
      <c r="C508" s="202"/>
      <c r="D508" s="202"/>
      <c r="E508" s="229"/>
      <c r="F508" s="216"/>
      <c r="G508" s="216"/>
    </row>
    <row r="509" spans="1:7" x14ac:dyDescent="0.25">
      <c r="A509" s="202"/>
      <c r="B509" s="213"/>
      <c r="C509" s="202"/>
      <c r="D509" s="202"/>
      <c r="E509" s="229"/>
      <c r="F509" s="216"/>
      <c r="G509" s="216"/>
    </row>
    <row r="510" spans="1:7" x14ac:dyDescent="0.25">
      <c r="A510" s="202"/>
      <c r="B510" s="213"/>
      <c r="C510" s="202"/>
      <c r="D510" s="202"/>
      <c r="E510" s="229"/>
      <c r="F510" s="216"/>
      <c r="G510" s="216"/>
    </row>
    <row r="511" spans="1:7" x14ac:dyDescent="0.25">
      <c r="A511" s="202"/>
      <c r="B511" s="213"/>
      <c r="C511" s="202"/>
      <c r="D511" s="202"/>
      <c r="E511" s="229"/>
      <c r="F511" s="216"/>
      <c r="G511" s="216"/>
    </row>
    <row r="512" spans="1:7" x14ac:dyDescent="0.25">
      <c r="A512" s="202"/>
      <c r="B512" s="213"/>
      <c r="C512" s="202"/>
      <c r="D512" s="202"/>
      <c r="E512" s="229"/>
      <c r="F512" s="216"/>
      <c r="G512" s="216"/>
    </row>
    <row r="513" spans="1:7" x14ac:dyDescent="0.25">
      <c r="A513" s="202"/>
      <c r="B513" s="213"/>
      <c r="C513" s="202"/>
      <c r="D513" s="202"/>
      <c r="E513" s="229"/>
      <c r="F513" s="216"/>
      <c r="G513" s="216"/>
    </row>
    <row r="514" spans="1:7" x14ac:dyDescent="0.25">
      <c r="A514" s="202"/>
      <c r="B514" s="213"/>
      <c r="C514" s="202"/>
      <c r="D514" s="202"/>
      <c r="E514" s="229"/>
      <c r="F514" s="216"/>
      <c r="G514" s="216"/>
    </row>
    <row r="515" spans="1:7" x14ac:dyDescent="0.25">
      <c r="A515" s="202"/>
      <c r="B515" s="213"/>
      <c r="C515" s="202"/>
      <c r="D515" s="202"/>
      <c r="E515" s="229"/>
      <c r="F515" s="229"/>
      <c r="G515" s="229"/>
    </row>
  </sheetData>
  <protectedRanges>
    <protectedRange sqref="B83:E120 E23:G25 E26:H26 C52:D61 C65:D80 C63:D63 C33:D50 C16:D31" name="Optional ECBECAIs_2"/>
    <protectedRange sqref="C5" name="Optional ECBECAIs"/>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0" t="s">
        <v>1678</v>
      </c>
      <c r="F6" s="250"/>
      <c r="G6" s="250"/>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1803</v>
      </c>
      <c r="G9" s="7"/>
      <c r="H9" s="7"/>
      <c r="I9" s="7"/>
      <c r="J9" s="8"/>
    </row>
    <row r="10" spans="2:10" ht="21" x14ac:dyDescent="0.25">
      <c r="B10" s="6"/>
      <c r="C10" s="7"/>
      <c r="D10" s="7"/>
      <c r="E10" s="7"/>
      <c r="F10" s="12" t="s">
        <v>1804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3" t="s">
        <v>15</v>
      </c>
      <c r="E24" s="254" t="s">
        <v>16</v>
      </c>
      <c r="F24" s="254"/>
      <c r="G24" s="254"/>
      <c r="H24" s="254"/>
      <c r="I24" s="7"/>
      <c r="J24" s="8"/>
    </row>
    <row r="25" spans="2:10" x14ac:dyDescent="0.25">
      <c r="B25" s="6"/>
      <c r="C25" s="7"/>
      <c r="D25" s="7"/>
      <c r="E25" s="15"/>
      <c r="F25" s="15"/>
      <c r="G25" s="15"/>
      <c r="H25" s="7"/>
      <c r="I25" s="7"/>
      <c r="J25" s="8"/>
    </row>
    <row r="26" spans="2:10" x14ac:dyDescent="0.25">
      <c r="B26" s="6"/>
      <c r="C26" s="7"/>
      <c r="D26" s="253" t="s">
        <v>17</v>
      </c>
      <c r="E26" s="254"/>
      <c r="F26" s="254"/>
      <c r="G26" s="254"/>
      <c r="H26" s="254"/>
      <c r="I26" s="7"/>
      <c r="J26" s="8"/>
    </row>
    <row r="27" spans="2:10" x14ac:dyDescent="0.25">
      <c r="B27" s="6"/>
      <c r="C27" s="7"/>
      <c r="D27" s="16"/>
      <c r="E27" s="16"/>
      <c r="F27" s="16"/>
      <c r="G27" s="16"/>
      <c r="H27" s="16"/>
      <c r="I27" s="7"/>
      <c r="J27" s="8"/>
    </row>
    <row r="28" spans="2:10" x14ac:dyDescent="0.25">
      <c r="B28" s="6"/>
      <c r="C28" s="7"/>
      <c r="D28" s="253" t="s">
        <v>18</v>
      </c>
      <c r="E28" s="254" t="s">
        <v>16</v>
      </c>
      <c r="F28" s="254"/>
      <c r="G28" s="254"/>
      <c r="H28" s="254"/>
      <c r="I28" s="7"/>
      <c r="J28" s="8"/>
    </row>
    <row r="29" spans="2:10" x14ac:dyDescent="0.25">
      <c r="B29" s="6"/>
      <c r="C29" s="7"/>
      <c r="D29" s="16"/>
      <c r="E29" s="16"/>
      <c r="F29" s="16"/>
      <c r="G29" s="16"/>
      <c r="H29" s="16"/>
      <c r="I29" s="7"/>
      <c r="J29" s="8"/>
    </row>
    <row r="30" spans="2:10" x14ac:dyDescent="0.25">
      <c r="B30" s="6"/>
      <c r="C30" s="7"/>
      <c r="D30" s="253" t="s">
        <v>19</v>
      </c>
      <c r="E30" s="254" t="s">
        <v>16</v>
      </c>
      <c r="F30" s="254"/>
      <c r="G30" s="254"/>
      <c r="H30" s="254"/>
      <c r="I30" s="7"/>
      <c r="J30" s="8"/>
    </row>
    <row r="31" spans="2:10" x14ac:dyDescent="0.25">
      <c r="B31" s="6"/>
      <c r="C31" s="7"/>
      <c r="D31" s="16"/>
      <c r="E31" s="16"/>
      <c r="F31" s="16"/>
      <c r="G31" s="16"/>
      <c r="H31" s="16"/>
      <c r="I31" s="7"/>
      <c r="J31" s="8"/>
    </row>
    <row r="32" spans="2:10" x14ac:dyDescent="0.25">
      <c r="B32" s="6"/>
      <c r="C32" s="7"/>
      <c r="D32" s="253" t="s">
        <v>20</v>
      </c>
      <c r="E32" s="254" t="s">
        <v>16</v>
      </c>
      <c r="F32" s="254"/>
      <c r="G32" s="254"/>
      <c r="H32" s="254"/>
      <c r="I32" s="7"/>
      <c r="J32" s="8"/>
    </row>
    <row r="33" spans="2:10" x14ac:dyDescent="0.25">
      <c r="B33" s="6"/>
      <c r="C33" s="7"/>
      <c r="D33" s="15"/>
      <c r="E33" s="15"/>
      <c r="F33" s="15"/>
      <c r="G33" s="15"/>
      <c r="H33" s="15"/>
      <c r="I33" s="7"/>
      <c r="J33" s="8"/>
    </row>
    <row r="34" spans="2:10" x14ac:dyDescent="0.25">
      <c r="B34" s="6"/>
      <c r="C34" s="7"/>
      <c r="D34" s="253" t="s">
        <v>21</v>
      </c>
      <c r="E34" s="254" t="s">
        <v>16</v>
      </c>
      <c r="F34" s="254"/>
      <c r="G34" s="254"/>
      <c r="H34" s="254"/>
      <c r="I34" s="7"/>
      <c r="J34" s="8"/>
    </row>
    <row r="35" spans="2:10" x14ac:dyDescent="0.25">
      <c r="B35" s="6"/>
      <c r="C35" s="7"/>
      <c r="D35" s="7"/>
      <c r="E35" s="7"/>
      <c r="F35" s="7"/>
      <c r="G35" s="7"/>
      <c r="H35" s="7"/>
      <c r="I35" s="7"/>
      <c r="J35" s="8"/>
    </row>
    <row r="36" spans="2:10" x14ac:dyDescent="0.25">
      <c r="B36" s="6"/>
      <c r="C36" s="7"/>
      <c r="D36" s="251" t="s">
        <v>22</v>
      </c>
      <c r="E36" s="252"/>
      <c r="F36" s="252"/>
      <c r="G36" s="252"/>
      <c r="H36" s="252"/>
      <c r="I36" s="7"/>
      <c r="J36" s="8"/>
    </row>
    <row r="37" spans="2:10" x14ac:dyDescent="0.25">
      <c r="B37" s="6"/>
      <c r="C37" s="7"/>
      <c r="D37" s="7"/>
      <c r="E37" s="7"/>
      <c r="F37" s="14"/>
      <c r="G37" s="7"/>
      <c r="H37" s="7"/>
      <c r="I37" s="7"/>
      <c r="J37" s="8"/>
    </row>
    <row r="38" spans="2:10" x14ac:dyDescent="0.25">
      <c r="B38" s="6"/>
      <c r="C38" s="7"/>
      <c r="D38" s="251" t="s">
        <v>1632</v>
      </c>
      <c r="E38" s="252"/>
      <c r="F38" s="252"/>
      <c r="G38" s="252"/>
      <c r="H38" s="25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45"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38518.161768999998</v>
      </c>
      <c r="F38" s="42"/>
      <c r="H38" s="23"/>
      <c r="L38" s="23"/>
      <c r="M38" s="23"/>
    </row>
    <row r="39" spans="1:14" x14ac:dyDescent="0.25">
      <c r="A39" s="25" t="s">
        <v>66</v>
      </c>
      <c r="B39" s="42" t="s">
        <v>67</v>
      </c>
      <c r="C39" s="148">
        <v>30157.706033999999</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0.27722452515368268</v>
      </c>
      <c r="E45" s="142"/>
      <c r="F45" s="142">
        <v>0.18340000000000001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38518.161768999998</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38518.161768999998</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15.99</v>
      </c>
      <c r="D66" s="152">
        <v>7.1384892243815017</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28.587866999999999</v>
      </c>
      <c r="D70" s="148" t="s">
        <v>1338</v>
      </c>
      <c r="E70" s="21"/>
      <c r="F70" s="157">
        <f t="shared" ref="F70:F76" si="1">IF($C$77=0,"",IF(C70="[for completion]","",C70/$C$77))</f>
        <v>7.421918827194531E-4</v>
      </c>
      <c r="G70" s="157" t="s">
        <v>1338</v>
      </c>
      <c r="H70" s="23"/>
      <c r="L70" s="23"/>
      <c r="M70" s="23"/>
      <c r="N70" s="55"/>
    </row>
    <row r="71" spans="1:14" x14ac:dyDescent="0.25">
      <c r="A71" s="25" t="s">
        <v>114</v>
      </c>
      <c r="B71" s="138" t="s">
        <v>1654</v>
      </c>
      <c r="C71" s="148">
        <v>44.724108999999999</v>
      </c>
      <c r="D71" s="148" t="s">
        <v>1338</v>
      </c>
      <c r="E71" s="21"/>
      <c r="F71" s="157">
        <f t="shared" si="1"/>
        <v>1.1611174300503091E-3</v>
      </c>
      <c r="G71" s="157" t="s">
        <v>1338</v>
      </c>
      <c r="H71" s="23"/>
      <c r="L71" s="23"/>
      <c r="M71" s="23"/>
      <c r="N71" s="55"/>
    </row>
    <row r="72" spans="1:14" x14ac:dyDescent="0.25">
      <c r="A72" s="25" t="s">
        <v>115</v>
      </c>
      <c r="B72" s="137" t="s">
        <v>1655</v>
      </c>
      <c r="C72" s="148">
        <v>79.713205000000002</v>
      </c>
      <c r="D72" s="148" t="s">
        <v>1338</v>
      </c>
      <c r="E72" s="21"/>
      <c r="F72" s="157">
        <f t="shared" si="1"/>
        <v>2.0694966048551899E-3</v>
      </c>
      <c r="G72" s="157" t="s">
        <v>1338</v>
      </c>
      <c r="H72" s="23"/>
      <c r="L72" s="23"/>
      <c r="M72" s="23"/>
      <c r="N72" s="55"/>
    </row>
    <row r="73" spans="1:14" x14ac:dyDescent="0.25">
      <c r="A73" s="25" t="s">
        <v>116</v>
      </c>
      <c r="B73" s="137" t="s">
        <v>1656</v>
      </c>
      <c r="C73" s="148">
        <v>141.09392299999999</v>
      </c>
      <c r="D73" s="148" t="s">
        <v>1338</v>
      </c>
      <c r="E73" s="21"/>
      <c r="F73" s="157">
        <f t="shared" si="1"/>
        <v>3.6630492352452719E-3</v>
      </c>
      <c r="G73" s="157" t="s">
        <v>1338</v>
      </c>
      <c r="H73" s="23"/>
      <c r="L73" s="23"/>
      <c r="M73" s="23"/>
      <c r="N73" s="55"/>
    </row>
    <row r="74" spans="1:14" x14ac:dyDescent="0.25">
      <c r="A74" s="25" t="s">
        <v>117</v>
      </c>
      <c r="B74" s="137" t="s">
        <v>1657</v>
      </c>
      <c r="C74" s="148">
        <v>143.80508599999999</v>
      </c>
      <c r="D74" s="148" t="s">
        <v>1338</v>
      </c>
      <c r="E74" s="21"/>
      <c r="F74" s="157">
        <f t="shared" si="1"/>
        <v>3.7334358496551303E-3</v>
      </c>
      <c r="G74" s="157" t="s">
        <v>1338</v>
      </c>
      <c r="H74" s="23"/>
      <c r="L74" s="23"/>
      <c r="M74" s="23"/>
      <c r="N74" s="55"/>
    </row>
    <row r="75" spans="1:14" x14ac:dyDescent="0.25">
      <c r="A75" s="25" t="s">
        <v>118</v>
      </c>
      <c r="B75" s="137" t="s">
        <v>1658</v>
      </c>
      <c r="C75" s="148">
        <v>2175.4745229999999</v>
      </c>
      <c r="D75" s="148" t="s">
        <v>1338</v>
      </c>
      <c r="E75" s="21"/>
      <c r="F75" s="157">
        <f t="shared" si="1"/>
        <v>5.6479188602408643E-2</v>
      </c>
      <c r="G75" s="157" t="s">
        <v>1338</v>
      </c>
      <c r="H75" s="23"/>
      <c r="L75" s="23"/>
      <c r="M75" s="23"/>
      <c r="N75" s="55"/>
    </row>
    <row r="76" spans="1:14" x14ac:dyDescent="0.25">
      <c r="A76" s="25" t="s">
        <v>119</v>
      </c>
      <c r="B76" s="137" t="s">
        <v>1659</v>
      </c>
      <c r="C76" s="148">
        <v>35904.763053000002</v>
      </c>
      <c r="D76" s="148" t="s">
        <v>1338</v>
      </c>
      <c r="E76" s="21"/>
      <c r="F76" s="157">
        <f t="shared" si="1"/>
        <v>0.93215152039506599</v>
      </c>
      <c r="G76" s="157" t="s">
        <v>1338</v>
      </c>
      <c r="H76" s="23"/>
      <c r="L76" s="23"/>
      <c r="M76" s="23"/>
      <c r="N76" s="55"/>
    </row>
    <row r="77" spans="1:14" x14ac:dyDescent="0.25">
      <c r="A77" s="25" t="s">
        <v>120</v>
      </c>
      <c r="B77" s="59" t="s">
        <v>99</v>
      </c>
      <c r="C77" s="150">
        <f>SUM(C70:C76)</f>
        <v>38518.161766000005</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11.605582</v>
      </c>
      <c r="D79" s="150" t="s">
        <v>1338</v>
      </c>
      <c r="E79" s="42"/>
      <c r="F79" s="157">
        <f>IF($C$77=0,"",IF(C79="","",C79/$C$77))</f>
        <v>3.0130155406959871E-4</v>
      </c>
      <c r="G79" s="157" t="s">
        <v>1338</v>
      </c>
      <c r="H79" s="23"/>
      <c r="L79" s="23"/>
      <c r="M79" s="23"/>
      <c r="N79" s="55"/>
    </row>
    <row r="80" spans="1:14" outlineLevel="1" x14ac:dyDescent="0.25">
      <c r="A80" s="25" t="s">
        <v>125</v>
      </c>
      <c r="B80" s="60" t="s">
        <v>126</v>
      </c>
      <c r="C80" s="150">
        <v>16.982285000000001</v>
      </c>
      <c r="D80" s="150" t="s">
        <v>1338</v>
      </c>
      <c r="E80" s="42"/>
      <c r="F80" s="157">
        <f>IF($C$77=0,"",IF(C80="","",C80/$C$77))</f>
        <v>4.4089032864985444E-4</v>
      </c>
      <c r="G80" s="157" t="s">
        <v>1338</v>
      </c>
      <c r="H80" s="23"/>
      <c r="L80" s="23"/>
      <c r="M80" s="23"/>
      <c r="N80" s="55"/>
    </row>
    <row r="81" spans="1:14" outlineLevel="1" x14ac:dyDescent="0.25">
      <c r="A81" s="25" t="s">
        <v>127</v>
      </c>
      <c r="B81" s="60" t="s">
        <v>128</v>
      </c>
      <c r="C81" s="150">
        <v>17.009556</v>
      </c>
      <c r="D81" s="150" t="s">
        <v>1338</v>
      </c>
      <c r="E81" s="42"/>
      <c r="F81" s="157">
        <f>IF($C$77=0,"",IF(C81="","",C81/$C$77))</f>
        <v>4.4159833232265878E-4</v>
      </c>
      <c r="G81" s="157" t="s">
        <v>1338</v>
      </c>
      <c r="H81" s="23"/>
      <c r="L81" s="23"/>
      <c r="M81" s="23"/>
      <c r="N81" s="55"/>
    </row>
    <row r="82" spans="1:14" outlineLevel="1" x14ac:dyDescent="0.25">
      <c r="A82" s="25" t="s">
        <v>129</v>
      </c>
      <c r="B82" s="60" t="s">
        <v>130</v>
      </c>
      <c r="C82" s="150">
        <v>27.714552999999999</v>
      </c>
      <c r="D82" s="150" t="s">
        <v>1338</v>
      </c>
      <c r="E82" s="42"/>
      <c r="F82" s="157">
        <f>IF($C$77=0,"",IF(C82="","",C82/$C$77))</f>
        <v>7.1951909772765025E-4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9.1504999999999992</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v>2396.8380000000002</v>
      </c>
      <c r="D93" s="148" t="s">
        <v>1338</v>
      </c>
      <c r="E93" s="21"/>
      <c r="F93" s="157">
        <f t="shared" ref="F93:F99" si="2">IF($C$100=0,"",IF(C93="[for completion]","",IF(C93="","",C93/$C$100)))</f>
        <v>7.9476801580841736E-2</v>
      </c>
      <c r="G93" s="157" t="s">
        <v>1338</v>
      </c>
      <c r="H93" s="23"/>
      <c r="L93" s="23"/>
      <c r="M93" s="23"/>
      <c r="N93" s="55"/>
    </row>
    <row r="94" spans="1:14" x14ac:dyDescent="0.25">
      <c r="A94" s="25" t="s">
        <v>142</v>
      </c>
      <c r="B94" s="138" t="s">
        <v>1654</v>
      </c>
      <c r="C94" s="148">
        <v>2665.5653000000002</v>
      </c>
      <c r="D94" s="148" t="s">
        <v>1338</v>
      </c>
      <c r="E94" s="21"/>
      <c r="F94" s="157">
        <f t="shared" si="2"/>
        <v>8.8387535765402953E-2</v>
      </c>
      <c r="G94" s="157" t="s">
        <v>1338</v>
      </c>
      <c r="H94" s="23"/>
      <c r="L94" s="23"/>
      <c r="M94" s="23"/>
      <c r="N94" s="55"/>
    </row>
    <row r="95" spans="1:14" x14ac:dyDescent="0.25">
      <c r="A95" s="25" t="s">
        <v>143</v>
      </c>
      <c r="B95" s="138" t="s">
        <v>1655</v>
      </c>
      <c r="C95" s="148">
        <v>1816.5971999999999</v>
      </c>
      <c r="D95" s="148" t="s">
        <v>1338</v>
      </c>
      <c r="E95" s="21"/>
      <c r="F95" s="157">
        <f t="shared" si="2"/>
        <v>6.0236584707315494E-2</v>
      </c>
      <c r="G95" s="157" t="s">
        <v>1338</v>
      </c>
      <c r="H95" s="23"/>
      <c r="L95" s="23"/>
      <c r="M95" s="23"/>
      <c r="N95" s="55"/>
    </row>
    <row r="96" spans="1:14" x14ac:dyDescent="0.25">
      <c r="A96" s="25" t="s">
        <v>144</v>
      </c>
      <c r="B96" s="138" t="s">
        <v>1656</v>
      </c>
      <c r="C96" s="148">
        <v>1666</v>
      </c>
      <c r="D96" s="148" t="s">
        <v>1338</v>
      </c>
      <c r="E96" s="21"/>
      <c r="F96" s="157">
        <f t="shared" si="2"/>
        <v>5.5242928989644821E-2</v>
      </c>
      <c r="G96" s="157" t="s">
        <v>1338</v>
      </c>
      <c r="H96" s="23"/>
      <c r="L96" s="23"/>
      <c r="M96" s="23"/>
      <c r="N96" s="55"/>
    </row>
    <row r="97" spans="1:14" x14ac:dyDescent="0.25">
      <c r="A97" s="25" t="s">
        <v>145</v>
      </c>
      <c r="B97" s="138" t="s">
        <v>1657</v>
      </c>
      <c r="C97" s="148">
        <v>276</v>
      </c>
      <c r="D97" s="148" t="s">
        <v>1338</v>
      </c>
      <c r="E97" s="21"/>
      <c r="F97" s="157">
        <f t="shared" si="2"/>
        <v>9.1518897966038244E-3</v>
      </c>
      <c r="G97" s="157" t="s">
        <v>1338</v>
      </c>
      <c r="H97" s="23"/>
      <c r="L97" s="23"/>
      <c r="M97" s="23"/>
    </row>
    <row r="98" spans="1:14" x14ac:dyDescent="0.25">
      <c r="A98" s="25" t="s">
        <v>146</v>
      </c>
      <c r="B98" s="138" t="s">
        <v>1658</v>
      </c>
      <c r="C98" s="148">
        <v>4906.1131999999998</v>
      </c>
      <c r="D98" s="148" t="s">
        <v>1338</v>
      </c>
      <c r="E98" s="21"/>
      <c r="F98" s="157">
        <f t="shared" si="2"/>
        <v>0.16268191063791063</v>
      </c>
      <c r="G98" s="157" t="s">
        <v>1338</v>
      </c>
      <c r="H98" s="23"/>
      <c r="L98" s="23"/>
      <c r="M98" s="23"/>
    </row>
    <row r="99" spans="1:14" x14ac:dyDescent="0.25">
      <c r="A99" s="25" t="s">
        <v>147</v>
      </c>
      <c r="B99" s="138" t="s">
        <v>1659</v>
      </c>
      <c r="C99" s="148">
        <v>16430.592100000002</v>
      </c>
      <c r="D99" s="148" t="s">
        <v>1338</v>
      </c>
      <c r="E99" s="21"/>
      <c r="F99" s="157">
        <f t="shared" si="2"/>
        <v>0.54482234852228051</v>
      </c>
      <c r="G99" s="157" t="s">
        <v>1338</v>
      </c>
      <c r="H99" s="23"/>
      <c r="L99" s="23"/>
      <c r="M99" s="23"/>
    </row>
    <row r="100" spans="1:14" x14ac:dyDescent="0.25">
      <c r="A100" s="25" t="s">
        <v>148</v>
      </c>
      <c r="B100" s="59" t="s">
        <v>99</v>
      </c>
      <c r="C100" s="150">
        <f>SUM(C93:C99)</f>
        <v>30157.705800000003</v>
      </c>
      <c r="D100" s="150" t="s">
        <v>1338</v>
      </c>
      <c r="E100" s="42"/>
      <c r="F100" s="158">
        <f>SUM(F93:F99)</f>
        <v>0.99999999999999989</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v>2336.8380000000002</v>
      </c>
      <c r="D102" s="150" t="s">
        <v>1338</v>
      </c>
      <c r="E102" s="42"/>
      <c r="F102" s="157">
        <f>IF($C$100=0,"",IF(C102="","",IF(C102="","",C102/$C$100)))</f>
        <v>7.7487260320710474E-2</v>
      </c>
      <c r="G102" s="157" t="s">
        <v>1338</v>
      </c>
      <c r="H102" s="23"/>
      <c r="L102" s="23"/>
      <c r="M102" s="23"/>
    </row>
    <row r="103" spans="1:14" outlineLevel="1" x14ac:dyDescent="0.25">
      <c r="A103" s="25" t="s">
        <v>151</v>
      </c>
      <c r="B103" s="60" t="s">
        <v>126</v>
      </c>
      <c r="C103" s="150">
        <v>60</v>
      </c>
      <c r="D103" s="150" t="s">
        <v>1338</v>
      </c>
      <c r="E103" s="42"/>
      <c r="F103" s="157">
        <f>IF($C$100=0,"",IF(C103="","",IF(C103="","",C103/$C$100)))</f>
        <v>1.989541260131266E-3</v>
      </c>
      <c r="G103" s="157" t="s">
        <v>1338</v>
      </c>
      <c r="H103" s="23"/>
      <c r="L103" s="23"/>
      <c r="M103" s="23"/>
    </row>
    <row r="104" spans="1:14" outlineLevel="1" x14ac:dyDescent="0.25">
      <c r="A104" s="25" t="s">
        <v>152</v>
      </c>
      <c r="B104" s="60" t="s">
        <v>128</v>
      </c>
      <c r="C104" s="150">
        <v>1140.5653</v>
      </c>
      <c r="D104" s="150" t="s">
        <v>1338</v>
      </c>
      <c r="E104" s="42"/>
      <c r="F104" s="157">
        <f>IF($C$100=0,"",IF(C104="","",IF(C104="","",C104/$C$100)))</f>
        <v>3.7820028737066594E-2</v>
      </c>
      <c r="G104" s="157" t="s">
        <v>1338</v>
      </c>
      <c r="H104" s="23"/>
      <c r="L104" s="23"/>
      <c r="M104" s="23"/>
    </row>
    <row r="105" spans="1:14" outlineLevel="1" x14ac:dyDescent="0.25">
      <c r="A105" s="25" t="s">
        <v>153</v>
      </c>
      <c r="B105" s="60" t="s">
        <v>130</v>
      </c>
      <c r="C105" s="150">
        <v>1525</v>
      </c>
      <c r="D105" s="150" t="s">
        <v>1338</v>
      </c>
      <c r="E105" s="42"/>
      <c r="F105" s="157">
        <f>IF($C$100=0,"",IF(C105="","",IF(C105="","",C105/$C$100)))</f>
        <v>5.0567507028336345E-2</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38518.161799999994</v>
      </c>
      <c r="D112" s="148">
        <v>38518.161799999994</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38518.161799999994</v>
      </c>
      <c r="D129" s="148">
        <f>SUM(D112:D128)</f>
        <v>38518.161799999994</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29393.999999999996</v>
      </c>
      <c r="D138" s="148">
        <v>30157.706033999999</v>
      </c>
      <c r="E138" s="51"/>
      <c r="F138" s="157">
        <f t="shared" ref="F138:F154" si="7">IF($C$155=0,"",IF(C138="[for completion]","",IF(C138="","",C138/$C$155)))</f>
        <v>0.97467625577558881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v>466.89756300000005</v>
      </c>
      <c r="D142" s="148"/>
      <c r="E142" s="51"/>
      <c r="F142" s="157">
        <f t="shared" si="7"/>
        <v>1.5481865977260229E-2</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v>296.808471</v>
      </c>
      <c r="D149" s="148"/>
      <c r="E149" s="42"/>
      <c r="F149" s="157">
        <f t="shared" si="7"/>
        <v>9.8418782471510324E-3</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30157.706033999995</v>
      </c>
      <c r="D155" s="148">
        <f>SUM(D138:D154)</f>
        <v>30157.706033999999</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29992.706033999999</v>
      </c>
      <c r="D164" s="148">
        <v>29992.706033999999</v>
      </c>
      <c r="E164" s="63"/>
      <c r="F164" s="157">
        <f>IF($C$167=0,"",IF(C164="[for completion]","",IF(C164="","",C164/$C$167)))</f>
        <v>0.99452876157709147</v>
      </c>
      <c r="G164" s="157">
        <f>IF($D$167=0,"",IF(D164="[for completion]","",IF(D164="","",D164/$D$167)))</f>
        <v>0.99452876157709147</v>
      </c>
      <c r="H164" s="23"/>
      <c r="L164" s="23"/>
      <c r="M164" s="23"/>
      <c r="N164" s="55"/>
    </row>
    <row r="165" spans="1:14" x14ac:dyDescent="0.25">
      <c r="A165" s="25" t="s">
        <v>223</v>
      </c>
      <c r="B165" s="23" t="s">
        <v>224</v>
      </c>
      <c r="C165" s="148">
        <v>145</v>
      </c>
      <c r="D165" s="148">
        <v>145</v>
      </c>
      <c r="E165" s="63"/>
      <c r="F165" s="157">
        <f>IF($C$167=0,"",IF(C165="[for completion]","",IF(C165="","",C165/$C$167)))</f>
        <v>4.8080580080104912E-3</v>
      </c>
      <c r="G165" s="157">
        <f>IF($D$167=0,"",IF(D165="[for completion]","",IF(D165="","",D165/$D$167)))</f>
        <v>4.8080580080104912E-3</v>
      </c>
      <c r="H165" s="23"/>
      <c r="L165" s="23"/>
      <c r="M165" s="23"/>
      <c r="N165" s="55"/>
    </row>
    <row r="166" spans="1:14" x14ac:dyDescent="0.25">
      <c r="A166" s="25" t="s">
        <v>225</v>
      </c>
      <c r="B166" s="23" t="s">
        <v>97</v>
      </c>
      <c r="C166" s="148">
        <v>20</v>
      </c>
      <c r="D166" s="148">
        <v>20</v>
      </c>
      <c r="E166" s="63"/>
      <c r="F166" s="157">
        <f>IF($C$167=0,"",IF(C166="[for completion]","",IF(C166="","",C166/$C$167)))</f>
        <v>6.6318041489799875E-4</v>
      </c>
      <c r="G166" s="157">
        <f>IF($D$167=0,"",IF(D166="[for completion]","",IF(D166="","",D166/$D$167)))</f>
        <v>6.6318041489799875E-4</v>
      </c>
      <c r="H166" s="23"/>
      <c r="L166" s="23"/>
      <c r="M166" s="23"/>
      <c r="N166" s="55"/>
    </row>
    <row r="167" spans="1:14" x14ac:dyDescent="0.25">
      <c r="A167" s="25" t="s">
        <v>226</v>
      </c>
      <c r="B167" s="64" t="s">
        <v>99</v>
      </c>
      <c r="C167" s="160">
        <f>SUM(C164:C166)</f>
        <v>30157.706033999999</v>
      </c>
      <c r="D167" s="160">
        <f>SUM(D164:D166)</f>
        <v>30157.706033999999</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election activeCell="C12" sqref="C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38518.16176933</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38518.16176933</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177211</v>
      </c>
      <c r="D28" s="108" t="str">
        <f>IF(C28="","","ND2")</f>
        <v>ND2</v>
      </c>
      <c r="F28" s="169">
        <f>IF(C28=0,"",IF(C28="","",C28))</f>
        <v>177211</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3.8400000000000001E-4</v>
      </c>
      <c r="D36" s="140" t="str">
        <f>IF(C36="","","ND2")</f>
        <v>ND2</v>
      </c>
      <c r="E36" s="168"/>
      <c r="F36" s="140">
        <f>IF(C36=0,"",C36)</f>
        <v>3.8400000000000001E-4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1.8799469999999999E-2</v>
      </c>
      <c r="D99" s="140" t="str">
        <f t="shared" ref="D99:D111" si="1">IF(C99="","","ND2")</f>
        <v>ND2</v>
      </c>
      <c r="E99" s="140"/>
      <c r="F99" s="140">
        <f t="shared" ref="F99:F111" si="2">IF(C99="","",C99)</f>
        <v>1.8799469999999999E-2</v>
      </c>
      <c r="G99" s="108"/>
    </row>
    <row r="100" spans="1:7" x14ac:dyDescent="0.25">
      <c r="A100" s="108" t="s">
        <v>605</v>
      </c>
      <c r="B100" s="127" t="s">
        <v>1708</v>
      </c>
      <c r="C100" s="140">
        <v>2.2534789999999999E-2</v>
      </c>
      <c r="D100" s="140" t="str">
        <f t="shared" si="1"/>
        <v>ND2</v>
      </c>
      <c r="E100" s="140"/>
      <c r="F100" s="140">
        <f t="shared" si="2"/>
        <v>2.2534789999999999E-2</v>
      </c>
      <c r="G100" s="108"/>
    </row>
    <row r="101" spans="1:7" x14ac:dyDescent="0.25">
      <c r="A101" s="108" t="s">
        <v>606</v>
      </c>
      <c r="B101" s="127" t="s">
        <v>1709</v>
      </c>
      <c r="C101" s="140">
        <v>1.9752479999999999E-2</v>
      </c>
      <c r="D101" s="140" t="str">
        <f t="shared" si="1"/>
        <v>ND2</v>
      </c>
      <c r="E101" s="140"/>
      <c r="F101" s="140">
        <f t="shared" si="2"/>
        <v>1.9752479999999999E-2</v>
      </c>
      <c r="G101" s="108"/>
    </row>
    <row r="102" spans="1:7" x14ac:dyDescent="0.25">
      <c r="A102" s="108" t="s">
        <v>607</v>
      </c>
      <c r="B102" s="127" t="s">
        <v>1710</v>
      </c>
      <c r="C102" s="140">
        <v>9.8335179999999994E-2</v>
      </c>
      <c r="D102" s="140" t="str">
        <f t="shared" si="1"/>
        <v>ND2</v>
      </c>
      <c r="E102" s="140"/>
      <c r="F102" s="140">
        <f t="shared" si="2"/>
        <v>9.8335179999999994E-2</v>
      </c>
      <c r="G102" s="108"/>
    </row>
    <row r="103" spans="1:7" x14ac:dyDescent="0.25">
      <c r="A103" s="108" t="s">
        <v>608</v>
      </c>
      <c r="B103" s="127" t="s">
        <v>1711</v>
      </c>
      <c r="C103" s="140">
        <v>2.266781E-2</v>
      </c>
      <c r="D103" s="140" t="str">
        <f t="shared" si="1"/>
        <v>ND2</v>
      </c>
      <c r="E103" s="140"/>
      <c r="F103" s="140">
        <f t="shared" si="2"/>
        <v>2.266781E-2</v>
      </c>
      <c r="G103" s="108"/>
    </row>
    <row r="104" spans="1:7" x14ac:dyDescent="0.25">
      <c r="A104" s="108" t="s">
        <v>609</v>
      </c>
      <c r="B104" s="127" t="s">
        <v>1712</v>
      </c>
      <c r="C104" s="140">
        <v>3.9495019999999999E-2</v>
      </c>
      <c r="D104" s="140" t="str">
        <f t="shared" si="1"/>
        <v>ND2</v>
      </c>
      <c r="E104" s="140"/>
      <c r="F104" s="140">
        <f t="shared" si="2"/>
        <v>3.9495019999999999E-2</v>
      </c>
      <c r="G104" s="108"/>
    </row>
    <row r="105" spans="1:7" x14ac:dyDescent="0.25">
      <c r="A105" s="108" t="s">
        <v>610</v>
      </c>
      <c r="B105" s="127" t="s">
        <v>1713</v>
      </c>
      <c r="C105" s="140">
        <v>0.14269635</v>
      </c>
      <c r="D105" s="140" t="str">
        <f t="shared" si="1"/>
        <v>ND2</v>
      </c>
      <c r="E105" s="140"/>
      <c r="F105" s="140">
        <f t="shared" si="2"/>
        <v>0.14269635</v>
      </c>
      <c r="G105" s="108"/>
    </row>
    <row r="106" spans="1:7" x14ac:dyDescent="0.25">
      <c r="A106" s="108" t="s">
        <v>611</v>
      </c>
      <c r="B106" s="127" t="s">
        <v>1714</v>
      </c>
      <c r="C106" s="140">
        <v>0.25277823999999999</v>
      </c>
      <c r="D106" s="140" t="str">
        <f t="shared" si="1"/>
        <v>ND2</v>
      </c>
      <c r="E106" s="140"/>
      <c r="F106" s="140">
        <f t="shared" si="2"/>
        <v>0.25277823999999999</v>
      </c>
      <c r="G106" s="108"/>
    </row>
    <row r="107" spans="1:7" x14ac:dyDescent="0.25">
      <c r="A107" s="108" t="s">
        <v>612</v>
      </c>
      <c r="B107" s="127" t="s">
        <v>1715</v>
      </c>
      <c r="C107" s="140">
        <v>4.1041899999999999E-2</v>
      </c>
      <c r="D107" s="140" t="str">
        <f t="shared" si="1"/>
        <v>ND2</v>
      </c>
      <c r="E107" s="140"/>
      <c r="F107" s="140">
        <f t="shared" si="2"/>
        <v>4.1041899999999999E-2</v>
      </c>
      <c r="G107" s="108"/>
    </row>
    <row r="108" spans="1:7" x14ac:dyDescent="0.25">
      <c r="A108" s="108" t="s">
        <v>613</v>
      </c>
      <c r="B108" s="127" t="s">
        <v>1716</v>
      </c>
      <c r="C108" s="140">
        <v>9.8179520000000006E-2</v>
      </c>
      <c r="D108" s="140" t="str">
        <f t="shared" si="1"/>
        <v>ND2</v>
      </c>
      <c r="E108" s="140"/>
      <c r="F108" s="140">
        <f t="shared" si="2"/>
        <v>9.8179520000000006E-2</v>
      </c>
      <c r="G108" s="108"/>
    </row>
    <row r="109" spans="1:7" x14ac:dyDescent="0.25">
      <c r="A109" s="108" t="s">
        <v>614</v>
      </c>
      <c r="B109" s="127" t="s">
        <v>1717</v>
      </c>
      <c r="C109" s="140">
        <v>1.399224E-2</v>
      </c>
      <c r="D109" s="140" t="str">
        <f t="shared" si="1"/>
        <v>ND2</v>
      </c>
      <c r="E109" s="140"/>
      <c r="F109" s="140">
        <f t="shared" si="2"/>
        <v>1.399224E-2</v>
      </c>
      <c r="G109" s="108"/>
    </row>
    <row r="110" spans="1:7" x14ac:dyDescent="0.25">
      <c r="A110" s="108" t="s">
        <v>615</v>
      </c>
      <c r="B110" s="127" t="s">
        <v>1718</v>
      </c>
      <c r="C110" s="140">
        <v>0.22972701000000001</v>
      </c>
      <c r="D110" s="140" t="str">
        <f t="shared" si="1"/>
        <v>ND2</v>
      </c>
      <c r="E110" s="140"/>
      <c r="F110" s="140">
        <f t="shared" si="2"/>
        <v>0.22972701000000001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0.96702962000000003</v>
      </c>
      <c r="D150" s="140" t="str">
        <f>IF(C150="","","ND2")</f>
        <v>ND2</v>
      </c>
      <c r="E150" s="141"/>
      <c r="F150" s="140">
        <f>IF(C150="","",C150)</f>
        <v>0.96702962000000003</v>
      </c>
    </row>
    <row r="151" spans="1:7" x14ac:dyDescent="0.25">
      <c r="A151" s="108" t="s">
        <v>638</v>
      </c>
      <c r="B151" s="108" t="s">
        <v>1721</v>
      </c>
      <c r="C151" s="140">
        <v>3.2970380000000001E-2</v>
      </c>
      <c r="D151" s="140" t="str">
        <f>IF(C151="","","ND2")</f>
        <v>ND2</v>
      </c>
      <c r="E151" s="141"/>
      <c r="F151" s="140">
        <f>IF(C151="","",C151)</f>
        <v>3.2970380000000001E-2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0.47507170999999998</v>
      </c>
      <c r="D160" s="140" t="str">
        <f>IF(C160="","","ND2")</f>
        <v>ND2</v>
      </c>
      <c r="E160" s="141"/>
      <c r="F160" s="140">
        <f>IF(C160="","",C160)</f>
        <v>0.47507170999999998</v>
      </c>
    </row>
    <row r="161" spans="1:7" x14ac:dyDescent="0.25">
      <c r="A161" s="108" t="s">
        <v>650</v>
      </c>
      <c r="B161" s="108" t="s">
        <v>651</v>
      </c>
      <c r="C161" s="140">
        <v>0.46771992000000001</v>
      </c>
      <c r="D161" s="140" t="str">
        <f>IF(C161="","","ND2")</f>
        <v>ND2</v>
      </c>
      <c r="E161" s="141"/>
      <c r="F161" s="140">
        <f>IF(C161="","",C161)</f>
        <v>0.46771992000000001</v>
      </c>
    </row>
    <row r="162" spans="1:7" x14ac:dyDescent="0.25">
      <c r="A162" s="108" t="s">
        <v>652</v>
      </c>
      <c r="B162" s="108" t="s">
        <v>97</v>
      </c>
      <c r="C162" s="140">
        <v>5.7208370000000001E-2</v>
      </c>
      <c r="D162" s="140" t="str">
        <f>IF(C162="","","ND2")</f>
        <v>ND2</v>
      </c>
      <c r="E162" s="141"/>
      <c r="F162" s="140">
        <f>IF(C162="","",C162)</f>
        <v>5.7208370000000001E-2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0.15636354999999999</v>
      </c>
      <c r="D170" s="140" t="str">
        <f>IF(C170="","","ND2")</f>
        <v>ND2</v>
      </c>
      <c r="E170" s="141"/>
      <c r="F170" s="140">
        <f>IF(C170="","",C170)</f>
        <v>0.15636354999999999</v>
      </c>
    </row>
    <row r="171" spans="1:7" x14ac:dyDescent="0.25">
      <c r="A171" s="108" t="s">
        <v>662</v>
      </c>
      <c r="B171" s="128" t="s">
        <v>1723</v>
      </c>
      <c r="C171" s="140">
        <v>0.10904721000000001</v>
      </c>
      <c r="D171" s="140" t="str">
        <f>IF(C171="","","ND2")</f>
        <v>ND2</v>
      </c>
      <c r="E171" s="141"/>
      <c r="F171" s="140">
        <f>IF(C171="","",C171)</f>
        <v>0.10904721000000001</v>
      </c>
    </row>
    <row r="172" spans="1:7" x14ac:dyDescent="0.25">
      <c r="A172" s="108" t="s">
        <v>664</v>
      </c>
      <c r="B172" s="128" t="s">
        <v>1724</v>
      </c>
      <c r="C172" s="140">
        <v>0.11719525</v>
      </c>
      <c r="D172" s="140" t="str">
        <f>IF(C172="","","ND2")</f>
        <v>ND2</v>
      </c>
      <c r="E172" s="140"/>
      <c r="F172" s="140">
        <f>IF(C172="","",C172)</f>
        <v>0.11719525</v>
      </c>
    </row>
    <row r="173" spans="1:7" x14ac:dyDescent="0.25">
      <c r="A173" s="108" t="s">
        <v>666</v>
      </c>
      <c r="B173" s="128" t="s">
        <v>1725</v>
      </c>
      <c r="C173" s="140">
        <v>0.33720620000000001</v>
      </c>
      <c r="D173" s="140" t="str">
        <f>IF(C173="","","ND2")</f>
        <v>ND2</v>
      </c>
      <c r="E173" s="140"/>
      <c r="F173" s="140">
        <f>IF(C173="","",C173)</f>
        <v>0.33720620000000001</v>
      </c>
    </row>
    <row r="174" spans="1:7" x14ac:dyDescent="0.25">
      <c r="A174" s="108" t="s">
        <v>668</v>
      </c>
      <c r="B174" s="128" t="s">
        <v>1726</v>
      </c>
      <c r="C174" s="140">
        <v>0.28018778</v>
      </c>
      <c r="D174" s="140" t="str">
        <f>IF(C174="","","ND2")</f>
        <v>ND2</v>
      </c>
      <c r="E174" s="140"/>
      <c r="F174" s="140">
        <f>IF(C174="","",C174)</f>
        <v>0.28018778</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217.35762322502555</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94.443891140000005</v>
      </c>
      <c r="D190" s="169">
        <v>6333</v>
      </c>
      <c r="E190" s="133"/>
      <c r="F190" s="165">
        <f t="shared" ref="F190:F213" si="3">IF($C$214=0,"",IF(C190="[for completion]","",IF(C190="","",C190/$C$214)))</f>
        <v>2.4519314214833769E-3</v>
      </c>
      <c r="G190" s="165">
        <f t="shared" ref="G190:G213" si="4">IF($D$214=0,"",IF(D190="[for completion]","",IF(D190="","",D190/$D$214)))</f>
        <v>3.5737059211899937E-2</v>
      </c>
    </row>
    <row r="191" spans="1:7" x14ac:dyDescent="0.25">
      <c r="A191" s="108" t="s">
        <v>689</v>
      </c>
      <c r="B191" s="127" t="s">
        <v>1729</v>
      </c>
      <c r="C191" s="166">
        <v>424.84908424000002</v>
      </c>
      <c r="D191" s="169">
        <v>10840</v>
      </c>
      <c r="E191" s="133"/>
      <c r="F191" s="165">
        <f t="shared" si="3"/>
        <v>1.1029837996534014E-2</v>
      </c>
      <c r="G191" s="165">
        <f t="shared" si="4"/>
        <v>6.1170017662560451E-2</v>
      </c>
    </row>
    <row r="192" spans="1:7" x14ac:dyDescent="0.25">
      <c r="A192" s="108" t="s">
        <v>690</v>
      </c>
      <c r="B192" s="127" t="s">
        <v>1730</v>
      </c>
      <c r="C192" s="166">
        <v>776.57715829000006</v>
      </c>
      <c r="D192" s="169">
        <v>12267</v>
      </c>
      <c r="E192" s="133"/>
      <c r="F192" s="165">
        <f t="shared" si="3"/>
        <v>2.0161324492602023E-2</v>
      </c>
      <c r="G192" s="165">
        <f t="shared" si="4"/>
        <v>6.9222565190648441E-2</v>
      </c>
    </row>
    <row r="193" spans="1:7" x14ac:dyDescent="0.25">
      <c r="A193" s="108" t="s">
        <v>691</v>
      </c>
      <c r="B193" s="127" t="s">
        <v>1731</v>
      </c>
      <c r="C193" s="166">
        <v>1236.3040375600001</v>
      </c>
      <c r="D193" s="169">
        <v>13929</v>
      </c>
      <c r="E193" s="133"/>
      <c r="F193" s="165">
        <f t="shared" si="3"/>
        <v>3.2096652092686417E-2</v>
      </c>
      <c r="G193" s="165">
        <f t="shared" si="4"/>
        <v>7.8601215500166466E-2</v>
      </c>
    </row>
    <row r="194" spans="1:7" x14ac:dyDescent="0.25">
      <c r="A194" s="108" t="s">
        <v>692</v>
      </c>
      <c r="B194" s="127" t="s">
        <v>1732</v>
      </c>
      <c r="C194" s="166">
        <v>3574.2726403900001</v>
      </c>
      <c r="D194" s="169">
        <v>28321</v>
      </c>
      <c r="E194" s="133"/>
      <c r="F194" s="165">
        <f t="shared" si="3"/>
        <v>9.2794476065470116E-2</v>
      </c>
      <c r="G194" s="165">
        <f t="shared" si="4"/>
        <v>0.1598151356292781</v>
      </c>
    </row>
    <row r="195" spans="1:7" x14ac:dyDescent="0.25">
      <c r="A195" s="108" t="s">
        <v>693</v>
      </c>
      <c r="B195" s="127" t="s">
        <v>1733</v>
      </c>
      <c r="C195" s="166">
        <v>4651.1266969099997</v>
      </c>
      <c r="D195" s="169">
        <v>26584</v>
      </c>
      <c r="E195" s="133"/>
      <c r="F195" s="165">
        <f t="shared" si="3"/>
        <v>0.12075152300267473</v>
      </c>
      <c r="G195" s="165">
        <f t="shared" si="4"/>
        <v>0.15001326102781429</v>
      </c>
    </row>
    <row r="196" spans="1:7" x14ac:dyDescent="0.25">
      <c r="A196" s="108" t="s">
        <v>694</v>
      </c>
      <c r="B196" s="127" t="s">
        <v>1734</v>
      </c>
      <c r="C196" s="166">
        <v>4829.8220818299997</v>
      </c>
      <c r="D196" s="169">
        <v>21443</v>
      </c>
      <c r="E196" s="133"/>
      <c r="F196" s="165">
        <f t="shared" si="3"/>
        <v>0.12539077307878521</v>
      </c>
      <c r="G196" s="165">
        <f t="shared" si="4"/>
        <v>0.1210026465625723</v>
      </c>
    </row>
    <row r="197" spans="1:7" x14ac:dyDescent="0.25">
      <c r="A197" s="108" t="s">
        <v>695</v>
      </c>
      <c r="B197" s="127" t="s">
        <v>1735</v>
      </c>
      <c r="C197" s="166">
        <v>4746.9054939300004</v>
      </c>
      <c r="D197" s="169">
        <v>17321</v>
      </c>
      <c r="E197" s="133"/>
      <c r="F197" s="165">
        <f t="shared" si="3"/>
        <v>0.12323811095548468</v>
      </c>
      <c r="G197" s="165">
        <f t="shared" si="4"/>
        <v>9.7742239477233359E-2</v>
      </c>
    </row>
    <row r="198" spans="1:7" x14ac:dyDescent="0.25">
      <c r="A198" s="108" t="s">
        <v>696</v>
      </c>
      <c r="B198" s="127" t="s">
        <v>1736</v>
      </c>
      <c r="C198" s="166">
        <v>3952.3152452300001</v>
      </c>
      <c r="D198" s="169">
        <v>12182</v>
      </c>
      <c r="E198" s="133"/>
      <c r="F198" s="165">
        <f t="shared" si="3"/>
        <v>0.10260913459211392</v>
      </c>
      <c r="G198" s="165">
        <f t="shared" si="4"/>
        <v>6.8742910993109904E-2</v>
      </c>
    </row>
    <row r="199" spans="1:7" x14ac:dyDescent="0.25">
      <c r="A199" s="108" t="s">
        <v>697</v>
      </c>
      <c r="B199" s="127" t="s">
        <v>1737</v>
      </c>
      <c r="C199" s="166">
        <v>3110.4635285999998</v>
      </c>
      <c r="D199" s="169">
        <v>8309</v>
      </c>
      <c r="E199" s="127"/>
      <c r="F199" s="165">
        <f t="shared" si="3"/>
        <v>8.0753166447229019E-2</v>
      </c>
      <c r="G199" s="165">
        <f t="shared" si="4"/>
        <v>4.6887608557030884E-2</v>
      </c>
    </row>
    <row r="200" spans="1:7" x14ac:dyDescent="0.25">
      <c r="A200" s="108" t="s">
        <v>698</v>
      </c>
      <c r="B200" s="127" t="s">
        <v>1738</v>
      </c>
      <c r="C200" s="166">
        <v>2341.7929214199999</v>
      </c>
      <c r="D200" s="169">
        <v>5523</v>
      </c>
      <c r="E200" s="127"/>
      <c r="F200" s="165">
        <f t="shared" si="3"/>
        <v>6.0797110086511098E-2</v>
      </c>
      <c r="G200" s="165">
        <f t="shared" si="4"/>
        <v>3.1166236858885737E-2</v>
      </c>
    </row>
    <row r="201" spans="1:7" x14ac:dyDescent="0.25">
      <c r="A201" s="108" t="s">
        <v>699</v>
      </c>
      <c r="B201" s="127" t="s">
        <v>1739</v>
      </c>
      <c r="C201" s="166">
        <v>1796.6945345700001</v>
      </c>
      <c r="D201" s="169">
        <v>3789</v>
      </c>
      <c r="E201" s="127"/>
      <c r="F201" s="165">
        <f t="shared" si="3"/>
        <v>4.6645386281144223E-2</v>
      </c>
      <c r="G201" s="165">
        <f t="shared" si="4"/>
        <v>2.1381291229099774E-2</v>
      </c>
    </row>
    <row r="202" spans="1:7" x14ac:dyDescent="0.25">
      <c r="A202" s="108" t="s">
        <v>700</v>
      </c>
      <c r="B202" s="127" t="s">
        <v>1740</v>
      </c>
      <c r="C202" s="166">
        <v>1413.96668525</v>
      </c>
      <c r="D202" s="169">
        <v>2698</v>
      </c>
      <c r="E202" s="127"/>
      <c r="F202" s="165">
        <f t="shared" si="3"/>
        <v>3.6709090473156153E-2</v>
      </c>
      <c r="G202" s="165">
        <f t="shared" si="4"/>
        <v>1.5224788528928791E-2</v>
      </c>
    </row>
    <row r="203" spans="1:7" x14ac:dyDescent="0.25">
      <c r="A203" s="108" t="s">
        <v>701</v>
      </c>
      <c r="B203" s="127" t="s">
        <v>1741</v>
      </c>
      <c r="C203" s="166">
        <v>1112.3489673399999</v>
      </c>
      <c r="D203" s="169">
        <v>1934</v>
      </c>
      <c r="E203" s="127"/>
      <c r="F203" s="165">
        <f t="shared" si="3"/>
        <v>2.8878557964458856E-2</v>
      </c>
      <c r="G203" s="165">
        <f t="shared" si="4"/>
        <v>1.0913543741641321E-2</v>
      </c>
    </row>
    <row r="204" spans="1:7" x14ac:dyDescent="0.25">
      <c r="A204" s="108" t="s">
        <v>702</v>
      </c>
      <c r="B204" s="127" t="s">
        <v>1742</v>
      </c>
      <c r="C204" s="166">
        <v>896.68700435999995</v>
      </c>
      <c r="D204" s="169">
        <v>1436</v>
      </c>
      <c r="E204" s="127"/>
      <c r="F204" s="165">
        <f t="shared" si="3"/>
        <v>2.32795897615754E-2</v>
      </c>
      <c r="G204" s="165">
        <f t="shared" si="4"/>
        <v>8.1033344431214772E-3</v>
      </c>
    </row>
    <row r="205" spans="1:7" x14ac:dyDescent="0.25">
      <c r="A205" s="108" t="s">
        <v>703</v>
      </c>
      <c r="B205" s="127" t="s">
        <v>1743</v>
      </c>
      <c r="C205" s="166">
        <v>696.66013485999997</v>
      </c>
      <c r="D205" s="169">
        <v>1033</v>
      </c>
      <c r="F205" s="165">
        <f t="shared" si="3"/>
        <v>1.808653639890764E-2</v>
      </c>
      <c r="G205" s="165">
        <f t="shared" si="4"/>
        <v>5.8292092477329289E-3</v>
      </c>
    </row>
    <row r="206" spans="1:7" x14ac:dyDescent="0.25">
      <c r="A206" s="108" t="s">
        <v>704</v>
      </c>
      <c r="B206" s="127" t="s">
        <v>1744</v>
      </c>
      <c r="C206" s="166">
        <v>598.27470237</v>
      </c>
      <c r="D206" s="169">
        <v>826</v>
      </c>
      <c r="E206" s="122"/>
      <c r="F206" s="165">
        <f t="shared" si="3"/>
        <v>1.5532275552318144E-2</v>
      </c>
      <c r="G206" s="165">
        <f t="shared" si="4"/>
        <v>4.6611102019626319E-3</v>
      </c>
    </row>
    <row r="207" spans="1:7" x14ac:dyDescent="0.25">
      <c r="A207" s="108" t="s">
        <v>705</v>
      </c>
      <c r="B207" s="127" t="s">
        <v>1745</v>
      </c>
      <c r="C207" s="166">
        <v>460.15363936</v>
      </c>
      <c r="D207" s="169">
        <v>594</v>
      </c>
      <c r="E207" s="122"/>
      <c r="F207" s="165">
        <f t="shared" si="3"/>
        <v>1.194640705118997E-2</v>
      </c>
      <c r="G207" s="165">
        <f t="shared" si="4"/>
        <v>3.3519363922104159E-3</v>
      </c>
    </row>
    <row r="208" spans="1:7" x14ac:dyDescent="0.25">
      <c r="A208" s="108" t="s">
        <v>706</v>
      </c>
      <c r="B208" s="127" t="s">
        <v>1746</v>
      </c>
      <c r="C208" s="166">
        <v>356.42441129000002</v>
      </c>
      <c r="D208" s="169">
        <v>432</v>
      </c>
      <c r="E208" s="122"/>
      <c r="F208" s="165">
        <f t="shared" si="3"/>
        <v>9.253411765194933E-3</v>
      </c>
      <c r="G208" s="165">
        <f t="shared" si="4"/>
        <v>2.437771921607575E-3</v>
      </c>
    </row>
    <row r="209" spans="1:7" x14ac:dyDescent="0.25">
      <c r="A209" s="108" t="s">
        <v>707</v>
      </c>
      <c r="B209" s="127" t="s">
        <v>1747</v>
      </c>
      <c r="C209" s="166">
        <v>299.79105429999998</v>
      </c>
      <c r="D209" s="169">
        <v>342</v>
      </c>
      <c r="E209" s="122"/>
      <c r="F209" s="165">
        <f t="shared" si="3"/>
        <v>7.7831090719056029E-3</v>
      </c>
      <c r="G209" s="165">
        <f t="shared" si="4"/>
        <v>1.9299027712726636E-3</v>
      </c>
    </row>
    <row r="210" spans="1:7" x14ac:dyDescent="0.25">
      <c r="A210" s="108" t="s">
        <v>708</v>
      </c>
      <c r="B210" s="127" t="s">
        <v>1748</v>
      </c>
      <c r="C210" s="166">
        <v>244.42003635</v>
      </c>
      <c r="D210" s="169">
        <v>264</v>
      </c>
      <c r="E210" s="122"/>
      <c r="F210" s="165">
        <f t="shared" si="3"/>
        <v>6.3455789456863133E-3</v>
      </c>
      <c r="G210" s="165">
        <f t="shared" si="4"/>
        <v>1.4897495076490737E-3</v>
      </c>
    </row>
    <row r="211" spans="1:7" x14ac:dyDescent="0.25">
      <c r="A211" s="108" t="s">
        <v>709</v>
      </c>
      <c r="B211" s="127" t="s">
        <v>1749</v>
      </c>
      <c r="C211" s="166">
        <v>201.14658310999999</v>
      </c>
      <c r="D211" s="169">
        <v>206</v>
      </c>
      <c r="E211" s="122"/>
      <c r="F211" s="165">
        <f t="shared" si="3"/>
        <v>5.2221231198567334E-3</v>
      </c>
      <c r="G211" s="165">
        <f t="shared" si="4"/>
        <v>1.1624560552110196E-3</v>
      </c>
    </row>
    <row r="212" spans="1:7" x14ac:dyDescent="0.25">
      <c r="A212" s="108" t="s">
        <v>710</v>
      </c>
      <c r="B212" s="127" t="s">
        <v>1750</v>
      </c>
      <c r="C212" s="166">
        <v>702.72123663000002</v>
      </c>
      <c r="D212" s="169">
        <v>605</v>
      </c>
      <c r="E212" s="122"/>
      <c r="F212" s="165">
        <f t="shared" si="3"/>
        <v>1.8243893383031066E-2</v>
      </c>
      <c r="G212" s="165">
        <f t="shared" si="4"/>
        <v>3.4140092883624606E-3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38518.161769330014</v>
      </c>
      <c r="D214" s="170">
        <f>SUM(D190:D213)</f>
        <v>177211</v>
      </c>
      <c r="E214" s="122"/>
      <c r="F214" s="171">
        <f>SUM(F190:F213)</f>
        <v>0.99999999999999967</v>
      </c>
      <c r="G214" s="171">
        <f>SUM(G190:G213)</f>
        <v>1.0000000000000002</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0.71522593000000001</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3451.6750258799998</v>
      </c>
      <c r="D219" s="169">
        <v>42478</v>
      </c>
      <c r="F219" s="165">
        <f t="shared" ref="F219:F226" si="5">IF($C$227=0,"",IF(C219="[for completion]","",C219/$C$227))</f>
        <v>8.9611623902270121E-2</v>
      </c>
      <c r="G219" s="165">
        <f t="shared" ref="G219:G226" si="6">IF($D$227=0,"",IF(D219="[for completion]","",D219/$D$227))</f>
        <v>0.23970295297695968</v>
      </c>
    </row>
    <row r="220" spans="1:7" x14ac:dyDescent="0.25">
      <c r="A220" s="108" t="s">
        <v>719</v>
      </c>
      <c r="B220" s="108" t="s">
        <v>1751</v>
      </c>
      <c r="C220" s="166">
        <v>3189.35588078</v>
      </c>
      <c r="D220" s="169">
        <v>19887</v>
      </c>
      <c r="F220" s="165">
        <f t="shared" si="5"/>
        <v>8.2801352252472149E-2</v>
      </c>
      <c r="G220" s="165">
        <f t="shared" si="6"/>
        <v>0.11222215325233761</v>
      </c>
    </row>
    <row r="221" spans="1:7" x14ac:dyDescent="0.25">
      <c r="A221" s="108" t="s">
        <v>721</v>
      </c>
      <c r="B221" s="108" t="s">
        <v>1752</v>
      </c>
      <c r="C221" s="166">
        <v>4640.6406438399999</v>
      </c>
      <c r="D221" s="169">
        <v>22329</v>
      </c>
      <c r="F221" s="165">
        <f t="shared" si="5"/>
        <v>0.12047928641119886</v>
      </c>
      <c r="G221" s="165">
        <f t="shared" si="6"/>
        <v>0.12600233619809154</v>
      </c>
    </row>
    <row r="222" spans="1:7" x14ac:dyDescent="0.25">
      <c r="A222" s="108" t="s">
        <v>723</v>
      </c>
      <c r="B222" s="108" t="s">
        <v>1753</v>
      </c>
      <c r="C222" s="166">
        <v>5240.5870769599996</v>
      </c>
      <c r="D222" s="169">
        <v>21296</v>
      </c>
      <c r="F222" s="165">
        <f t="shared" si="5"/>
        <v>0.13605496306765097</v>
      </c>
      <c r="G222" s="165">
        <f t="shared" si="6"/>
        <v>0.12017312695035862</v>
      </c>
    </row>
    <row r="223" spans="1:7" x14ac:dyDescent="0.25">
      <c r="A223" s="108" t="s">
        <v>725</v>
      </c>
      <c r="B223" s="108" t="s">
        <v>1754</v>
      </c>
      <c r="C223" s="166">
        <v>6412.1426570100002</v>
      </c>
      <c r="D223" s="169">
        <v>22035</v>
      </c>
      <c r="F223" s="165">
        <f t="shared" si="5"/>
        <v>0.16647063002148907</v>
      </c>
      <c r="G223" s="165">
        <f t="shared" si="6"/>
        <v>0.12434329697366417</v>
      </c>
    </row>
    <row r="224" spans="1:7" x14ac:dyDescent="0.25">
      <c r="A224" s="108" t="s">
        <v>727</v>
      </c>
      <c r="B224" s="108" t="s">
        <v>1755</v>
      </c>
      <c r="C224" s="166">
        <v>6172.5752174500003</v>
      </c>
      <c r="D224" s="169">
        <v>20087</v>
      </c>
      <c r="F224" s="165">
        <f t="shared" si="5"/>
        <v>0.16025103312081987</v>
      </c>
      <c r="G224" s="165">
        <f t="shared" si="6"/>
        <v>0.11335075136419297</v>
      </c>
    </row>
    <row r="225" spans="1:7" x14ac:dyDescent="0.25">
      <c r="A225" s="108" t="s">
        <v>729</v>
      </c>
      <c r="B225" s="108" t="s">
        <v>1756</v>
      </c>
      <c r="C225" s="166">
        <v>8129.88312916</v>
      </c>
      <c r="D225" s="169">
        <v>23802</v>
      </c>
      <c r="F225" s="165">
        <f t="shared" si="5"/>
        <v>0.21106622838978259</v>
      </c>
      <c r="G225" s="165">
        <f t="shared" si="6"/>
        <v>0.13431446129190625</v>
      </c>
    </row>
    <row r="226" spans="1:7" x14ac:dyDescent="0.25">
      <c r="A226" s="108" t="s">
        <v>731</v>
      </c>
      <c r="B226" s="108" t="s">
        <v>1757</v>
      </c>
      <c r="C226" s="166">
        <v>1281.3021382500001</v>
      </c>
      <c r="D226" s="169">
        <v>5297</v>
      </c>
      <c r="F226" s="165">
        <f t="shared" si="5"/>
        <v>3.3264882834316195E-2</v>
      </c>
      <c r="G226" s="165">
        <f t="shared" si="6"/>
        <v>2.9890920992489179E-2</v>
      </c>
    </row>
    <row r="227" spans="1:7" x14ac:dyDescent="0.25">
      <c r="A227" s="108" t="s">
        <v>733</v>
      </c>
      <c r="B227" s="136" t="s">
        <v>99</v>
      </c>
      <c r="C227" s="166">
        <f>SUM(C219:C226)</f>
        <v>38518.161769330007</v>
      </c>
      <c r="D227" s="169">
        <f>SUM(D219:D226)</f>
        <v>177211</v>
      </c>
      <c r="F227" s="140">
        <f>SUM(F219:F226)</f>
        <v>0.99999999999999989</v>
      </c>
      <c r="G227" s="140">
        <f>SUM(G219:G226)</f>
        <v>1</v>
      </c>
    </row>
    <row r="228" spans="1:7" outlineLevel="1" x14ac:dyDescent="0.25">
      <c r="A228" s="108" t="s">
        <v>734</v>
      </c>
      <c r="B228" s="123" t="s">
        <v>1758</v>
      </c>
      <c r="C228" s="166">
        <v>1281.3021382500001</v>
      </c>
      <c r="D228" s="169">
        <v>5297</v>
      </c>
      <c r="F228" s="165">
        <f t="shared" ref="F228:F233" si="7">IF($C$227=0,"",IF(C228="[for completion]","",C228/$C$227))</f>
        <v>3.3264882834316195E-2</v>
      </c>
      <c r="G228" s="165">
        <f t="shared" ref="G228:G233" si="8">IF($D$227=0,"",IF(D228="[for completion]","",D228/$D$227))</f>
        <v>2.9890920992489179E-2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0.59330432</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7282.9133272600002</v>
      </c>
      <c r="D241" s="169">
        <v>67521</v>
      </c>
      <c r="F241" s="165">
        <f t="shared" ref="F241:F248" si="9">IF($C$249=0,"",IF(C241="[Mark as ND1 if not relevant]","",C241/$C$249))</f>
        <v>0.18907738564665885</v>
      </c>
      <c r="G241" s="165">
        <f t="shared" ref="G241:G248" si="10">IF($D$249=0,"",IF(D241="[Mark as ND1 if not relevant]","",D241/$D$249))</f>
        <v>0.38102036555292845</v>
      </c>
    </row>
    <row r="242" spans="1:7" x14ac:dyDescent="0.25">
      <c r="A242" s="108" t="s">
        <v>752</v>
      </c>
      <c r="B242" s="108" t="s">
        <v>1763</v>
      </c>
      <c r="C242" s="166">
        <v>5084.6689454300003</v>
      </c>
      <c r="D242" s="169">
        <v>23831</v>
      </c>
      <c r="F242" s="165">
        <f t="shared" si="9"/>
        <v>0.13200705100830271</v>
      </c>
      <c r="G242" s="165">
        <f t="shared" si="10"/>
        <v>0.13447810801812529</v>
      </c>
    </row>
    <row r="243" spans="1:7" x14ac:dyDescent="0.25">
      <c r="A243" s="108" t="s">
        <v>753</v>
      </c>
      <c r="B243" s="108" t="s">
        <v>1764</v>
      </c>
      <c r="C243" s="166">
        <v>6401.4256061799997</v>
      </c>
      <c r="D243" s="169">
        <v>24291</v>
      </c>
      <c r="F243" s="165">
        <f t="shared" si="9"/>
        <v>0.16619239631723859</v>
      </c>
      <c r="G243" s="165">
        <f t="shared" si="10"/>
        <v>0.13707388367539261</v>
      </c>
    </row>
    <row r="244" spans="1:7" x14ac:dyDescent="0.25">
      <c r="A244" s="108" t="s">
        <v>754</v>
      </c>
      <c r="B244" s="108" t="s">
        <v>1765</v>
      </c>
      <c r="C244" s="166">
        <v>7005.38288827</v>
      </c>
      <c r="D244" s="169">
        <v>24061</v>
      </c>
      <c r="F244" s="165">
        <f t="shared" si="9"/>
        <v>0.18187220174790431</v>
      </c>
      <c r="G244" s="165">
        <f t="shared" si="10"/>
        <v>0.13577599584675895</v>
      </c>
    </row>
    <row r="245" spans="1:7" x14ac:dyDescent="0.25">
      <c r="A245" s="108" t="s">
        <v>755</v>
      </c>
      <c r="B245" s="108" t="s">
        <v>1766</v>
      </c>
      <c r="C245" s="166">
        <v>6343.3851741400003</v>
      </c>
      <c r="D245" s="169">
        <v>20141</v>
      </c>
      <c r="F245" s="165">
        <f t="shared" si="9"/>
        <v>0.16468556345258684</v>
      </c>
      <c r="G245" s="165">
        <f t="shared" si="10"/>
        <v>0.11365547285439391</v>
      </c>
    </row>
    <row r="246" spans="1:7" x14ac:dyDescent="0.25">
      <c r="A246" s="108" t="s">
        <v>756</v>
      </c>
      <c r="B246" s="108" t="s">
        <v>1767</v>
      </c>
      <c r="C246" s="166">
        <v>3935.7921323999999</v>
      </c>
      <c r="D246" s="169">
        <v>11476</v>
      </c>
      <c r="F246" s="165">
        <f t="shared" si="9"/>
        <v>0.10218016518986286</v>
      </c>
      <c r="G246" s="165">
        <f t="shared" si="10"/>
        <v>6.4758959658260493E-2</v>
      </c>
    </row>
    <row r="247" spans="1:7" x14ac:dyDescent="0.25">
      <c r="A247" s="108" t="s">
        <v>757</v>
      </c>
      <c r="B247" s="108" t="s">
        <v>1768</v>
      </c>
      <c r="C247" s="166">
        <v>2452.1252988400001</v>
      </c>
      <c r="D247" s="169">
        <v>5859</v>
      </c>
      <c r="F247" s="165">
        <f t="shared" si="9"/>
        <v>6.3661534876062006E-2</v>
      </c>
      <c r="G247" s="165">
        <f t="shared" si="10"/>
        <v>3.3062281686802739E-2</v>
      </c>
    </row>
    <row r="248" spans="1:7" x14ac:dyDescent="0.25">
      <c r="A248" s="108" t="s">
        <v>758</v>
      </c>
      <c r="B248" s="108" t="s">
        <v>1769</v>
      </c>
      <c r="C248" s="166">
        <v>12.46839681</v>
      </c>
      <c r="D248" s="169">
        <v>31</v>
      </c>
      <c r="F248" s="165">
        <f t="shared" si="9"/>
        <v>3.2370176138384499E-4</v>
      </c>
      <c r="G248" s="165">
        <f t="shared" si="10"/>
        <v>1.7493270733758064E-4</v>
      </c>
    </row>
    <row r="249" spans="1:7" x14ac:dyDescent="0.25">
      <c r="A249" s="108" t="s">
        <v>759</v>
      </c>
      <c r="B249" s="136" t="s">
        <v>99</v>
      </c>
      <c r="C249" s="166">
        <f>SUM(C241:C248)</f>
        <v>38518.16176933</v>
      </c>
      <c r="D249" s="169">
        <f>SUM(D241:D248)</f>
        <v>177211</v>
      </c>
      <c r="F249" s="140">
        <f>SUM(F241:F248)</f>
        <v>1</v>
      </c>
      <c r="G249" s="140">
        <f>SUM(G241:G248)</f>
        <v>1</v>
      </c>
    </row>
    <row r="250" spans="1:7" outlineLevel="1" x14ac:dyDescent="0.25">
      <c r="A250" s="108" t="s">
        <v>760</v>
      </c>
      <c r="B250" s="123" t="s">
        <v>1770</v>
      </c>
      <c r="C250" s="166">
        <v>12.46839681</v>
      </c>
      <c r="D250" s="169">
        <v>31</v>
      </c>
      <c r="F250" s="165">
        <f t="shared" ref="F250:F255" si="11">IF($C$249=0,"",IF(C250="[for completion]","",C250/$C$249))</f>
        <v>3.2370176138384499E-4</v>
      </c>
      <c r="G250" s="165">
        <f t="shared" ref="G250:G255" si="12">IF($D$249=0,"",IF(D250="[for completion]","",D250/$D$249))</f>
        <v>1.7493270733758064E-4</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6" t="s">
        <v>1682</v>
      </c>
      <c r="E3" s="256"/>
      <c r="F3" s="256"/>
      <c r="G3" s="256"/>
      <c r="H3" s="256"/>
      <c r="I3" s="182"/>
      <c r="J3" s="183"/>
    </row>
    <row r="4" spans="2:10" ht="48.75" customHeight="1" x14ac:dyDescent="0.25">
      <c r="B4" s="181"/>
      <c r="C4" s="182"/>
      <c r="D4" s="256"/>
      <c r="E4" s="256"/>
      <c r="F4" s="256"/>
      <c r="G4" s="256"/>
      <c r="H4" s="256"/>
      <c r="I4" s="182"/>
      <c r="J4" s="183"/>
    </row>
    <row r="5" spans="2:10" x14ac:dyDescent="0.25">
      <c r="B5" s="181"/>
      <c r="C5" s="182"/>
      <c r="D5" s="182"/>
      <c r="E5" s="184"/>
      <c r="F5" s="185"/>
      <c r="G5" s="182"/>
      <c r="H5" s="182"/>
      <c r="I5" s="182"/>
      <c r="J5" s="183"/>
    </row>
    <row r="6" spans="2:10" x14ac:dyDescent="0.25">
      <c r="B6" s="181"/>
      <c r="C6" s="182"/>
      <c r="D6" s="255" t="s">
        <v>1792</v>
      </c>
      <c r="E6" s="255"/>
      <c r="F6" s="255"/>
      <c r="G6" s="255"/>
      <c r="H6" s="255"/>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7" t="s">
        <v>1631</v>
      </c>
      <c r="B1" s="257"/>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t="s">
        <v>1692</v>
      </c>
      <c r="C35" s="108" t="s">
        <v>1338</v>
      </c>
      <c r="D35" s="108" t="s">
        <v>1793</v>
      </c>
      <c r="E35" s="108" t="s">
        <v>1796</v>
      </c>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61.054499999999997</v>
      </c>
      <c r="H75" s="23"/>
    </row>
    <row r="76" spans="1:14" x14ac:dyDescent="0.25">
      <c r="A76" s="25" t="s">
        <v>1598</v>
      </c>
      <c r="B76" s="25" t="s">
        <v>1626</v>
      </c>
      <c r="C76" s="148">
        <v>257.04059999999998</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1797</v>
      </c>
      <c r="C82" s="168">
        <v>3.50951E-3</v>
      </c>
      <c r="D82" s="108" t="str">
        <f t="shared" ref="D82:D87" si="0">IF(C82="","","ND2")</f>
        <v>ND2</v>
      </c>
      <c r="E82" s="108" t="str">
        <f t="shared" ref="E82:E87" si="1">IF(C82="","","ND2")</f>
        <v>ND2</v>
      </c>
      <c r="F82" s="108" t="str">
        <f t="shared" ref="F82:F87" si="2">IF(C82="","","ND2")</f>
        <v>ND2</v>
      </c>
      <c r="G82" s="168">
        <f t="shared" ref="G82:G87" si="3">IF(C82="","",C82)</f>
        <v>3.50951E-3</v>
      </c>
      <c r="H82" s="23"/>
    </row>
    <row r="83" spans="1:8" x14ac:dyDescent="0.25">
      <c r="A83" s="25" t="s">
        <v>1605</v>
      </c>
      <c r="B83" s="25" t="s">
        <v>1798</v>
      </c>
      <c r="C83" s="190">
        <v>1.88197E-3</v>
      </c>
      <c r="D83" s="25" t="str">
        <f t="shared" si="0"/>
        <v>ND2</v>
      </c>
      <c r="E83" s="25" t="str">
        <f t="shared" si="1"/>
        <v>ND2</v>
      </c>
      <c r="F83" s="25" t="str">
        <f t="shared" si="2"/>
        <v>ND2</v>
      </c>
      <c r="G83" s="190">
        <f t="shared" si="3"/>
        <v>1.88197E-3</v>
      </c>
      <c r="H83" s="23"/>
    </row>
    <row r="84" spans="1:8" x14ac:dyDescent="0.25">
      <c r="A84" s="25" t="s">
        <v>1606</v>
      </c>
      <c r="B84" s="25" t="s">
        <v>1799</v>
      </c>
      <c r="C84" s="190">
        <v>2.8626999999999998E-4</v>
      </c>
      <c r="D84" s="25" t="str">
        <f t="shared" si="0"/>
        <v>ND2</v>
      </c>
      <c r="E84" s="25" t="str">
        <f t="shared" si="1"/>
        <v>ND2</v>
      </c>
      <c r="F84" s="25" t="str">
        <f t="shared" si="2"/>
        <v>ND2</v>
      </c>
      <c r="G84" s="190">
        <f t="shared" si="3"/>
        <v>2.8626999999999998E-4</v>
      </c>
      <c r="H84" s="23"/>
    </row>
    <row r="85" spans="1:8" x14ac:dyDescent="0.25">
      <c r="A85" s="25" t="s">
        <v>1607</v>
      </c>
      <c r="B85" s="25" t="s">
        <v>1800</v>
      </c>
      <c r="C85" s="190">
        <v>0</v>
      </c>
      <c r="D85" s="25" t="str">
        <f t="shared" si="0"/>
        <v>ND2</v>
      </c>
      <c r="E85" s="25" t="str">
        <f t="shared" si="1"/>
        <v>ND2</v>
      </c>
      <c r="F85" s="25" t="str">
        <f t="shared" si="2"/>
        <v>ND2</v>
      </c>
      <c r="G85" s="190">
        <f t="shared" si="3"/>
        <v>0</v>
      </c>
      <c r="H85" s="23"/>
    </row>
    <row r="86" spans="1:8" x14ac:dyDescent="0.25">
      <c r="A86" s="25" t="s">
        <v>1618</v>
      </c>
      <c r="B86" s="25" t="s">
        <v>1801</v>
      </c>
      <c r="C86" s="190">
        <v>0</v>
      </c>
      <c r="D86" s="25" t="str">
        <f t="shared" si="0"/>
        <v>ND2</v>
      </c>
      <c r="E86" s="25" t="str">
        <f t="shared" si="1"/>
        <v>ND2</v>
      </c>
      <c r="F86" s="25" t="str">
        <f t="shared" si="2"/>
        <v>ND2</v>
      </c>
      <c r="G86" s="190">
        <f t="shared" si="3"/>
        <v>0</v>
      </c>
      <c r="H86" s="23"/>
    </row>
    <row r="87" spans="1:8" outlineLevel="1" x14ac:dyDescent="0.25">
      <c r="A87" s="25" t="s">
        <v>1608</v>
      </c>
      <c r="B87" s="25" t="s">
        <v>1802</v>
      </c>
      <c r="C87" s="190">
        <v>0.99432224999999996</v>
      </c>
      <c r="D87" s="25" t="str">
        <f t="shared" si="0"/>
        <v>ND2</v>
      </c>
      <c r="E87" s="25" t="str">
        <f t="shared" si="1"/>
        <v>ND2</v>
      </c>
      <c r="F87" s="25" t="str">
        <f t="shared" si="2"/>
        <v>ND2</v>
      </c>
      <c r="G87" s="190">
        <f t="shared" si="3"/>
        <v>0.99432224999999996</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 den</cp:lastModifiedBy>
  <cp:lastPrinted>2016-05-20T08:25:54Z</cp:lastPrinted>
  <dcterms:created xsi:type="dcterms:W3CDTF">2021-01-12T12:57:39Z</dcterms:created>
  <dcterms:modified xsi:type="dcterms:W3CDTF">2021-01-12T17:39:36Z</dcterms:modified>
</cp:coreProperties>
</file>