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10\B.CBC2\"/>
    </mc:Choice>
  </mc:AlternateContent>
  <xr:revisionPtr revIDLastSave="0" documentId="13_ncr:1_{37BDD4D4-8D26-4D30-A972-977194FADB40}"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G616" i="19"/>
  <c r="F615" i="19"/>
  <c r="F619" i="19" s="1"/>
  <c r="D603" i="19"/>
  <c r="C603" i="19"/>
  <c r="F602" i="19" s="1"/>
  <c r="G602" i="19"/>
  <c r="G601" i="19"/>
  <c r="F601" i="19"/>
  <c r="G600" i="19"/>
  <c r="G599" i="19"/>
  <c r="F599" i="19"/>
  <c r="G598" i="19"/>
  <c r="G597" i="19"/>
  <c r="F597" i="19"/>
  <c r="G596" i="19"/>
  <c r="G595" i="19"/>
  <c r="F595" i="19"/>
  <c r="G594" i="19"/>
  <c r="G593" i="19"/>
  <c r="F593" i="19"/>
  <c r="G592" i="19"/>
  <c r="G591" i="19"/>
  <c r="F591" i="19"/>
  <c r="G590" i="19"/>
  <c r="D588" i="19"/>
  <c r="G587" i="19" s="1"/>
  <c r="C588" i="19"/>
  <c r="F586" i="19" s="1"/>
  <c r="F584" i="19"/>
  <c r="G582" i="19"/>
  <c r="F581" i="19"/>
  <c r="G580" i="19"/>
  <c r="F580" i="19"/>
  <c r="G578" i="19"/>
  <c r="F577" i="19"/>
  <c r="G576" i="19"/>
  <c r="F576" i="19"/>
  <c r="G574" i="19"/>
  <c r="F573" i="19"/>
  <c r="G572" i="19"/>
  <c r="F572" i="19"/>
  <c r="G570" i="19"/>
  <c r="D565" i="19"/>
  <c r="G564" i="19" s="1"/>
  <c r="C565" i="19"/>
  <c r="F557" i="19" s="1"/>
  <c r="G555" i="19"/>
  <c r="F554" i="19"/>
  <c r="D508" i="19"/>
  <c r="G507" i="19" s="1"/>
  <c r="C508" i="19"/>
  <c r="F506" i="19" s="1"/>
  <c r="G506" i="19"/>
  <c r="G500" i="19"/>
  <c r="F500" i="19"/>
  <c r="D486" i="19"/>
  <c r="G485" i="19" s="1"/>
  <c r="C486" i="19"/>
  <c r="F482" i="19" s="1"/>
  <c r="G484" i="19"/>
  <c r="F481" i="19"/>
  <c r="G480" i="19"/>
  <c r="F480" i="19"/>
  <c r="D473" i="19"/>
  <c r="G472" i="19" s="1"/>
  <c r="C473" i="19"/>
  <c r="F462" i="19" s="1"/>
  <c r="G471" i="19"/>
  <c r="G469" i="19"/>
  <c r="G467" i="19"/>
  <c r="G465" i="19"/>
  <c r="G461" i="19"/>
  <c r="G459" i="19"/>
  <c r="G457" i="19"/>
  <c r="F457" i="19"/>
  <c r="G455" i="19"/>
  <c r="G453" i="19"/>
  <c r="G449" i="19"/>
  <c r="G405" i="19"/>
  <c r="G404" i="19"/>
  <c r="G403" i="19"/>
  <c r="G402" i="19"/>
  <c r="G401" i="19"/>
  <c r="G400" i="19"/>
  <c r="G399" i="19"/>
  <c r="G398" i="19"/>
  <c r="G397" i="19"/>
  <c r="G396" i="19"/>
  <c r="D393" i="19"/>
  <c r="C393" i="19"/>
  <c r="F392" i="19" s="1"/>
  <c r="G392" i="19"/>
  <c r="G391" i="19"/>
  <c r="G390" i="19"/>
  <c r="G389" i="19"/>
  <c r="D386" i="19"/>
  <c r="C386" i="19"/>
  <c r="F385" i="19" s="1"/>
  <c r="G385" i="19"/>
  <c r="G384" i="19"/>
  <c r="G383" i="19"/>
  <c r="G382" i="19"/>
  <c r="G381" i="19"/>
  <c r="G380" i="19"/>
  <c r="G379" i="19"/>
  <c r="D367" i="19"/>
  <c r="G365" i="19" s="1"/>
  <c r="C367" i="19"/>
  <c r="G366" i="19"/>
  <c r="G364" i="19"/>
  <c r="F363" i="19"/>
  <c r="G361" i="19"/>
  <c r="F361" i="19"/>
  <c r="G360" i="19"/>
  <c r="F359" i="19"/>
  <c r="G357" i="19"/>
  <c r="G355" i="19"/>
  <c r="F355" i="19"/>
  <c r="G354" i="19"/>
  <c r="D350" i="19"/>
  <c r="C350" i="19"/>
  <c r="F346" i="19" s="1"/>
  <c r="G342" i="19"/>
  <c r="F341" i="19"/>
  <c r="G334" i="19"/>
  <c r="F332" i="19"/>
  <c r="D327" i="19"/>
  <c r="G321" i="19" s="1"/>
  <c r="C327" i="19"/>
  <c r="F317" i="19" s="1"/>
  <c r="G323" i="19"/>
  <c r="F322" i="19"/>
  <c r="F320" i="19"/>
  <c r="G315" i="19"/>
  <c r="F314" i="19"/>
  <c r="G311" i="19"/>
  <c r="F309" i="19"/>
  <c r="D274" i="19"/>
  <c r="C274" i="19"/>
  <c r="F270" i="19" s="1"/>
  <c r="G266" i="19"/>
  <c r="D252" i="19"/>
  <c r="G248" i="19" s="1"/>
  <c r="C252" i="19"/>
  <c r="F249" i="19"/>
  <c r="G244" i="19"/>
  <c r="F244" i="19"/>
  <c r="D239" i="19"/>
  <c r="G233" i="19" s="1"/>
  <c r="C239" i="19"/>
  <c r="F229" i="19" s="1"/>
  <c r="F238" i="19"/>
  <c r="F237" i="19"/>
  <c r="F236" i="19"/>
  <c r="F235" i="19"/>
  <c r="F234" i="19"/>
  <c r="F233" i="19"/>
  <c r="F232" i="19"/>
  <c r="F231" i="19"/>
  <c r="F230" i="19"/>
  <c r="F228" i="19"/>
  <c r="F227" i="19"/>
  <c r="F226" i="19"/>
  <c r="F225" i="19"/>
  <c r="F224" i="19"/>
  <c r="G222" i="19"/>
  <c r="F222" i="19"/>
  <c r="G221" i="19"/>
  <c r="F221" i="19"/>
  <c r="F220" i="19"/>
  <c r="F219" i="19"/>
  <c r="G218" i="19"/>
  <c r="F218" i="19"/>
  <c r="G217" i="19"/>
  <c r="F217" i="19"/>
  <c r="F216" i="19"/>
  <c r="F215" i="19"/>
  <c r="F98" i="19"/>
  <c r="D98" i="19"/>
  <c r="C98" i="19"/>
  <c r="F94" i="19"/>
  <c r="D94" i="19"/>
  <c r="C94" i="19"/>
  <c r="F66" i="19"/>
  <c r="D66" i="19"/>
  <c r="C66" i="19"/>
  <c r="C30" i="19"/>
  <c r="F37"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1" i="11"/>
  <c r="D179" i="11"/>
  <c r="G184" i="11" s="1"/>
  <c r="C179" i="11"/>
  <c r="F173" i="11" s="1"/>
  <c r="G177" i="11"/>
  <c r="G176" i="11"/>
  <c r="G175" i="11"/>
  <c r="G173" i="11"/>
  <c r="G172" i="11"/>
  <c r="G171" i="11"/>
  <c r="G163" i="11"/>
  <c r="G161" i="11"/>
  <c r="G159" i="11"/>
  <c r="D157" i="11"/>
  <c r="G162" i="11" s="1"/>
  <c r="C157" i="11"/>
  <c r="F151" i="11" s="1"/>
  <c r="G156" i="11"/>
  <c r="G155" i="11"/>
  <c r="G154" i="11"/>
  <c r="G153" i="11"/>
  <c r="G152" i="11"/>
  <c r="G151" i="11"/>
  <c r="G150" i="11"/>
  <c r="G149" i="11"/>
  <c r="D144" i="11"/>
  <c r="G130" i="11" s="1"/>
  <c r="C144" i="11"/>
  <c r="F138" i="11" s="1"/>
  <c r="F142" i="11"/>
  <c r="G140" i="11"/>
  <c r="F140" i="11"/>
  <c r="G139" i="11"/>
  <c r="F136" i="11"/>
  <c r="G134" i="11"/>
  <c r="F134" i="11"/>
  <c r="G133" i="11"/>
  <c r="F132" i="11"/>
  <c r="F130" i="11"/>
  <c r="G129" i="11"/>
  <c r="F128" i="11"/>
  <c r="F126" i="11"/>
  <c r="F124" i="11"/>
  <c r="G122" i="11"/>
  <c r="F122" i="11"/>
  <c r="F120" i="11"/>
  <c r="C58" i="11"/>
  <c r="C54" i="11"/>
  <c r="C26" i="11"/>
  <c r="C152" i="10"/>
  <c r="F155" i="10" s="1"/>
  <c r="C81" i="10"/>
  <c r="C77" i="10"/>
  <c r="C49" i="10"/>
  <c r="C42" i="10"/>
  <c r="F40" i="10" s="1"/>
  <c r="D37" i="10"/>
  <c r="C37" i="10"/>
  <c r="F34" i="10" s="1"/>
  <c r="G36" i="10"/>
  <c r="G35" i="10"/>
  <c r="G34" i="10"/>
  <c r="G33" i="10"/>
  <c r="G32" i="10"/>
  <c r="G31" i="10"/>
  <c r="G30" i="10"/>
  <c r="G29" i="10"/>
  <c r="G28" i="10"/>
  <c r="G27" i="10"/>
  <c r="G26" i="10"/>
  <c r="G25" i="10"/>
  <c r="G24" i="10"/>
  <c r="G23" i="10"/>
  <c r="G22" i="10"/>
  <c r="G37" i="10" s="1"/>
  <c r="G622" i="9"/>
  <c r="G621" i="9"/>
  <c r="G620" i="9"/>
  <c r="G619" i="9"/>
  <c r="G618" i="9"/>
  <c r="G617" i="9"/>
  <c r="G616" i="9"/>
  <c r="G615" i="9"/>
  <c r="G614" i="9"/>
  <c r="G613" i="9"/>
  <c r="G612" i="9"/>
  <c r="G611" i="9"/>
  <c r="G610" i="9"/>
  <c r="G609" i="9"/>
  <c r="G608" i="9"/>
  <c r="G607" i="9"/>
  <c r="G606" i="9"/>
  <c r="G605" i="9"/>
  <c r="G604" i="9"/>
  <c r="D601" i="9"/>
  <c r="G598" i="9" s="1"/>
  <c r="C601" i="9"/>
  <c r="F599" i="9" s="1"/>
  <c r="F597" i="9"/>
  <c r="D585" i="9"/>
  <c r="G584" i="9" s="1"/>
  <c r="C585" i="9"/>
  <c r="F591" i="9" s="1"/>
  <c r="G583" i="9"/>
  <c r="F581" i="9"/>
  <c r="G579" i="9"/>
  <c r="G575" i="9"/>
  <c r="F574" i="9"/>
  <c r="D567" i="9"/>
  <c r="G549" i="9" s="1"/>
  <c r="C567" i="9"/>
  <c r="F565" i="9" s="1"/>
  <c r="G566" i="9"/>
  <c r="G564" i="9"/>
  <c r="F563" i="9"/>
  <c r="G561" i="9"/>
  <c r="F561" i="9"/>
  <c r="G560" i="9"/>
  <c r="F559" i="9"/>
  <c r="G555" i="9"/>
  <c r="F555" i="9"/>
  <c r="G554" i="9"/>
  <c r="F553" i="9"/>
  <c r="F551" i="9"/>
  <c r="G550" i="9"/>
  <c r="F549" i="9"/>
  <c r="D544" i="9"/>
  <c r="G543" i="9" s="1"/>
  <c r="C544" i="9"/>
  <c r="F543" i="9" s="1"/>
  <c r="G542" i="9"/>
  <c r="G541" i="9"/>
  <c r="G540" i="9"/>
  <c r="F540" i="9"/>
  <c r="G539" i="9"/>
  <c r="G538" i="9"/>
  <c r="G537" i="9"/>
  <c r="G536" i="9"/>
  <c r="G535" i="9"/>
  <c r="G534" i="9"/>
  <c r="G533" i="9"/>
  <c r="G531" i="9"/>
  <c r="G530" i="9"/>
  <c r="G529" i="9"/>
  <c r="G528" i="9"/>
  <c r="F528" i="9"/>
  <c r="G526" i="9"/>
  <c r="F492" i="9"/>
  <c r="F490" i="9"/>
  <c r="F488" i="9"/>
  <c r="D487" i="9"/>
  <c r="G491" i="9" s="1"/>
  <c r="C487" i="9"/>
  <c r="F485" i="9"/>
  <c r="F483" i="9"/>
  <c r="F481" i="9"/>
  <c r="G479" i="9"/>
  <c r="F479" i="9"/>
  <c r="F468" i="9"/>
  <c r="D465" i="9"/>
  <c r="G469" i="9" s="1"/>
  <c r="C465" i="9"/>
  <c r="F466" i="9" s="1"/>
  <c r="F461" i="9"/>
  <c r="F459" i="9"/>
  <c r="F457" i="9"/>
  <c r="D452" i="9"/>
  <c r="G451" i="9" s="1"/>
  <c r="C452" i="9"/>
  <c r="F450" i="9"/>
  <c r="F444" i="9"/>
  <c r="F442" i="9"/>
  <c r="G436" i="9"/>
  <c r="F436" i="9"/>
  <c r="F434" i="9"/>
  <c r="F428" i="9"/>
  <c r="G393" i="9"/>
  <c r="G392" i="9"/>
  <c r="G391" i="9"/>
  <c r="G390" i="9"/>
  <c r="G389" i="9"/>
  <c r="G388" i="9"/>
  <c r="G387" i="9"/>
  <c r="G386" i="9"/>
  <c r="G385" i="9"/>
  <c r="G384" i="9"/>
  <c r="G383" i="9"/>
  <c r="G382" i="9"/>
  <c r="G381" i="9"/>
  <c r="G380" i="9"/>
  <c r="G379" i="9"/>
  <c r="G378" i="9"/>
  <c r="G377" i="9"/>
  <c r="G376" i="9"/>
  <c r="G375" i="9"/>
  <c r="D372" i="9"/>
  <c r="G371" i="9" s="1"/>
  <c r="C372" i="9"/>
  <c r="F371" i="9" s="1"/>
  <c r="G370" i="9"/>
  <c r="G369" i="9"/>
  <c r="G368" i="9"/>
  <c r="F368" i="9"/>
  <c r="G364" i="9"/>
  <c r="F364" i="9"/>
  <c r="G363" i="9"/>
  <c r="F363" i="9"/>
  <c r="G362" i="9"/>
  <c r="F362" i="9"/>
  <c r="G361" i="9"/>
  <c r="F361" i="9"/>
  <c r="G360" i="9"/>
  <c r="F360" i="9"/>
  <c r="G359" i="9"/>
  <c r="F359" i="9"/>
  <c r="G358" i="9"/>
  <c r="F358" i="9"/>
  <c r="F365" i="9" s="1"/>
  <c r="D346" i="9"/>
  <c r="G342" i="9" s="1"/>
  <c r="C346" i="9"/>
  <c r="F345" i="9" s="1"/>
  <c r="G344" i="9"/>
  <c r="G343" i="9"/>
  <c r="F342" i="9"/>
  <c r="G341" i="9"/>
  <c r="G340" i="9"/>
  <c r="G339" i="9"/>
  <c r="G338" i="9"/>
  <c r="G336" i="9"/>
  <c r="G335" i="9"/>
  <c r="G333" i="9"/>
  <c r="D328" i="9"/>
  <c r="G322" i="9" s="1"/>
  <c r="C328" i="9"/>
  <c r="F327" i="9" s="1"/>
  <c r="F326" i="9"/>
  <c r="F325" i="9"/>
  <c r="F323" i="9"/>
  <c r="F320" i="9"/>
  <c r="F318" i="9"/>
  <c r="F317" i="9"/>
  <c r="F315" i="9"/>
  <c r="G312" i="9"/>
  <c r="F312" i="9"/>
  <c r="F310" i="9"/>
  <c r="D305" i="9"/>
  <c r="G299" i="9" s="1"/>
  <c r="C305" i="9"/>
  <c r="F303" i="9" s="1"/>
  <c r="G303" i="9"/>
  <c r="F302" i="9"/>
  <c r="G301" i="9"/>
  <c r="F301" i="9"/>
  <c r="F299" i="9"/>
  <c r="G297" i="9"/>
  <c r="F296" i="9"/>
  <c r="G295" i="9"/>
  <c r="F295" i="9"/>
  <c r="G293" i="9"/>
  <c r="F292" i="9"/>
  <c r="F290" i="9"/>
  <c r="G289" i="9"/>
  <c r="F289" i="9"/>
  <c r="G287" i="9"/>
  <c r="F252" i="9"/>
  <c r="F251" i="9"/>
  <c r="D249" i="9"/>
  <c r="G241" i="9" s="1"/>
  <c r="C249" i="9"/>
  <c r="F253" i="9" s="1"/>
  <c r="F247" i="9"/>
  <c r="F246" i="9"/>
  <c r="F245" i="9"/>
  <c r="F244" i="9"/>
  <c r="F242" i="9"/>
  <c r="F241" i="9"/>
  <c r="D227" i="9"/>
  <c r="G221" i="9" s="1"/>
  <c r="C227" i="9"/>
  <c r="F231" i="9" s="1"/>
  <c r="G226" i="9"/>
  <c r="F225" i="9"/>
  <c r="F223" i="9"/>
  <c r="G222" i="9"/>
  <c r="F221" i="9"/>
  <c r="G219" i="9"/>
  <c r="F219" i="9"/>
  <c r="D214" i="9"/>
  <c r="G212" i="9" s="1"/>
  <c r="C214" i="9"/>
  <c r="F213" i="9" s="1"/>
  <c r="G213" i="9"/>
  <c r="F212" i="9"/>
  <c r="G210" i="9"/>
  <c r="G209" i="9"/>
  <c r="F208" i="9"/>
  <c r="G206" i="9"/>
  <c r="G205" i="9"/>
  <c r="F204" i="9"/>
  <c r="G202" i="9"/>
  <c r="G201" i="9"/>
  <c r="F200" i="9"/>
  <c r="G198" i="9"/>
  <c r="F198" i="9"/>
  <c r="G197" i="9"/>
  <c r="F196" i="9"/>
  <c r="G194" i="9"/>
  <c r="G193" i="9"/>
  <c r="F192" i="9"/>
  <c r="G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19" i="9"/>
  <c r="C15" i="9"/>
  <c r="F23" i="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14" i="8"/>
  <c r="F210" i="8"/>
  <c r="C208" i="8"/>
  <c r="F213" i="8" s="1"/>
  <c r="C207" i="8"/>
  <c r="F202" i="8"/>
  <c r="F200" i="8"/>
  <c r="F198" i="8"/>
  <c r="F197" i="8"/>
  <c r="F187" i="8"/>
  <c r="F184" i="8"/>
  <c r="F183" i="8"/>
  <c r="F181" i="8"/>
  <c r="C179" i="8"/>
  <c r="F186" i="8" s="1"/>
  <c r="F178" i="8"/>
  <c r="F177" i="8"/>
  <c r="F174" i="8"/>
  <c r="D167" i="8"/>
  <c r="G166" i="8" s="1"/>
  <c r="C167" i="8"/>
  <c r="F166" i="8" s="1"/>
  <c r="G160" i="8"/>
  <c r="D156" i="8"/>
  <c r="G161" i="8" s="1"/>
  <c r="C156" i="8"/>
  <c r="F162" i="8" s="1"/>
  <c r="F154" i="8"/>
  <c r="G152" i="8"/>
  <c r="F152" i="8"/>
  <c r="G151" i="8"/>
  <c r="F150" i="8"/>
  <c r="G147" i="8"/>
  <c r="F146" i="8"/>
  <c r="F144" i="8"/>
  <c r="F142" i="8"/>
  <c r="G140" i="8"/>
  <c r="F140" i="8"/>
  <c r="F138" i="8"/>
  <c r="G136" i="8"/>
  <c r="F136" i="8"/>
  <c r="G135" i="8"/>
  <c r="F135" i="8"/>
  <c r="G134" i="8"/>
  <c r="F134" i="8"/>
  <c r="G133" i="8"/>
  <c r="F133" i="8"/>
  <c r="G132" i="8"/>
  <c r="F132" i="8"/>
  <c r="G131" i="8"/>
  <c r="F131" i="8"/>
  <c r="D130" i="8"/>
  <c r="G122" i="8" s="1"/>
  <c r="C130" i="8"/>
  <c r="F129" i="8" s="1"/>
  <c r="G128" i="8"/>
  <c r="G127" i="8"/>
  <c r="G126" i="8"/>
  <c r="F126" i="8"/>
  <c r="G125" i="8"/>
  <c r="G124" i="8"/>
  <c r="G123" i="8"/>
  <c r="F122" i="8"/>
  <c r="G121" i="8"/>
  <c r="G120" i="8"/>
  <c r="F120" i="8"/>
  <c r="G119" i="8"/>
  <c r="G118" i="8"/>
  <c r="F118" i="8"/>
  <c r="G116" i="8"/>
  <c r="F116" i="8"/>
  <c r="G115" i="8"/>
  <c r="G114" i="8"/>
  <c r="F114" i="8"/>
  <c r="G113" i="8"/>
  <c r="G112" i="8"/>
  <c r="F105" i="8"/>
  <c r="F101" i="8"/>
  <c r="D101" i="8"/>
  <c r="C100" i="8"/>
  <c r="F104" i="8" s="1"/>
  <c r="F99" i="8"/>
  <c r="F95" i="8"/>
  <c r="F79" i="8"/>
  <c r="F78" i="8"/>
  <c r="D78" i="8"/>
  <c r="C77" i="8"/>
  <c r="F71" i="8" s="1"/>
  <c r="F72" i="8"/>
  <c r="F64" i="8"/>
  <c r="F63" i="8"/>
  <c r="F62" i="8"/>
  <c r="F60" i="8"/>
  <c r="F59" i="8"/>
  <c r="C58" i="8"/>
  <c r="F61" i="8" s="1"/>
  <c r="F57" i="8"/>
  <c r="F55" i="8"/>
  <c r="F54" i="8"/>
  <c r="F53" i="8"/>
  <c r="D45" i="8"/>
  <c r="D291" i="8"/>
  <c r="G293" i="8"/>
  <c r="D295" i="8"/>
  <c r="D293" i="8"/>
  <c r="C291" i="8"/>
  <c r="D307" i="8"/>
  <c r="C295" i="8"/>
  <c r="F293" i="8"/>
  <c r="C307" i="8"/>
  <c r="F295" i="8"/>
  <c r="C293" i="8"/>
  <c r="F307" i="8"/>
  <c r="G148" i="8" l="1"/>
  <c r="F164" i="8"/>
  <c r="F167" i="8" s="1"/>
  <c r="G254" i="9"/>
  <c r="F75" i="8"/>
  <c r="F96" i="8"/>
  <c r="F124" i="8"/>
  <c r="G129" i="8"/>
  <c r="G138" i="8"/>
  <c r="G149" i="8"/>
  <c r="G154" i="8"/>
  <c r="F165" i="8"/>
  <c r="F193" i="8"/>
  <c r="F204" i="8"/>
  <c r="F220" i="8"/>
  <c r="G192" i="9"/>
  <c r="G203" i="9"/>
  <c r="G208" i="9"/>
  <c r="G229" i="9"/>
  <c r="F287" i="9"/>
  <c r="F293" i="9"/>
  <c r="F298" i="9"/>
  <c r="F304" i="9"/>
  <c r="G346" i="9"/>
  <c r="F344" i="9"/>
  <c r="G365" i="9"/>
  <c r="G431" i="9"/>
  <c r="G447" i="9"/>
  <c r="G460" i="9"/>
  <c r="F470" i="9"/>
  <c r="F526" i="9"/>
  <c r="F542" i="9"/>
  <c r="G556" i="9"/>
  <c r="G562" i="9"/>
  <c r="F572" i="9"/>
  <c r="G577" i="9"/>
  <c r="F583" i="9"/>
  <c r="G599" i="9"/>
  <c r="G120" i="11"/>
  <c r="G131" i="11"/>
  <c r="G136" i="11"/>
  <c r="G142" i="11"/>
  <c r="F34" i="19"/>
  <c r="F271" i="19"/>
  <c r="F318" i="19"/>
  <c r="F324" i="19"/>
  <c r="F344" i="19"/>
  <c r="F484" i="19"/>
  <c r="G502" i="19"/>
  <c r="F549" i="19"/>
  <c r="G559" i="19"/>
  <c r="G143" i="8"/>
  <c r="F76" i="8"/>
  <c r="G139" i="8"/>
  <c r="G144" i="8"/>
  <c r="G155" i="8"/>
  <c r="G165" i="8"/>
  <c r="F194" i="8"/>
  <c r="F205" i="8"/>
  <c r="G223" i="9"/>
  <c r="G232" i="9"/>
  <c r="G247" i="9"/>
  <c r="F334" i="9"/>
  <c r="G470" i="9"/>
  <c r="G485" i="9"/>
  <c r="F532" i="9"/>
  <c r="G551" i="9"/>
  <c r="G557" i="9"/>
  <c r="F573" i="9"/>
  <c r="F578" i="9"/>
  <c r="G600" i="9"/>
  <c r="F23" i="10"/>
  <c r="F27" i="10"/>
  <c r="F31" i="10"/>
  <c r="F35" i="10"/>
  <c r="G121" i="11"/>
  <c r="G126" i="11"/>
  <c r="G137" i="11"/>
  <c r="G143" i="11"/>
  <c r="F35" i="19"/>
  <c r="G216" i="19"/>
  <c r="G220" i="19"/>
  <c r="G231" i="19"/>
  <c r="G250" i="19"/>
  <c r="F272" i="19"/>
  <c r="F312" i="19"/>
  <c r="F319" i="19"/>
  <c r="F325" i="19"/>
  <c r="F336" i="19"/>
  <c r="F345" i="19"/>
  <c r="G393" i="19"/>
  <c r="F478" i="19"/>
  <c r="F504" i="19"/>
  <c r="G549" i="19"/>
  <c r="G561" i="19"/>
  <c r="G603" i="19"/>
  <c r="G145" i="8"/>
  <c r="G150" i="8"/>
  <c r="F180" i="8"/>
  <c r="F196" i="8"/>
  <c r="F206" i="8"/>
  <c r="F194" i="9"/>
  <c r="G199" i="9"/>
  <c r="G204" i="9"/>
  <c r="F210" i="9"/>
  <c r="G224" i="9"/>
  <c r="F288" i="9"/>
  <c r="F294" i="9"/>
  <c r="F300" i="9"/>
  <c r="G320" i="9"/>
  <c r="G334" i="9"/>
  <c r="F340" i="9"/>
  <c r="G345" i="9"/>
  <c r="F463" i="9"/>
  <c r="G527" i="9"/>
  <c r="G544" i="9" s="1"/>
  <c r="G532" i="9"/>
  <c r="F538" i="9"/>
  <c r="G552" i="9"/>
  <c r="G558" i="9"/>
  <c r="G563" i="9"/>
  <c r="G567" i="9" s="1"/>
  <c r="G573" i="9"/>
  <c r="F579" i="9"/>
  <c r="F584" i="9"/>
  <c r="G127" i="11"/>
  <c r="G132" i="11"/>
  <c r="G138" i="11"/>
  <c r="F171" i="11"/>
  <c r="G178" i="11"/>
  <c r="F27" i="19"/>
  <c r="F36" i="19"/>
  <c r="F273" i="19"/>
  <c r="F313" i="19"/>
  <c r="G319" i="19"/>
  <c r="F326" i="19"/>
  <c r="F337" i="19"/>
  <c r="F347" i="19"/>
  <c r="G356" i="19"/>
  <c r="G362" i="19"/>
  <c r="F368" i="19"/>
  <c r="F384" i="19"/>
  <c r="F391" i="19"/>
  <c r="G451" i="19"/>
  <c r="G463" i="19"/>
  <c r="G478" i="19"/>
  <c r="F485" i="19"/>
  <c r="G504" i="19"/>
  <c r="G551" i="19"/>
  <c r="F562" i="19"/>
  <c r="G463" i="9"/>
  <c r="F24" i="10"/>
  <c r="F28" i="10"/>
  <c r="F32" i="10"/>
  <c r="F36" i="10"/>
  <c r="F28" i="19"/>
  <c r="F38" i="19"/>
  <c r="F339" i="19"/>
  <c r="F348" i="19"/>
  <c r="G386" i="19"/>
  <c r="F505" i="19"/>
  <c r="G553" i="19"/>
  <c r="G563" i="19"/>
  <c r="G141" i="8"/>
  <c r="G146" i="8"/>
  <c r="G158" i="8"/>
  <c r="F190" i="9"/>
  <c r="G195" i="9"/>
  <c r="G200" i="9"/>
  <c r="F206" i="9"/>
  <c r="G211" i="9"/>
  <c r="G220" i="9"/>
  <c r="G225" i="9"/>
  <c r="F336" i="9"/>
  <c r="G439" i="9"/>
  <c r="G480" i="9"/>
  <c r="F534" i="9"/>
  <c r="G553" i="9"/>
  <c r="G559" i="9"/>
  <c r="G565" i="9"/>
  <c r="F575" i="9"/>
  <c r="F580" i="9"/>
  <c r="G123" i="11"/>
  <c r="G128" i="11"/>
  <c r="F149" i="11"/>
  <c r="F29" i="19"/>
  <c r="F39" i="19"/>
  <c r="G227" i="19"/>
  <c r="F266" i="19"/>
  <c r="F315" i="19"/>
  <c r="F321" i="19"/>
  <c r="F327" i="19" s="1"/>
  <c r="F340" i="19"/>
  <c r="F349" i="19"/>
  <c r="G358" i="19"/>
  <c r="G363" i="19"/>
  <c r="F380" i="19"/>
  <c r="G584" i="19"/>
  <c r="F585" i="19"/>
  <c r="G372" i="9"/>
  <c r="F25" i="10"/>
  <c r="F33" i="10"/>
  <c r="F56" i="8"/>
  <c r="F58" i="8" s="1"/>
  <c r="F93" i="8"/>
  <c r="F112" i="8"/>
  <c r="G117" i="8"/>
  <c r="G130" i="8" s="1"/>
  <c r="F128" i="8"/>
  <c r="G142" i="8"/>
  <c r="F148" i="8"/>
  <c r="G153" i="8"/>
  <c r="G162" i="8"/>
  <c r="F175" i="8"/>
  <c r="F179" i="8" s="1"/>
  <c r="F185" i="8"/>
  <c r="F201" i="8"/>
  <c r="F212" i="8"/>
  <c r="G191" i="9"/>
  <c r="G214" i="9" s="1"/>
  <c r="G196" i="9"/>
  <c r="F202" i="9"/>
  <c r="G207" i="9"/>
  <c r="F254" i="9"/>
  <c r="F291" i="9"/>
  <c r="F297" i="9"/>
  <c r="G337" i="9"/>
  <c r="F370" i="9"/>
  <c r="G458" i="9"/>
  <c r="G482" i="9"/>
  <c r="F530" i="9"/>
  <c r="F576" i="9"/>
  <c r="G581" i="9"/>
  <c r="G597" i="9"/>
  <c r="G124" i="11"/>
  <c r="G135" i="11"/>
  <c r="G141" i="11"/>
  <c r="G157" i="11"/>
  <c r="G174" i="11"/>
  <c r="G179" i="11" s="1"/>
  <c r="G183" i="11"/>
  <c r="F31" i="19"/>
  <c r="F223" i="19"/>
  <c r="F239" i="19" s="1"/>
  <c r="G235" i="19"/>
  <c r="G246" i="19"/>
  <c r="F268" i="19"/>
  <c r="F310" i="19"/>
  <c r="F316" i="19"/>
  <c r="F323" i="19"/>
  <c r="F333" i="19"/>
  <c r="F342" i="19"/>
  <c r="G359" i="19"/>
  <c r="G482" i="19"/>
  <c r="G586" i="19"/>
  <c r="G457" i="9"/>
  <c r="F29" i="10"/>
  <c r="F338" i="9"/>
  <c r="G428" i="9"/>
  <c r="G444" i="9"/>
  <c r="G492" i="9"/>
  <c r="F536" i="9"/>
  <c r="F577" i="9"/>
  <c r="F582" i="9"/>
  <c r="F22" i="10"/>
  <c r="F26" i="10"/>
  <c r="F30" i="10"/>
  <c r="G125" i="11"/>
  <c r="F32" i="19"/>
  <c r="G215" i="19"/>
  <c r="G219" i="19"/>
  <c r="G223" i="19"/>
  <c r="F269" i="19"/>
  <c r="F311" i="19"/>
  <c r="F334" i="19"/>
  <c r="G367" i="19"/>
  <c r="F382" i="19"/>
  <c r="F389" i="19"/>
  <c r="F483" i="19"/>
  <c r="F501" i="19"/>
  <c r="G547" i="19"/>
  <c r="G557" i="19"/>
  <c r="F80" i="8"/>
  <c r="F74" i="8"/>
  <c r="F70" i="8"/>
  <c r="F81" i="8"/>
  <c r="F73" i="8"/>
  <c r="F82" i="8"/>
  <c r="F102" i="8"/>
  <c r="F157" i="8"/>
  <c r="F159" i="8"/>
  <c r="F161" i="8"/>
  <c r="F211" i="8"/>
  <c r="F215" i="8"/>
  <c r="F17" i="22"/>
  <c r="F17" i="19"/>
  <c r="F18" i="19"/>
  <c r="F16" i="19"/>
  <c r="F18" i="9"/>
  <c r="F22" i="9"/>
  <c r="F26" i="9"/>
  <c r="F232" i="9"/>
  <c r="G255" i="9"/>
  <c r="G253" i="9"/>
  <c r="G251" i="9"/>
  <c r="G248" i="9"/>
  <c r="G246" i="9"/>
  <c r="G244" i="9"/>
  <c r="G242" i="9"/>
  <c r="G314" i="9"/>
  <c r="G430" i="9"/>
  <c r="G433" i="9"/>
  <c r="G438" i="9"/>
  <c r="G441" i="9"/>
  <c r="G446" i="9"/>
  <c r="G449" i="9"/>
  <c r="F451" i="9"/>
  <c r="F449" i="9"/>
  <c r="F447" i="9"/>
  <c r="F445" i="9"/>
  <c r="F443" i="9"/>
  <c r="F441" i="9"/>
  <c r="F439" i="9"/>
  <c r="F437" i="9"/>
  <c r="F435" i="9"/>
  <c r="F433" i="9"/>
  <c r="F431" i="9"/>
  <c r="F429" i="9"/>
  <c r="G467" i="9"/>
  <c r="G489" i="9"/>
  <c r="F97" i="8"/>
  <c r="G157" i="8"/>
  <c r="G159" i="8"/>
  <c r="G164" i="8"/>
  <c r="G167" i="8" s="1"/>
  <c r="F228" i="9"/>
  <c r="F230" i="9"/>
  <c r="G327" i="9"/>
  <c r="G325" i="9"/>
  <c r="G323" i="9"/>
  <c r="G321" i="9"/>
  <c r="G319" i="9"/>
  <c r="G317" i="9"/>
  <c r="G315" i="9"/>
  <c r="G313" i="9"/>
  <c r="G311" i="9"/>
  <c r="F103" i="8"/>
  <c r="F94" i="8"/>
  <c r="F98" i="8"/>
  <c r="F113" i="8"/>
  <c r="F115" i="8"/>
  <c r="F117" i="8"/>
  <c r="F119" i="8"/>
  <c r="F121" i="8"/>
  <c r="F123" i="8"/>
  <c r="F125" i="8"/>
  <c r="F127" i="8"/>
  <c r="F139" i="8"/>
  <c r="F141" i="8"/>
  <c r="F143" i="8"/>
  <c r="F145" i="8"/>
  <c r="F147" i="8"/>
  <c r="F149" i="8"/>
  <c r="F151" i="8"/>
  <c r="F153" i="8"/>
  <c r="F155" i="8"/>
  <c r="F158" i="8"/>
  <c r="F160" i="8"/>
  <c r="F182" i="8"/>
  <c r="F195" i="8"/>
  <c r="F207" i="8" s="1"/>
  <c r="F199" i="8"/>
  <c r="F203" i="8"/>
  <c r="F209" i="8"/>
  <c r="F13" i="9"/>
  <c r="F16" i="9"/>
  <c r="F20" i="9"/>
  <c r="F24" i="9"/>
  <c r="G17" i="22"/>
  <c r="G17" i="19"/>
  <c r="G18" i="19"/>
  <c r="G16" i="19"/>
  <c r="G233" i="9"/>
  <c r="G231" i="9"/>
  <c r="G228" i="9"/>
  <c r="G230" i="9"/>
  <c r="F233" i="9"/>
  <c r="F243" i="9"/>
  <c r="G245" i="9"/>
  <c r="F248" i="9"/>
  <c r="F250" i="9"/>
  <c r="G252" i="9"/>
  <c r="F255" i="9"/>
  <c r="G291" i="9"/>
  <c r="G310" i="9"/>
  <c r="F313" i="9"/>
  <c r="F316" i="9"/>
  <c r="G318" i="9"/>
  <c r="F321" i="9"/>
  <c r="F324" i="9"/>
  <c r="G326" i="9"/>
  <c r="G429" i="9"/>
  <c r="F432" i="9"/>
  <c r="G434" i="9"/>
  <c r="G437" i="9"/>
  <c r="F440" i="9"/>
  <c r="G442" i="9"/>
  <c r="G445" i="9"/>
  <c r="F448" i="9"/>
  <c r="G450" i="9"/>
  <c r="G461" i="9"/>
  <c r="G464" i="9"/>
  <c r="G468" i="9"/>
  <c r="G471" i="9"/>
  <c r="G483" i="9"/>
  <c r="G486" i="9"/>
  <c r="G490" i="9"/>
  <c r="G493" i="9"/>
  <c r="F14" i="9"/>
  <c r="F17" i="9"/>
  <c r="F21" i="9"/>
  <c r="F25" i="9"/>
  <c r="F191" i="9"/>
  <c r="F193" i="9"/>
  <c r="F195" i="9"/>
  <c r="F197" i="9"/>
  <c r="F199" i="9"/>
  <c r="F201" i="9"/>
  <c r="F203" i="9"/>
  <c r="F205" i="9"/>
  <c r="F207" i="9"/>
  <c r="F209" i="9"/>
  <c r="F211" i="9"/>
  <c r="F220" i="9"/>
  <c r="F222" i="9"/>
  <c r="F224" i="9"/>
  <c r="F226" i="9"/>
  <c r="F229" i="9"/>
  <c r="G243" i="9"/>
  <c r="G250" i="9"/>
  <c r="G304" i="9"/>
  <c r="G302" i="9"/>
  <c r="G300" i="9"/>
  <c r="G298" i="9"/>
  <c r="G296" i="9"/>
  <c r="G294" i="9"/>
  <c r="G292" i="9"/>
  <c r="G290" i="9"/>
  <c r="G288" i="9"/>
  <c r="F311" i="9"/>
  <c r="F314" i="9"/>
  <c r="G316" i="9"/>
  <c r="F319" i="9"/>
  <c r="F322" i="9"/>
  <c r="G324" i="9"/>
  <c r="F333" i="9"/>
  <c r="F335" i="9"/>
  <c r="F337" i="9"/>
  <c r="F339" i="9"/>
  <c r="F341" i="9"/>
  <c r="F343" i="9"/>
  <c r="F369" i="9"/>
  <c r="F430" i="9"/>
  <c r="G432" i="9"/>
  <c r="G435" i="9"/>
  <c r="F438" i="9"/>
  <c r="G440" i="9"/>
  <c r="G443" i="9"/>
  <c r="F446" i="9"/>
  <c r="G448" i="9"/>
  <c r="G459" i="9"/>
  <c r="G462" i="9"/>
  <c r="F471" i="9"/>
  <c r="F469" i="9"/>
  <c r="F467" i="9"/>
  <c r="F464" i="9"/>
  <c r="F462" i="9"/>
  <c r="F460" i="9"/>
  <c r="F458" i="9"/>
  <c r="G466" i="9"/>
  <c r="G481" i="9"/>
  <c r="G484" i="9"/>
  <c r="F493" i="9"/>
  <c r="F491" i="9"/>
  <c r="F489" i="9"/>
  <c r="F486" i="9"/>
  <c r="F484" i="9"/>
  <c r="F482" i="9"/>
  <c r="F480" i="9"/>
  <c r="G488" i="9"/>
  <c r="F527" i="9"/>
  <c r="F529" i="9"/>
  <c r="F531" i="9"/>
  <c r="F533" i="9"/>
  <c r="F535" i="9"/>
  <c r="F537" i="9"/>
  <c r="F539" i="9"/>
  <c r="F541" i="9"/>
  <c r="F550" i="9"/>
  <c r="F552" i="9"/>
  <c r="F557" i="9"/>
  <c r="G591" i="9"/>
  <c r="F41" i="10"/>
  <c r="F151" i="10"/>
  <c r="G273" i="19"/>
  <c r="G271" i="19"/>
  <c r="G269" i="19"/>
  <c r="G267" i="19"/>
  <c r="G274" i="19" s="1"/>
  <c r="G268" i="19"/>
  <c r="G270" i="19"/>
  <c r="G272" i="19"/>
  <c r="F156" i="10"/>
  <c r="F149" i="10"/>
  <c r="F157" i="10"/>
  <c r="F163" i="11"/>
  <c r="F161" i="11"/>
  <c r="F159" i="11"/>
  <c r="F156" i="11"/>
  <c r="F154" i="11"/>
  <c r="F152" i="11"/>
  <c r="F150" i="11"/>
  <c r="F160" i="11"/>
  <c r="F185" i="11"/>
  <c r="F183" i="11"/>
  <c r="F181" i="11"/>
  <c r="F178" i="11"/>
  <c r="F176" i="11"/>
  <c r="F174" i="11"/>
  <c r="F172" i="11"/>
  <c r="F182" i="11"/>
  <c r="F472" i="19"/>
  <c r="F467" i="19"/>
  <c r="F464" i="19"/>
  <c r="F459" i="19"/>
  <c r="F456" i="19"/>
  <c r="F451" i="19"/>
  <c r="F469" i="19"/>
  <c r="F466" i="19"/>
  <c r="F461" i="19"/>
  <c r="F458" i="19"/>
  <c r="F453" i="19"/>
  <c r="F450" i="19"/>
  <c r="F471" i="19"/>
  <c r="F468" i="19"/>
  <c r="F463" i="19"/>
  <c r="F460" i="19"/>
  <c r="F455" i="19"/>
  <c r="F452" i="19"/>
  <c r="F148" i="10"/>
  <c r="F153" i="10"/>
  <c r="F158" i="10"/>
  <c r="F155" i="11"/>
  <c r="F177" i="11"/>
  <c r="F30" i="19"/>
  <c r="F251" i="19"/>
  <c r="F246" i="19"/>
  <c r="F248" i="19"/>
  <c r="F245" i="19"/>
  <c r="F250" i="19"/>
  <c r="F247" i="19"/>
  <c r="G368" i="19"/>
  <c r="G349" i="19"/>
  <c r="G347" i="19"/>
  <c r="G345" i="19"/>
  <c r="G343" i="19"/>
  <c r="G341" i="19"/>
  <c r="G339" i="19"/>
  <c r="G337" i="19"/>
  <c r="G335" i="19"/>
  <c r="G333" i="19"/>
  <c r="G344" i="19"/>
  <c r="G336" i="19"/>
  <c r="G346" i="19"/>
  <c r="G338" i="19"/>
  <c r="G348" i="19"/>
  <c r="G340" i="19"/>
  <c r="G332" i="19"/>
  <c r="F366" i="19"/>
  <c r="F364" i="19"/>
  <c r="F362" i="19"/>
  <c r="F360" i="19"/>
  <c r="F358" i="19"/>
  <c r="F356" i="19"/>
  <c r="F354" i="19"/>
  <c r="F566" i="9"/>
  <c r="F564" i="9"/>
  <c r="F562" i="9"/>
  <c r="F560" i="9"/>
  <c r="F558" i="9"/>
  <c r="F556" i="9"/>
  <c r="F554" i="9"/>
  <c r="G572" i="9"/>
  <c r="G574" i="9"/>
  <c r="G576" i="9"/>
  <c r="G578" i="9"/>
  <c r="G580" i="9"/>
  <c r="G582" i="9"/>
  <c r="F600" i="9"/>
  <c r="F598" i="9"/>
  <c r="F39" i="10"/>
  <c r="F150" i="10"/>
  <c r="F154" i="10"/>
  <c r="F159" i="10"/>
  <c r="F143" i="11"/>
  <c r="F141" i="11"/>
  <c r="F139" i="11"/>
  <c r="F137" i="11"/>
  <c r="F135" i="11"/>
  <c r="F133" i="11"/>
  <c r="F131" i="11"/>
  <c r="F129" i="11"/>
  <c r="F127" i="11"/>
  <c r="F125" i="11"/>
  <c r="F123" i="11"/>
  <c r="F121" i="11"/>
  <c r="F153" i="11"/>
  <c r="F158" i="11"/>
  <c r="F162" i="11"/>
  <c r="F175" i="11"/>
  <c r="F180" i="11"/>
  <c r="F184" i="11"/>
  <c r="F357" i="19"/>
  <c r="F365" i="19"/>
  <c r="F449" i="19"/>
  <c r="F454" i="19"/>
  <c r="F465" i="19"/>
  <c r="F470" i="19"/>
  <c r="F564" i="19"/>
  <c r="F559" i="19"/>
  <c r="F556" i="19"/>
  <c r="F551" i="19"/>
  <c r="F548" i="19"/>
  <c r="F561" i="19"/>
  <c r="F558" i="19"/>
  <c r="F553" i="19"/>
  <c r="F550" i="19"/>
  <c r="F563" i="19"/>
  <c r="F560" i="19"/>
  <c r="F555" i="19"/>
  <c r="F552" i="19"/>
  <c r="F547" i="19"/>
  <c r="G158" i="11"/>
  <c r="G160" i="11"/>
  <c r="G180" i="11"/>
  <c r="G182" i="11"/>
  <c r="F33" i="19"/>
  <c r="G225" i="19"/>
  <c r="G251" i="19"/>
  <c r="G249" i="19"/>
  <c r="G247" i="19"/>
  <c r="G245" i="19"/>
  <c r="F267" i="19"/>
  <c r="F274" i="19" s="1"/>
  <c r="G313" i="19"/>
  <c r="F335" i="19"/>
  <c r="F338" i="19"/>
  <c r="F343" i="19"/>
  <c r="F379" i="19"/>
  <c r="F381" i="19"/>
  <c r="F383" i="19"/>
  <c r="F390" i="19"/>
  <c r="F393" i="19" s="1"/>
  <c r="F479" i="19"/>
  <c r="F486" i="19" s="1"/>
  <c r="F502" i="19"/>
  <c r="F507" i="19"/>
  <c r="F571" i="19"/>
  <c r="F574" i="19"/>
  <c r="F579" i="19"/>
  <c r="F582" i="19"/>
  <c r="F587" i="19"/>
  <c r="F590" i="19"/>
  <c r="F592" i="19"/>
  <c r="F594" i="19"/>
  <c r="F596" i="19"/>
  <c r="F598" i="19"/>
  <c r="F600" i="19"/>
  <c r="G615" i="19"/>
  <c r="G618" i="19"/>
  <c r="G617" i="19"/>
  <c r="G238" i="19"/>
  <c r="G236" i="19"/>
  <c r="G234" i="19"/>
  <c r="G232" i="19"/>
  <c r="G230" i="19"/>
  <c r="G228" i="19"/>
  <c r="G226" i="19"/>
  <c r="G224" i="19"/>
  <c r="G326" i="19"/>
  <c r="G324" i="19"/>
  <c r="G322" i="19"/>
  <c r="G320" i="19"/>
  <c r="G327" i="19" s="1"/>
  <c r="G318" i="19"/>
  <c r="G316" i="19"/>
  <c r="G314" i="19"/>
  <c r="G312" i="19"/>
  <c r="G310" i="19"/>
  <c r="G229" i="19"/>
  <c r="G237" i="19"/>
  <c r="G309" i="19"/>
  <c r="G317" i="19"/>
  <c r="G325" i="19"/>
  <c r="F503" i="19"/>
  <c r="F570" i="19"/>
  <c r="F575" i="19"/>
  <c r="F578" i="19"/>
  <c r="F583" i="19"/>
  <c r="G450" i="19"/>
  <c r="G452" i="19"/>
  <c r="G454" i="19"/>
  <c r="G456" i="19"/>
  <c r="G458" i="19"/>
  <c r="G460" i="19"/>
  <c r="G462" i="19"/>
  <c r="G464" i="19"/>
  <c r="G466" i="19"/>
  <c r="G468" i="19"/>
  <c r="G470" i="19"/>
  <c r="G479" i="19"/>
  <c r="G486" i="19" s="1"/>
  <c r="G481" i="19"/>
  <c r="G483" i="19"/>
  <c r="G501" i="19"/>
  <c r="G503" i="19"/>
  <c r="G505" i="19"/>
  <c r="G548" i="19"/>
  <c r="G550" i="19"/>
  <c r="G552" i="19"/>
  <c r="G554" i="19"/>
  <c r="G556" i="19"/>
  <c r="G558" i="19"/>
  <c r="G560" i="19"/>
  <c r="G562" i="19"/>
  <c r="G571" i="19"/>
  <c r="G573" i="19"/>
  <c r="G575" i="19"/>
  <c r="G577" i="19"/>
  <c r="G579" i="19"/>
  <c r="G581" i="19"/>
  <c r="G583" i="19"/>
  <c r="G585" i="19"/>
  <c r="F588" i="19" l="1"/>
  <c r="G239" i="19"/>
  <c r="F252" i="19"/>
  <c r="F487" i="9"/>
  <c r="G487" i="9"/>
  <c r="G305" i="9"/>
  <c r="G252" i="19"/>
  <c r="F465" i="9"/>
  <c r="G465" i="9"/>
  <c r="G249" i="9"/>
  <c r="F214" i="9"/>
  <c r="F15" i="9"/>
  <c r="F156" i="8"/>
  <c r="F130" i="8"/>
  <c r="G588" i="19"/>
  <c r="F372" i="9"/>
  <c r="G156" i="8"/>
  <c r="G601" i="9"/>
  <c r="G473" i="19"/>
  <c r="F100" i="8"/>
  <c r="G565" i="19"/>
  <c r="F473" i="19"/>
  <c r="F567" i="9"/>
  <c r="F544" i="9"/>
  <c r="F249" i="9"/>
  <c r="G227" i="9"/>
  <c r="G144" i="11"/>
  <c r="G508" i="19"/>
  <c r="F42" i="10"/>
  <c r="F37" i="10"/>
  <c r="F305" i="9"/>
  <c r="F585" i="9"/>
  <c r="F157" i="11"/>
  <c r="F508" i="19"/>
  <c r="F350" i="19"/>
  <c r="F144" i="11"/>
  <c r="F601" i="9"/>
  <c r="F179" i="11"/>
  <c r="F328" i="9"/>
  <c r="F227" i="9"/>
  <c r="G452" i="9"/>
  <c r="F452" i="9"/>
  <c r="F346" i="9"/>
  <c r="F77" i="8"/>
  <c r="F603" i="19"/>
  <c r="G328" i="9"/>
  <c r="F386" i="19"/>
  <c r="G350" i="19"/>
  <c r="F152" i="10"/>
  <c r="G19" i="19"/>
  <c r="F208" i="8"/>
  <c r="G619" i="19"/>
  <c r="F565" i="19"/>
  <c r="G585" i="9"/>
  <c r="F367" i="19"/>
  <c r="F19" i="19"/>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<sst xmlns="http://schemas.openxmlformats.org/spreadsheetml/2006/main" count="3955" uniqueCount="2788">
  <si>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</si>
  <si>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</si>
  <si>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</si>
  <si>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</si>
  <si>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</si>
  <si>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</si>
  <si>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</si>
  <si>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</si>
  <si>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</si>
  <si>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</si>
  <si>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</si>
  <si>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</si>
  <si>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</si>
  <si>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</si>
  <si>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</si>
  <si>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</si>
  <si>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</si>
  <si>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</si>
  <si>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</si>
  <si>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</si>
  <si>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</si>
  <si>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</si>
  <si>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</si>
  <si>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</si>
  <si>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</si>
  <si>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</si>
  <si>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</si>
  <si>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</si>
  <si>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</si>
  <si>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</si>
  <si>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</si>
  <si>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</si>
  <si>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</si>
  <si>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</si>
  <si>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</si>
  <si>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</si>
  <si>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</si>
  <si>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</si>
  <si>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</si>
  <si>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</si>
  <si>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</si>
  <si>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</si>
  <si>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</si>
  <si>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</si>
  <si>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</si>
  <si>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</si>
  <si>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</si>
  <si>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</si>
  <si>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</si>
  <si>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</si>
  <si>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</si>
  <si>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</si>
  <si>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</si>
  <si>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</si>
  <si>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</si>
  <si>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</si>
  <si>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</si>
  <si>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</si>
  <si>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</si>
  <si>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</si>
  <si>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</si>
  <si>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</si>
  <si>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</si>
  <si>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</si>
  <si>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</si>
  <si>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</si>
  <si>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</si>
  <si>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</si>
  <si>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</si>
  <si>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</si>
  <si>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</si>
  <si>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</si>
  <si>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</si>
  <si>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</si>
  <si>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</si>
  <si>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</si>
  <si>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</si>
  <si>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</si>
  <si>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</si>
  <si>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</si>
  <si>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</si>
  <si>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</si>
  <si>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</si>
  <si>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</si>
  <si>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</si>
  <si>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</si>
  <si>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</si>
  <si>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</si>
  <si>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</si>
  <si>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</si>
  <si>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</si>
  <si>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</si>
  <si>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</si>
  <si>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</si>
  <si>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</si>
  <si>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</si>
  <si>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</si>
  <si>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</si>
  <si>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</si>
  <si>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</si>
  <si>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</si>
  <si>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</si>
  <si>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</si>
  <si>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</si>
  <si>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</si>
  <si>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</si>
  <si>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</si>
  <si>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</si>
  <si>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</si>
  <si>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</si>
  <si>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</si>
  <si>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</si>
  <si>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</si>
  <si>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</si>
  <si>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</si>
  <si>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</si>
  <si>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</si>
  <si>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</si>
  <si>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</si>
  <si>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</si>
  <si>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</si>
  <si>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</si>
  <si>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</si>
  <si>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</si>
  <si>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</si>
  <si>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</si>
  <si>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</si>
  <si>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</si>
  <si>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</si>
  <si>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</si>
  <si>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</si>
  <si>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</si>
  <si>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</si>
  <si>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</si>
  <si>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</si>
  <si>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</si>
  <si>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</si>
  <si>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</si>
  <si>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</si>
  <si>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</si>
  <si>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</si>
  <si>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</si>
  <si>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</si>
  <si>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</si>
  <si>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</si>
  <si>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</si>
  <si>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</si>
  <si>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</si>
  <si>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</si>
  <si>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</si>
  <si>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</si>
  <si>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</si>
  <si>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</si>
  <si>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</si>
  <si>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</si>
  <si>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</si>
  <si>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</si>
  <si>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</si>
  <si>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</si>
  <si>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</si>
  <si>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</si>
  <si>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</si>
  <si>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</si>
  <si>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</si>
  <si>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</si>
  <si>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</si>
  <si>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</si>
  <si>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</si>
  <si>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</si>
  <si>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</si>
  <si>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</si>
  <si>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</si>
  <si>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</si>
  <si>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</si>
  <si>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</si>
  <si>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</si>
  <si>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</si>
  <si>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</si>
  <si>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</si>
  <si>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</si>
  <si>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</si>
  <si>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</si>
  <si>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</si>
  <si>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</si>
  <si>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</si>
  <si>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</si>
  <si>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</si>
  <si>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</si>
  <si>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</si>
  <si>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</si>
  <si>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</si>
  <si>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</si>
  <si>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</si>
  <si>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</si>
  <si>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</si>
  <si>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</si>
  <si>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</si>
  <si>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</si>
  <si>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</si>
  <si>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</si>
  <si>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</si>
  <si>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</si>
  <si>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</si>
  <si>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</si>
  <si>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</si>
  <si>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</si>
  <si>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</si>
  <si>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</si>
  <si>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</si>
  <si>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</si>
  <si>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</si>
  <si>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</si>
  <si>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</si>
  <si>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</si>
  <si>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</si>
  <si>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</si>
  <si>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</si>
  <si>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</si>
  <si>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</si>
  <si>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</si>
  <si>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</si>
  <si>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</si>
  <si>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</si>
  <si>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</si>
  <si>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</si>
  <si>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</si>
  <si>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</si>
  <si>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</si>
  <si>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</si>
  <si>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</si>
  <si>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</si>
  <si>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</si>
  <si>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</si>
  <si>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</si>
  <si>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</si>
  <si>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</si>
  <si>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</si>
  <si>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</si>
  <si>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</si>
  <si>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</si>
  <si>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</si>
  <si>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</si>
  <si>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</si>
  <si>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</si>
  <si>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</si>
  <si>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</si>
  <si>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</si>
  <si>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</si>
  <si>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</si>
  <si>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</si>
  <si>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</si>
  <si>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</si>
  <si>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</si>
  <si>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</si>
  <si>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</si>
  <si>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</si>
  <si>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</si>
  <si>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</si>
  <si>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</si>
  <si>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</si>
  <si>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</si>
  <si>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</si>
  <si>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</si>
  <si>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</si>
  <si>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</si>
  <si>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</si>
  <si>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</si>
  <si>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</si>
  <si>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</si>
  <si>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</si>
  <si>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</si>
  <si>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</si>
  <si>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</si>
  <si>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</si>
  <si>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</si>
  <si>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</si>
  <si>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</si>
  <si>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</si>
  <si>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</si>
  <si>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</si>
  <si>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</si>
  <si>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</si>
  <si>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</si>
  <si>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</si>
  <si>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</si>
  <si>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</si>
  <si>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</si>
  <si>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</si>
  <si>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</si>
  <si>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</si>
  <si>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</si>
  <si>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</si>
  <si>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</si>
  <si>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</si>
  <si>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</si>
  <si>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</si>
  <si>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</si>
  <si>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</si>
  <si>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</si>
  <si>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</si>
  <si>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</si>
  <si>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</si>
  <si>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</si>
  <si>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</si>
  <si>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</si>
  <si>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</si>
  <si>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</si>
  <si>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</si>
  <si>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</si>
  <si>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</si>
  <si>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</si>
  <si>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</si>
  <si>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</si>
  <si>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</si>
  <si>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</si>
  <si>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</si>
  <si>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</si>
  <si>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</si>
  <si>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</si>
  <si>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</si>
  <si>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</si>
  <si>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</si>
  <si>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</si>
  <si>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</si>
  <si>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</si>
  <si>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</si>
  <si>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</si>
  <si>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</si>
  <si>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</si>
  <si>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</si>
  <si>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</si>
  <si>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</si>
  <si>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</si>
  <si>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</si>
  <si>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</si>
  <si>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</si>
  <si>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</si>
  <si>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</si>
  <si>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</si>
  <si>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</si>
  <si>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</si>
  <si>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</si>
  <si>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</si>
  <si>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</si>
  <si>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</si>
  <si>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</si>
  <si>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</si>
  <si>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</si>
  <si>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</si>
  <si>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</si>
  <si>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</si>
  <si>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</si>
  <si>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</si>
  <si>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</si>
  <si>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</si>
  <si>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</si>
  <si>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</si>
  <si>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</si>
  <si>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</si>
  <si>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</si>
  <si>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</si>
  <si>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</si>
  <si>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</si>
  <si>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</si>
  <si>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</si>
  <si>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</si>
  <si>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</si>
  <si>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</si>
  <si>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</si>
  <si>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</si>
  <si>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</si>
  <si>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</si>
  <si>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</si>
  <si>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</si>
  <si>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</si>
  <si>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</si>
  <si>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</si>
  <si>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</si>
  <si>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</si>
  <si>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</si>
  <si>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</si>
  <si>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</si>
  <si>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</si>
  <si>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</si>
  <si>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</si>
  <si>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</si>
  <si>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</si>
  <si>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</si>
  <si>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</si>
  <si>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</si>
  <si>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</si>
  <si>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</si>
  <si>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</si>
  <si>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</si>
  <si>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</si>
  <si>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</si>
  <si>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</si>
  <si>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</si>
  <si>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</si>
  <si>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</si>
  <si>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</si>
  <si>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</si>
  <si>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</si>
  <si>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</si>
  <si>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</si>
  <si>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</si>
  <si>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</si>
  <si>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</si>
  <si>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</si>
  <si>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</si>
  <si>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</si>
  <si>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</si>
  <si>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</si>
  <si>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</si>
  <si>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</si>
  <si>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</si>
  <si>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</si>
  <si>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</si>
  <si>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</si>
  <si>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</si>
  <si>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</si>
  <si>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</si>
  <si>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</si>
  <si>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</si>
  <si>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</si>
  <si>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</si>
  <si>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</si>
  <si>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</si>
  <si>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</si>
  <si>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</si>
  <si>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</si>
  <si>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</si>
  <si>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</si>
  <si>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</si>
  <si>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</si>
  <si>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</si>
  <si>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</si>
  <si>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</si>
  <si>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</si>
  <si>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</si>
  <si>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</si>
  <si>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</si>
  <si>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</si>
  <si>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</si>
  <si>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</si>
  <si>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</si>
  <si>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</si>
  <si>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</si>
  <si>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</si>
  <si>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</si>
  <si>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</si>
  <si>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</si>
  <si>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</si>
  <si>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</si>
  <si>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</si>
  <si>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</si>
  <si>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</si>
  <si>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</si>
  <si>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</si>
  <si>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</si>
  <si>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</si>
  <si>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</si>
  <si>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</si>
  <si>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</si>
  <si>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</si>
  <si>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</si>
  <si>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</si>
  <si>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</si>
  <si>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</si>
  <si>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</si>
  <si>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</si>
  <si>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</si>
  <si>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</si>
  <si>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</si>
  <si>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</si>
  <si>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</si>
  <si>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</si>
  <si>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</si>
  <si>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</si>
  <si>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</si>
  <si>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</si>
  <si>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</si>
  <si>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</si>
  <si>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</si>
  <si>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</si>
  <si>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</si>
  <si>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</si>
  <si>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</si>
  <si>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</si>
  <si>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</si>
  <si>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</si>
  <si>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</si>
  <si>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</si>
  <si>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</si>
  <si>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</si>
  <si>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</si>
  <si>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</si>
  <si>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</si>
  <si>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</si>
  <si>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</si>
  <si>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</si>
  <si>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</si>
  <si>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</si>
  <si>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</si>
  <si>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</si>
  <si>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</si>
  <si>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</si>
  <si>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</si>
  <si>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</si>
  <si>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</si>
  <si>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</si>
  <si>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</si>
  <si>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</si>
  <si>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</si>
  <si>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</si>
  <si>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</si>
  <si>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</si>
  <si>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</si>
  <si>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</si>
  <si>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</si>
  <si>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</si>
  <si>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</si>
  <si>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</si>
  <si>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</si>
  <si>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</si>
  <si>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</si>
  <si>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</si>
  <si>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</si>
  <si>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</si>
  <si>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</si>
  <si>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</si>
  <si>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</si>
  <si>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</si>
  <si>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</si>
  <si>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</si>
  <si>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</si>
  <si>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</si>
  <si>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</si>
  <si>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</si>
  <si>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</si>
  <si>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</si>
  <si>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</si>
  <si>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</si>
  <si>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</si>
  <si>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</si>
  <si>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</si>
  <si>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</si>
  <si>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</si>
  <si>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</si>
  <si>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</si>
  <si>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</si>
  <si>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</si>
  <si>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</si>
  <si>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</si>
  <si>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</si>
  <si>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</si>
  <si>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</si>
  <si>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</si>
  <si>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</si>
  <si>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</si>
  <si>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</si>
  <si>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</si>
  <si>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</si>
  <si>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</si>
  <si>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</si>
  <si>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</si>
  <si>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</si>
  <si>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</si>
  <si>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</si>
  <si>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</si>
  <si>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</si>
  <si>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</si>
  <si>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</si>
  <si>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</si>
  <si>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</si>
  <si>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</si>
  <si>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</si>
  <si>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</si>
  <si>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</si>
  <si>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</si>
  <si>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</si>
  <si>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</si>
  <si>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</si>
  <si>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</si>
  <si>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</si>
  <si>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</si>
  <si>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</si>
  <si>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</si>
  <si>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</si>
  <si>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</si>
  <si>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</si>
  <si>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</si>
  <si>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</si>
  <si>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</si>
  <si>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</si>
  <si>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</si>
  <si>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</si>
  <si>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</si>
  <si>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</si>
  <si>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</si>
  <si>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</si>
  <si>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</si>
  <si>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</si>
  <si>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</si>
  <si>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</si>
  <si>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</si>
  <si>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</si>
  <si>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</si>
  <si>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</si>
  <si>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</si>
  <si>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</si>
  <si>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</si>
  <si>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</si>
  <si>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</si>
  <si>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</si>
  <si>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</si>
  <si>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</si>
  <si>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</si>
  <si>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</si>
  <si>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</si>
  <si>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</si>
  <si>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</si>
  <si>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</si>
  <si>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</si>
  <si>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</si>
  <si>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</si>
  <si>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</si>
  <si>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</si>
  <si>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</si>
  <si>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</si>
  <si>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</si>
  <si>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</si>
  <si>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</si>
  <si>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</si>
  <si>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</si>
  <si>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</si>
  <si>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</si>
  <si>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</si>
  <si>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</si>
  <si>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</si>
  <si>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</si>
  <si>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</si>
  <si>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</si>
  <si>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</si>
  <si>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</si>
  <si>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</si>
  <si>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</si>
  <si>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</si>
  <si>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</si>
  <si>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</si>
  <si>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</si>
  <si>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</si>
  <si>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</si>
  <si>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</si>
  <si>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</si>
  <si>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</si>
  <si>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</si>
  <si>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</si>
  <si>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</si>
  <si>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</si>
  <si>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</si>
  <si>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</si>
  <si>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</si>
  <si>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</si>
  <si>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</si>
  <si>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</si>
  <si>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</si>
  <si>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</si>
  <si>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</si>
  <si>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</si>
  <si>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</si>
  <si>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</si>
  <si>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</si>
  <si>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</si>
  <si>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</si>
  <si>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</si>
  <si>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</si>
  <si>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</si>
  <si>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</si>
  <si>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</si>
  <si>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</si>
  <si>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</si>
  <si>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</si>
  <si>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</si>
  <si>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</si>
  <si>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</si>
  <si>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</si>
  <si>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</si>
  <si>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</si>
  <si>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</si>
  <si>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</si>
  <si>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</si>
  <si>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</si>
  <si>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</si>
  <si>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</si>
  <si>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</si>
  <si>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</si>
  <si>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</si>
  <si>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</si>
  <si>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</si>
  <si>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</si>
  <si>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</si>
  <si>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</si>
  <si>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</si>
  <si>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</si>
  <si>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</si>
  <si>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</si>
  <si>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</si>
  <si>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</si>
  <si>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</si>
  <si>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</si>
  <si>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</si>
  <si>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</si>
  <si>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</si>
  <si>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</si>
  <si>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</si>
  <si>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</si>
  <si>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</si>
  <si>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</si>
  <si>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</si>
  <si>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</si>
  <si>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</si>
  <si>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</si>
  <si>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</si>
  <si>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</si>
  <si>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</si>
  <si>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</si>
  <si>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</si>
  <si>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</si>
  <si>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</si>
  <si>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</si>
  <si>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</si>
  <si>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</si>
  <si>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</si>
  <si>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</si>
  <si>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</si>
  <si>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</si>
  <si>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</si>
  <si>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</si>
  <si>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</si>
  <si>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</si>
  <si>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</si>
  <si>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</si>
  <si>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</si>
  <si>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</si>
  <si>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</si>
  <si>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</si>
  <si>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</si>
  <si>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</si>
  <si>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</si>
  <si>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</si>
  <si>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</si>
  <si>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</si>
  <si>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</si>
  <si>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</si>
  <si>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</si>
  <si>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</si>
  <si>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</si>
  <si>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</si>
  <si>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</si>
  <si>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</si>
  <si>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</si>
  <si>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</si>
  <si>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</si>
  <si>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</si>
  <si>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</si>
  <si>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</si>
  <si>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</si>
  <si>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</si>
  <si>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</si>
  <si>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</si>
  <si>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</si>
  <si>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</si>
  <si>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</si>
  <si>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</si>
  <si>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</si>
  <si>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</si>
  <si>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</si>
  <si>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</si>
  <si>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</si>
  <si>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</si>
  <si>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</si>
  <si>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</si>
  <si>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</si>
  <si>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</si>
  <si>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</si>
  <si>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</si>
  <si>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</si>
  <si>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</si>
  <si>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</si>
  <si>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</si>
  <si>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</si>
  <si>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</si>
  <si>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</si>
  <si>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</si>
  <si>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</si>
  <si>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</si>
  <si>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</si>
  <si>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</si>
  <si>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</si>
  <si>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</si>
  <si>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</si>
  <si>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</si>
  <si>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</si>
  <si>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</si>
  <si>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</si>
  <si>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</si>
  <si>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</si>
  <si>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</si>
  <si>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</si>
  <si>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</si>
  <si>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</si>
  <si>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</si>
  <si>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</si>
  <si>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</si>
  <si>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</si>
  <si>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</si>
  <si>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</si>
  <si>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</si>
  <si>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</si>
  <si>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</si>
  <si>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</si>
  <si>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</si>
  <si>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</si>
  <si>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</si>
  <si>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</si>
  <si>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</si>
  <si>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</si>
  <si>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</si>
  <si>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</si>
  <si>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</si>
  <si>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</si>
  <si>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</si>
  <si>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</si>
  <si>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</si>
  <si>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</si>
  <si>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</si>
  <si>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</si>
  <si>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</si>
  <si>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</si>
  <si>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</si>
  <si>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</si>
  <si>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</si>
  <si>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</si>
  <si>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</si>
  <si>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</si>
  <si>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</si>
  <si>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</si>
  <si>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</si>
  <si>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</si>
  <si>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</si>
  <si>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</si>
  <si>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</si>
  <si>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</si>
  <si>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</si>
  <si>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</si>
  <si>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</si>
  <si>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</si>
  <si>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</si>
  <si>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</si>
  <si>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</si>
  <si>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</si>
  <si>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</si>
  <si>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</si>
  <si>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</si>
  <si>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</si>
  <si>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</si>
  <si>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</si>
  <si>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</si>
  <si>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</si>
  <si>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</si>
  <si>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</si>
  <si>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</si>
  <si>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</si>
  <si>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</si>
  <si>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</si>
  <si>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</si>
  <si>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</si>
  <si>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</si>
  <si>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</si>
  <si>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</si>
  <si>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</si>
  <si>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</si>
  <si>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</si>
  <si>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</si>
  <si>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</si>
  <si>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</si>
  <si>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</si>
  <si>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</si>
  <si>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</si>
  <si>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</si>
  <si>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</si>
  <si>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</si>
  <si>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</si>
  <si>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</si>
  <si>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</si>
  <si>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</si>
  <si>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</si>
  <si>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</si>
  <si>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</si>
  <si>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</si>
  <si>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</si>
  <si>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</si>
  <si>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</si>
  <si>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</si>
  <si>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</si>
  <si>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</si>
  <si>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</si>
  <si>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</si>
  <si>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</si>
  <si>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</si>
  <si>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</si>
  <si>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</si>
  <si>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</si>
  <si>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</si>
  <si>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</si>
  <si>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</si>
  <si>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</si>
  <si>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</si>
  <si>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</si>
  <si>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</si>
  <si>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</si>
  <si>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</si>
  <si>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</si>
  <si>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</si>
  <si>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</si>
  <si>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</si>
  <si>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</si>
  <si>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</si>
  <si>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</si>
  <si>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</si>
  <si>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</si>
  <si>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</si>
  <si>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</si>
  <si>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</si>
  <si>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</si>
  <si>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</si>
  <si>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</si>
  <si>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</si>
  <si>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</si>
  <si>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</si>
  <si>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</si>
  <si>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</si>
  <si>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</si>
  <si>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</si>
  <si>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</si>
  <si>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</si>
  <si>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</si>
  <si>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</si>
  <si>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</si>
  <si>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</si>
  <si>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</si>
  <si>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</si>
  <si>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</si>
  <si>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</si>
  <si>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</si>
  <si>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</si>
  <si>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</si>
  <si>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</si>
  <si>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</si>
  <si>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</si>
  <si>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</si>
  <si>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</si>
  <si>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</si>
  <si>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</si>
  <si>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</si>
  <si>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</si>
  <si>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</si>
  <si>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</si>
  <si>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</si>
  <si>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</si>
  <si>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</si>
  <si>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</si>
  <si>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</si>
  <si>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</si>
  <si>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</si>
  <si>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</si>
  <si>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</si>
  <si>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</si>
  <si>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</si>
  <si>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</si>
  <si>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</si>
  <si>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</si>
  <si>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</si>
  <si>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</si>
  <si>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</si>
  <si>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</si>
  <si>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</si>
  <si>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</si>
  <si>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</si>
  <si>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</si>
  <si>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</si>
  <si>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</si>
  <si>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</si>
  <si>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</si>
  <si>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</si>
  <si>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</si>
  <si>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</si>
  <si>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</si>
  <si>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</si>
  <si>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</si>
  <si>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</si>
  <si>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</si>
  <si>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</si>
  <si>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</si>
  <si>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</si>
  <si>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</si>
  <si>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</si>
  <si>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</si>
  <si>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</si>
  <si>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</si>
  <si>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</si>
  <si>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</si>
  <si>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</si>
  <si>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</si>
  <si>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</si>
  <si>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</si>
  <si>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</si>
  <si>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</si>
  <si>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</si>
  <si>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</si>
  <si>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</si>
  <si>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</si>
  <si>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</si>
  <si>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</si>
  <si>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</si>
  <si>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</si>
  <si>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</si>
  <si>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</si>
  <si>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</si>
  <si>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</si>
  <si>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</si>
  <si>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</si>
  <si>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</si>
  <si>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</si>
  <si>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</si>
  <si>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</si>
  <si>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</si>
  <si>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</si>
  <si>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</si>
  <si>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</si>
  <si>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</si>
  <si>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</si>
  <si>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</si>
  <si>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</si>
  <si>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</si>
  <si>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</si>
  <si>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</si>
  <si>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</si>
  <si>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</si>
  <si>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</si>
  <si>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</si>
  <si>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</si>
  <si>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</si>
  <si>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</si>
  <si>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</si>
  <si>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</si>
  <si>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</si>
  <si>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</si>
  <si>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</si>
  <si>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</si>
  <si>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</si>
  <si>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</si>
  <si>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</si>
  <si>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</si>
  <si>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</si>
  <si>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</si>
  <si>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</si>
  <si>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</si>
  <si>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</si>
  <si>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</si>
  <si>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</si>
  <si>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</si>
  <si>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</si>
  <si>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</si>
  <si>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</si>
  <si>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</si>
  <si>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</si>
  <si>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</si>
  <si>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</si>
  <si>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</si>
  <si>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</si>
  <si>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</si>
  <si>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</si>
  <si>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</si>
  <si>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</si>
  <si>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</si>
  <si>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</si>
  <si>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</si>
  <si>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</si>
  <si>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</si>
  <si>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</si>
  <si>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</si>
  <si>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</si>
  <si>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</si>
  <si>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</si>
  <si>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</si>
  <si>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</si>
  <si>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</si>
  <si>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</si>
  <si>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</si>
  <si>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</si>
  <si>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</si>
  <si>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</si>
  <si>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</si>
  <si>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</si>
  <si>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</si>
  <si>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</si>
  <si>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</si>
  <si>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</si>
  <si>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</si>
  <si>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</si>
  <si>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</si>
  <si>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</si>
  <si>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</si>
  <si>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</si>
  <si>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</si>
  <si>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</si>
  <si>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</si>
  <si>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</si>
  <si>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</si>
  <si>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</si>
  <si>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</si>
  <si>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</si>
  <si>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</si>
  <si>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</si>
  <si>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</si>
  <si>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</si>
  <si>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</si>
  <si>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</si>
  <si>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</si>
  <si>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</si>
  <si>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</si>
  <si>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</si>
  <si>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</si>
  <si>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</si>
  <si>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</si>
  <si>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</si>
  <si>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</si>
  <si>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</si>
  <si>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</si>
  <si>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</si>
  <si>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</si>
  <si>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</si>
  <si>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</si>
  <si>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</si>
  <si>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</si>
  <si>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</si>
  <si>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</si>
  <si>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</si>
  <si>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</si>
  <si>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</si>
  <si>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</si>
  <si>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</si>
  <si>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</si>
  <si>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</si>
  <si>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</si>
  <si>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</si>
  <si>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</si>
  <si>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</si>
  <si>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</si>
  <si>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</si>
  <si>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</si>
  <si>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</si>
  <si>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</si>
  <si>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</si>
  <si>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</si>
  <si>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</si>
  <si>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</si>
  <si>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</si>
  <si>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</si>
  <si>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</si>
  <si>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</si>
  <si>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</si>
  <si>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</si>
  <si>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</si>
  <si>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</si>
  <si>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</si>
  <si>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</si>
  <si>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</si>
  <si>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</si>
  <si>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</si>
  <si>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</si>
  <si>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</si>
  <si>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</si>
  <si>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</si>
  <si>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</si>
  <si>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</si>
  <si>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</si>
  <si>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</si>
  <si>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</si>
  <si>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</si>
  <si>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</si>
  <si>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</si>
  <si>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</si>
  <si>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</si>
  <si>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</si>
  <si>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</si>
  <si>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</si>
  <si>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</si>
  <si>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</si>
  <si>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</si>
  <si>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</si>
  <si>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</si>
  <si>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</si>
  <si>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</si>
  <si>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</si>
  <si>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</si>
  <si>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</si>
  <si>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</si>
  <si>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</si>
  <si>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</si>
  <si>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</si>
  <si>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</si>
  <si>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</si>
  <si>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</si>
  <si>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</si>
  <si>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</si>
  <si>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</si>
  <si>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</si>
  <si>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</si>
  <si>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</si>
  <si>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</si>
  <si>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</si>
  <si>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</si>
  <si>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</si>
  <si>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</si>
  <si>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</si>
  <si>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</si>
  <si>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</si>
  <si>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</si>
  <si>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</si>
  <si>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</si>
  <si>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</si>
  <si>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</si>
  <si>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</si>
  <si>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</si>
  <si>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</si>
  <si>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</si>
  <si>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</si>
  <si>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</si>
  <si>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</si>
  <si>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</si>
  <si>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</si>
  <si>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</si>
  <si>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</si>
  <si>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</si>
  <si>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</si>
  <si>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</si>
  <si>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</si>
  <si>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</si>
  <si>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</si>
  <si>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</si>
  <si>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</si>
  <si>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</si>
  <si>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</si>
  <si>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</si>
  <si>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</si>
  <si>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</si>
  <si>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</si>
  <si>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</si>
  <si>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</si>
  <si>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</si>
  <si>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</si>
  <si>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</si>
  <si>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</si>
  <si>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</si>
  <si>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</si>
  <si>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</si>
  <si>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</si>
  <si>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</si>
  <si>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</si>
  <si>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</si>
  <si>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</si>
  <si>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</si>
  <si>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</si>
  <si>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</si>
  <si>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</si>
  <si>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</si>
  <si>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</si>
  <si>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</si>
  <si>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</si>
  <si>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</si>
  <si>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</si>
  <si>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</si>
  <si>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</si>
  <si>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</si>
  <si>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</si>
  <si>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</si>
  <si>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</si>
  <si>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</si>
  <si>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</si>
  <si>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</si>
  <si>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</si>
  <si>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</si>
  <si>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</si>
  <si>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</si>
  <si>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</si>
  <si>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</si>
  <si>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</si>
  <si>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</si>
  <si>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</si>
  <si>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</si>
  <si>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</si>
  <si>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</si>
  <si>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</si>
  <si>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</si>
  <si>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</si>
  <si>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</si>
  <si>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</si>
  <si>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</si>
  <si>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</si>
  <si>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</si>
  <si>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</si>
  <si>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</si>
  <si>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</si>
  <si>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</si>
  <si>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</si>
  <si>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</si>
  <si>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</si>
  <si>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</si>
  <si>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</si>
  <si>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</si>
  <si>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</si>
  <si>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</si>
  <si>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</si>
  <si>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</si>
  <si>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</si>
  <si>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</si>
  <si>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</si>
  <si>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</si>
  <si>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</si>
  <si>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</si>
  <si>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</si>
  <si>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</si>
  <si>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</si>
  <si>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</si>
  <si>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</si>
  <si>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</si>
  <si>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</si>
  <si>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</si>
  <si>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</si>
  <si>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</si>
  <si>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</si>
  <si>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</si>
  <si>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</si>
  <si>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</si>
  <si>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</si>
  <si>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</si>
  <si>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</si>
  <si>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</si>
  <si>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</si>
  <si>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</si>
  <si>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</si>
  <si>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</si>
  <si>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</si>
  <si>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</si>
  <si>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</si>
  <si>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</si>
  <si>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</si>
  <si>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</si>
  <si>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</si>
  <si>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</si>
  <si>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</si>
  <si>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</si>
  <si>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</si>
  <si>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</si>
  <si>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</si>
  <si>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</si>
  <si>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</si>
  <si>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</si>
  <si>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</si>
  <si>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</si>
  <si>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</si>
  <si>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</si>
  <si>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</si>
  <si>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</si>
  <si>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</si>
  <si>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</si>
  <si>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</si>
  <si>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</si>
  <si>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</si>
  <si>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</si>
  <si>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</si>
  <si>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</si>
  <si>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</si>
  <si>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</si>
  <si>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</si>
  <si>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</si>
  <si>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</si>
  <si>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</si>
  <si>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</si>
  <si>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</si>
  <si>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</si>
  <si>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</si>
  <si>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</si>
  <si>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</si>
  <si>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</si>
  <si>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</si>
  <si>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</si>
  <si>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</si>
  <si>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</si>
  <si>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</si>
  <si>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</si>
  <si>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</si>
  <si>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</si>
  <si>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</si>
  <si>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</si>
  <si>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</si>
  <si>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</si>
  <si>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</si>
  <si>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</si>
  <si>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</si>
  <si>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</si>
  <si>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</si>
  <si>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</si>
  <si>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</si>
  <si>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</si>
  <si>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</si>
  <si>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</si>
  <si>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</si>
  <si>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</si>
  <si>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</si>
  <si>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</si>
  <si>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</si>
  <si>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</si>
  <si>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</si>
  <si>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</si>
  <si>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</si>
  <si>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</si>
  <si>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</si>
  <si>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</si>
  <si>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</si>
  <si>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</si>
  <si>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</si>
  <si>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</si>
  <si>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</si>
  <si>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</si>
  <si>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</si>
  <si>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</si>
  <si>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</si>
  <si>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</si>
  <si>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</si>
  <si>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</si>
  <si>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</si>
  <si>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</si>
  <si>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</si>
  <si>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</si>
  <si>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</si>
  <si>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</si>
  <si>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</si>
  <si>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</si>
  <si>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</si>
  <si>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</si>
  <si>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</si>
  <si>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</si>
  <si>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</si>
  <si>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</si>
  <si>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</si>
  <si>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</si>
  <si>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</si>
  <si>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</si>
  <si>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</si>
  <si>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</si>
  <si>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</si>
  <si>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</si>
  <si>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</si>
  <si>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</si>
  <si>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</si>
  <si>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</si>
  <si>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</si>
  <si>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</si>
  <si>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</si>
  <si>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</si>
  <si>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</si>
  <si>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</si>
  <si>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</si>
  <si>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</si>
  <si>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</si>
  <si>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</si>
  <si>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</si>
  <si>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</si>
  <si>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</si>
  <si>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</si>
  <si>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</si>
  <si>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</si>
  <si>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</si>
  <si>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</si>
  <si>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</si>
  <si>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</si>
  <si>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</si>
  <si>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</si>
  <si>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</si>
  <si>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</si>
  <si>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</si>
  <si>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</si>
  <si>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</si>
  <si>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</si>
  <si>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</si>
  <si>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</si>
  <si>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</si>
  <si>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</si>
  <si>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</si>
  <si>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</si>
  <si>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</si>
  <si>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</si>
  <si>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</si>
  <si>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</si>
  <si>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</si>
  <si>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</si>
  <si>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</si>
  <si>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</si>
  <si>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</si>
  <si>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</si>
  <si>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</si>
  <si>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</si>
  <si>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</si>
  <si>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</si>
  <si>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</si>
  <si>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</si>
  <si>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</si>
  <si>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</si>
  <si>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</si>
  <si>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</si>
  <si>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</si>
  <si>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</si>
  <si>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</si>
  <si>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</si>
  <si>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</si>
  <si>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</si>
  <si>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</si>
  <si>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</si>
  <si>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</si>
  <si>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</si>
  <si>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</si>
  <si>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</si>
  <si>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</si>
  <si>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</si>
  <si>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</si>
  <si>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</si>
  <si>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</si>
  <si>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</si>
  <si>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</si>
  <si>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</si>
  <si>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</si>
  <si>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</si>
  <si>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</si>
  <si>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</si>
  <si>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</si>
  <si>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</si>
  <si>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</si>
  <si>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</si>
  <si>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</si>
  <si>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</si>
  <si>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</si>
  <si>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</si>
  <si>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</si>
  <si>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</si>
  <si>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</si>
  <si>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</si>
  <si>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</si>
  <si>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</si>
  <si>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</si>
  <si>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</si>
  <si>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</si>
  <si>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</si>
  <si>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</si>
  <si>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</si>
  <si>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</si>
  <si>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</si>
  <si>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</si>
  <si>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</si>
  <si>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</si>
  <si>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</si>
  <si>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</si>
  <si>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</si>
  <si>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</si>
  <si>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</si>
  <si>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</si>
  <si>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</si>
  <si>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</si>
  <si>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</si>
  <si>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</si>
  <si>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</si>
  <si>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</si>
  <si>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</si>
  <si>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</si>
  <si>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</si>
  <si>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</si>
  <si>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</si>
  <si>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</si>
  <si>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</si>
  <si>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</si>
  <si>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</si>
  <si>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</si>
  <si>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</si>
  <si>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</si>
  <si>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</si>
  <si>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</si>
  <si>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</si>
  <si>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</si>
  <si>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</si>
  <si>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</si>
  <si>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</si>
  <si>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</si>
  <si>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</si>
  <si>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</si>
  <si>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</si>
  <si>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</si>
  <si>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</si>
  <si>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</si>
  <si>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</si>
  <si>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</si>
  <si>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</si>
  <si>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</si>
  <si>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</si>
  <si>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</si>
  <si>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</si>
  <si>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</si>
  <si>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</si>
  <si>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</si>
  <si>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</si>
  <si>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</si>
  <si>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</si>
  <si>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</si>
  <si>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</si>
  <si>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</si>
  <si>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</si>
  <si>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</si>
  <si>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</si>
  <si>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</si>
  <si>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</si>
  <si>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</si>
  <si>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</si>
  <si>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</si>
  <si>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</si>
  <si>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</si>
  <si>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</si>
  <si>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</si>
  <si>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</si>
  <si>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</si>
  <si>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</si>
  <si>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</si>
  <si>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</si>
  <si>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</si>
  <si>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</si>
  <si>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</si>
  <si>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</si>
  <si>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</si>
  <si>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</si>
  <si>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</si>
  <si>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</si>
  <si>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</si>
  <si>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</si>
  <si>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</si>
  <si>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</si>
  <si>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</si>
  <si>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</si>
  <si>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</si>
  <si>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</si>
  <si>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</si>
  <si>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</si>
  <si>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</si>
  <si>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</si>
  <si>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</si>
  <si>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</si>
  <si>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</si>
  <si>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</si>
  <si>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</si>
  <si>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</si>
  <si>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</si>
  <si>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</si>
  <si>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</si>
  <si>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</si>
  <si>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</si>
  <si>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</si>
  <si>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</si>
  <si>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</si>
  <si>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</si>
  <si>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</si>
  <si>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</si>
  <si>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</si>
  <si>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</si>
  <si>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</si>
  <si>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</si>
  <si>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</si>
  <si>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</si>
  <si>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</si>
  <si>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</si>
  <si>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</si>
  <si>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</si>
  <si>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</si>
  <si>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</si>
  <si>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</si>
  <si>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</si>
  <si>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</si>
  <si>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</si>
  <si>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</si>
  <si>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</si>
  <si>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</si>
  <si>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</si>
  <si>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</si>
  <si>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</si>
  <si>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</si>
  <si>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</si>
  <si>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</si>
  <si>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</si>
  <si>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</si>
  <si>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</si>
  <si>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</si>
  <si>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</si>
  <si>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</si>
  <si>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</si>
  <si>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</si>
  <si>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</si>
  <si>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</si>
  <si>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</si>
  <si>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</si>
  <si>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</si>
  <si>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</si>
  <si>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</si>
  <si>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</si>
  <si>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</si>
  <si>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</si>
  <si>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</si>
  <si>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</si>
  <si>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</si>
  <si>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</si>
  <si>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</si>
  <si>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</si>
  <si>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</si>
  <si>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</si>
  <si>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</si>
  <si>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</si>
  <si>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</si>
  <si>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</si>
  <si>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</si>
  <si>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</si>
  <si>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</si>
  <si>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</si>
  <si>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</si>
  <si>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</si>
  <si>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</si>
  <si>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</si>
  <si>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</si>
  <si>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</si>
  <si>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</si>
  <si>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</si>
  <si>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</si>
  <si>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</si>
  <si>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</si>
  <si>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</si>
  <si>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</si>
  <si>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</si>
  <si>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</si>
  <si>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</si>
  <si>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</si>
  <si>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</si>
  <si>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</si>
  <si>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</si>
  <si>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</si>
  <si>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</si>
  <si>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</si>
  <si>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</si>
  <si>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</si>
  <si>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</si>
  <si>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</si>
  <si>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</si>
  <si>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</si>
  <si>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</si>
  <si>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</si>
  <si>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</si>
  <si>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</si>
  <si>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</si>
  <si>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</si>
  <si>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</si>
  <si>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</si>
  <si>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</si>
  <si>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</si>
  <si>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</si>
  <si>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</si>
  <si>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</si>
  <si>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</si>
  <si>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</si>
  <si>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</si>
  <si>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</si>
  <si>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</si>
  <si>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</si>
  <si>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</si>
  <si>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</si>
  <si>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</si>
  <si>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</si>
  <si>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</si>
  <si>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</si>
  <si>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</si>
  <si>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</si>
  <si>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</si>
  <si>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</si>
  <si>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</si>
  <si>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</si>
  <si>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</si>
  <si>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</si>
  <si>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</si>
  <si>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</si>
  <si>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</si>
  <si>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</si>
  <si>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</si>
  <si>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</si>
  <si>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</si>
  <si>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</si>
  <si>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</si>
  <si>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</si>
  <si>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</si>
  <si>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</si>
  <si>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</si>
  <si>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</si>
  <si>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</si>
  <si>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</si>
  <si>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</si>
  <si>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</si>
  <si>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</si>
  <si>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</si>
  <si>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</si>
  <si>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</si>
  <si>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</si>
  <si>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</si>
  <si>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</si>
  <si>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</si>
  <si>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</si>
  <si>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</si>
  <si>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</si>
  <si>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</si>
  <si>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</si>
  <si>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</si>
  <si>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</si>
  <si>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</si>
  <si>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</si>
  <si>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</si>
  <si>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</si>
  <si>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</si>
  <si>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</si>
  <si>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</si>
  <si>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</si>
  <si>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</si>
  <si>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</si>
  <si>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</si>
  <si>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</si>
  <si>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</si>
  <si>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</si>
  <si>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</si>
  <si>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</si>
  <si>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</si>
  <si>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</si>
  <si>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</si>
  <si>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</si>
  <si>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</si>
  <si>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</si>
  <si>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</si>
  <si>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</si>
  <si>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</si>
  <si>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</si>
  <si>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</si>
  <si>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</si>
  <si>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</si>
  <si>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</si>
  <si>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</si>
  <si>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</si>
  <si>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</si>
  <si>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</si>
  <si>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</si>
  <si>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</si>
  <si>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</si>
  <si>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</si>
  <si>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</si>
  <si>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</si>
  <si>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</si>
  <si>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</si>
  <si>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</si>
  <si>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</si>
  <si>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</si>
  <si>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</si>
  <si>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</si>
  <si>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</si>
  <si>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</si>
  <si>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</si>
  <si>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</si>
  <si>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</si>
  <si>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</si>
  <si>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</si>
  <si>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</si>
  <si>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</si>
  <si>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</si>
  <si>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</si>
  <si>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</si>
  <si>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</si>
  <si>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</si>
  <si>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</si>
  <si>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</si>
  <si>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</si>
  <si>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</si>
  <si>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</si>
  <si>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</si>
  <si>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</si>
  <si>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</si>
  <si>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</si>
  <si>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</si>
  <si>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</si>
  <si>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</si>
  <si>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</si>
  <si>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</si>
  <si>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</si>
  <si>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</si>
  <si>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</si>
  <si>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</si>
  <si>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</si>
  <si>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</si>
  <si>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</si>
  <si>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</si>
  <si>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</si>
  <si>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</si>
  <si>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</si>
  <si>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</si>
  <si>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</si>
  <si>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</si>
  <si>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</si>
  <si>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</si>
  <si>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</si>
  <si>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</si>
  <si>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</si>
  <si>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</si>
  <si>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</si>
  <si>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</si>
  <si>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</si>
  <si>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</si>
  <si>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</si>
  <si>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</si>
  <si>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</si>
  <si>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</si>
  <si>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</si>
  <si>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</si>
  <si>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</si>
  <si>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</si>
  <si>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</si>
  <si>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</si>
  <si>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</si>
  <si>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</si>
  <si>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</si>
  <si>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</si>
  <si>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</si>
  <si>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</si>
  <si>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</si>
  <si>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</si>
  <si>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</si>
  <si>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</si>
  <si>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</si>
  <si>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</si>
  <si>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</si>
  <si>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</si>
  <si>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</si>
  <si>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</si>
  <si>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</si>
  <si>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</si>
  <si>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</si>
  <si>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</si>
  <si>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</si>
  <si>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</si>
  <si>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</si>
  <si>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</si>
  <si>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</si>
  <si>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</si>
  <si>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</si>
  <si>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</si>
  <si>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</si>
  <si>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</si>
  <si>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</si>
  <si>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</si>
  <si>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</si>
  <si>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</si>
  <si>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</si>
  <si>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</si>
  <si>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</si>
  <si>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</si>
  <si>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</si>
  <si>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</si>
  <si>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</si>
  <si>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</si>
  <si>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</si>
  <si>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</si>
  <si>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</si>
  <si>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</si>
  <si>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</si>
  <si>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</si>
  <si>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</si>
  <si>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</si>
  <si>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</si>
  <si>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</si>
  <si>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</si>
  <si>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</si>
  <si>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</si>
  <si>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</si>
  <si>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</si>
  <si>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</si>
  <si>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</si>
  <si>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</si>
  <si>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</si>
  <si>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</si>
  <si>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</si>
  <si>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</si>
  <si>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</si>
  <si>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</si>
  <si>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</si>
  <si>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</si>
  <si>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</si>
  <si>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</si>
  <si>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</si>
  <si>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</si>
  <si>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</si>
  <si>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</si>
  <si>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</si>
  <si>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</si>
  <si>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</si>
  <si>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</si>
  <si>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</si>
  <si>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</si>
  <si>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</si>
  <si>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</si>
  <si>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</si>
  <si>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</si>
  <si>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</si>
  <si>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</si>
  <si>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</si>
  <si>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</si>
  <si>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</si>
  <si>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</si>
  <si>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</si>
  <si>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</si>
  <si>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</si>
  <si>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</si>
  <si>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</si>
  <si>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</si>
  <si>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</si>
  <si>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</si>
  <si>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</si>
  <si>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</si>
  <si>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</si>
  <si>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</si>
  <si>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</si>
  <si>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</si>
  <si>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</si>
  <si>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</si>
  <si>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</si>
  <si>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</si>
  <si>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</si>
  <si>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</si>
  <si>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</si>
  <si>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</si>
  <si>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</si>
  <si>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</si>
  <si>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</si>
  <si>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</si>
  <si>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</si>
  <si>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</si>
  <si>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</si>
  <si>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</si>
  <si>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</si>
  <si>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</si>
  <si>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</si>
  <si>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</si>
  <si>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</si>
  <si>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</si>
  <si>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</si>
  <si>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</si>
  <si>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</si>
  <si>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</si>
  <si>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</si>
  <si>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</si>
  <si>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</si>
  <si>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</si>
  <si>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</si>
  <si>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</si>
  <si>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</si>
  <si>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</si>
  <si>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</si>
  <si>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</si>
  <si>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</si>
  <si>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</si>
  <si>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</si>
  <si>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</si>
  <si>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</si>
  <si>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</si>
  <si>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</si>
  <si>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</si>
  <si>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</si>
  <si>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</si>
  <si>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</si>
  <si>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</si>
  <si>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</si>
  <si>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</si>
  <si>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</si>
  <si>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</si>
  <si>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</si>
  <si>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</si>
  <si>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</si>
  <si>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</si>
  <si>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</si>
  <si>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</si>
  <si>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</si>
  <si>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</si>
  <si>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</si>
  <si>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</si>
  <si>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</si>
  <si>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</si>
  <si>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</si>
  <si>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</si>
  <si>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</si>
  <si>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</si>
  <si>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</si>
  <si>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</si>
  <si>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</si>
  <si>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</si>
  <si>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</si>
  <si>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</si>
  <si>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</si>
  <si>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</si>
  <si>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</si>
  <si>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</si>
  <si>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</si>
  <si>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</si>
  <si>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</si>
  <si>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</si>
  <si>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</si>
  <si>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</si>
  <si>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</si>
  <si>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</si>
  <si>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</si>
  <si>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</si>
  <si>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</si>
  <si>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</si>
  <si>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</si>
  <si>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</si>
  <si>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</si>
  <si>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</si>
  <si>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</si>
  <si>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</si>
  <si>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</si>
  <si>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</si>
  <si>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</si>
  <si>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</si>
  <si>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</si>
  <si>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</si>
  <si>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</si>
  <si>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</si>
  <si>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</si>
  <si>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</si>
  <si>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</si>
  <si>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</si>
  <si>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</si>
  <si>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</si>
  <si>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</si>
  <si>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</si>
  <si>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</si>
  <si>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</si>
  <si>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</si>
  <si>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</si>
  <si>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</si>
  <si>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</si>
  <si>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</si>
  <si>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</si>
  <si>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</si>
  <si>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</si>
  <si>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</si>
  <si>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</si>
  <si>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</si>
  <si>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</si>
  <si>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</si>
  <si>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</si>
  <si>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</si>
  <si>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</si>
  <si>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</si>
  <si>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</si>
  <si>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</si>
  <si>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</si>
  <si>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</si>
  <si>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</si>
  <si>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</si>
  <si>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</si>
  <si>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</si>
  <si>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</si>
  <si>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</si>
  <si>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</si>
  <si>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</si>
  <si>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</si>
  <si>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</si>
  <si>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</si>
  <si>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</si>
  <si>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</si>
  <si>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</si>
  <si>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</si>
  <si>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</si>
  <si>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</si>
  <si>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</si>
  <si>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</si>
  <si>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</si>
  <si>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</si>
  <si>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</si>
  <si>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</si>
  <si>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</si>
  <si>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</si>
  <si>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</si>
  <si>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</si>
  <si>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</si>
  <si>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</si>
  <si>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</si>
  <si>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</si>
  <si>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</si>
  <si>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</si>
  <si>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</si>
  <si>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</si>
  <si>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</si>
  <si>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</si>
  <si>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</si>
  <si>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</si>
  <si>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</si>
  <si>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</si>
  <si>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</si>
  <si>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</si>
  <si>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</si>
  <si>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</si>
  <si>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</si>
  <si>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</si>
  <si>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</si>
  <si>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</si>
  <si>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</si>
  <si>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</si>
  <si>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</si>
  <si>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</si>
  <si>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</si>
  <si>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</si>
  <si>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</si>
  <si>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</si>
  <si>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</si>
  <si>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</si>
  <si>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</si>
  <si>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</si>
  <si>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</si>
  <si>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</si>
  <si>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</si>
  <si>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</si>
  <si>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</si>
  <si>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</si>
  <si>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</si>
  <si>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</si>
  <si>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</si>
  <si>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</si>
  <si>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</si>
  <si>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</si>
  <si>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</si>
  <si>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</si>
  <si>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</si>
  <si>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</si>
  <si>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</si>
  <si>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</si>
  <si>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</si>
  <si>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</si>
  <si>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</si>
  <si>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</si>
  <si>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</si>
  <si>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</si>
  <si>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</si>
  <si>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</si>
  <si>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</si>
  <si>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</si>
  <si>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</si>
  <si>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</si>
  <si>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</si>
  <si>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</si>
  <si>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</si>
  <si>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</si>
  <si>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</si>
  <si>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</si>
  <si>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</si>
  <si>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</si>
  <si>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</si>
  <si>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</si>
  <si>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</si>
  <si>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</si>
  <si>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</si>
  <si>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</si>
  <si>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</si>
  <si>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</si>
  <si>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</si>
  <si>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</si>
  <si>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</si>
  <si>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</si>
  <si>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</si>
  <si>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</si>
  <si>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</si>
  <si>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</si>
  <si>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</si>
  <si>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</si>
  <si>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</si>
  <si>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</si>
  <si>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</si>
  <si>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</si>
  <si>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</si>
  <si>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</si>
  <si>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</si>
  <si>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</si>
  <si>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</si>
  <si>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</si>
  <si>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</si>
  <si>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</si>
  <si>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</si>
  <si>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</si>
  <si>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</si>
  <si>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</si>
  <si>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</si>
  <si>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</si>
  <si>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</si>
  <si>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</si>
  <si>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</si>
  <si>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</si>
  <si>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</si>
  <si>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</si>
  <si>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</si>
  <si>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</si>
  <si>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</si>
  <si>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</si>
  <si>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</si>
  <si>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</si>
  <si>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</si>
  <si>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</si>
  <si>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</si>
  <si>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</si>
  <si>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</si>
  <si>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</si>
  <si>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</si>
  <si>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</si>
  <si>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</si>
  <si>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</si>
  <si>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</si>
  <si>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</si>
  <si>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</si>
  <si>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</si>
  <si>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</si>
  <si>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</si>
  <si>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</si>
  <si>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</si>
  <si>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</si>
  <si>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</si>
  <si>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</si>
  <si>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</si>
  <si>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</si>
  <si>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</si>
  <si>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</si>
  <si>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</si>
  <si>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</si>
  <si>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</si>
  <si>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</si>
  <si>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</si>
  <si>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</si>
  <si>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</si>
  <si>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</si>
  <si>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</si>
  <si>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</si>
  <si>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</si>
  <si>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</si>
  <si>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</si>
  <si>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</si>
  <si>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</si>
  <si>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</si>
  <si>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</si>
  <si>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</si>
  <si>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</si>
  <si>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</si>
  <si>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</si>
  <si>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</si>
  <si>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</si>
  <si>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</si>
  <si>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</si>
  <si>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</si>
  <si>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</si>
  <si>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</si>
  <si>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</si>
  <si>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</si>
  <si>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</si>
  <si>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</si>
  <si>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</si>
  <si>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</si>
  <si>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</si>
  <si>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</si>
  <si>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</si>
  <si>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</si>
  <si>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</si>
  <si>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</si>
  <si>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</si>
  <si>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</si>
  <si>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</si>
  <si>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</si>
  <si>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</si>
  <si>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</si>
  <si>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</si>
  <si>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</si>
  <si>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</si>
  <si>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</si>
  <si>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</si>
  <si>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</si>
  <si>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</si>
  <si>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</si>
  <si>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</si>
  <si>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</si>
  <si>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</si>
  <si>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</si>
  <si>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</si>
  <si>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</si>
  <si>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</si>
  <si>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</si>
  <si>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</si>
  <si>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</si>
  <si>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</si>
  <si>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</si>
  <si>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</si>
  <si>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</si>
  <si>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</si>
  <si>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</si>
  <si>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</si>
  <si>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</si>
  <si>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</si>
  <si>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</si>
  <si>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</si>
  <si>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</si>
  <si>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</si>
  <si>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</si>
  <si>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</si>
  <si>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</si>
  <si>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</si>
  <si>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</si>
  <si>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</si>
  <si>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</si>
  <si>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</si>
  <si>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</si>
  <si>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</si>
  <si>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</si>
  <si>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</si>
  <si>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</si>
  <si>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</si>
  <si>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</si>
  <si>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</si>
  <si>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</si>
  <si>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</si>
  <si>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</si>
  <si>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</si>
  <si>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</si>
  <si>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</si>
  <si>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</si>
  <si>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</si>
  <si>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</si>
  <si>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</si>
  <si>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</si>
  <si>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</si>
  <si>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</si>
  <si>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</si>
  <si>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</si>
  <si>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</si>
  <si>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</si>
  <si>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</si>
  <si>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</si>
  <si>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</si>
  <si>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</si>
  <si>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</si>
  <si>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</si>
  <si>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</si>
  <si>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</si>
  <si>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</si>
  <si>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</si>
  <si>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</si>
  <si>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</si>
  <si>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</si>
  <si>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</si>
  <si>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</si>
  <si>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</si>
  <si>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</si>
  <si>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</si>
  <si>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</si>
  <si>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</si>
  <si>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</si>
  <si>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</si>
  <si>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</si>
  <si>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</si>
  <si>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</si>
  <si>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</si>
  <si>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</si>
  <si>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</si>
  <si>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</si>
  <si>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</si>
  <si>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</si>
  <si>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</si>
  <si>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</si>
  <si>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</si>
  <si>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</si>
  <si>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</si>
  <si>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</si>
  <si>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</si>
  <si>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</si>
  <si>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</si>
  <si>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</si>
  <si>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</si>
  <si>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</si>
  <si>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</si>
  <si>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</si>
  <si>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</si>
  <si>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</si>
  <si>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</si>
  <si>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</si>
  <si>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</si>
  <si>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</si>
  <si>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</si>
  <si>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</si>
  <si>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</si>
  <si>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</si>
  <si>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</si>
  <si>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</si>
  <si>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</si>
  <si>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</si>
  <si>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</si>
  <si>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</si>
  <si>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</si>
  <si>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</si>
  <si>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</si>
  <si>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</si>
  <si>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</si>
  <si>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</si>
  <si>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</si>
  <si>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</si>
  <si>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</si>
  <si>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</si>
  <si>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</si>
  <si>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</si>
  <si>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</si>
  <si>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</si>
  <si>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</si>
  <si>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</si>
  <si>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</si>
  <si>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</si>
  <si>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</si>
  <si>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</si>
  <si>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</si>
  <si>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</si>
  <si>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</si>
  <si>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</si>
  <si>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</si>
  <si>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</si>
  <si>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</si>
  <si>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</si>
  <si>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</si>
  <si>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</si>
  <si>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</si>
  <si>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</si>
  <si>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</si>
  <si>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</si>
  <si>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</si>
  <si>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</si>
  <si>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</si>
  <si>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</si>
  <si>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</si>
  <si>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</si>
  <si>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</si>
  <si>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</si>
  <si>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</si>
  <si>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</si>
  <si>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</si>
  <si>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</si>
  <si>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</si>
  <si>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</si>
  <si>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</si>
  <si>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</si>
  <si>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</si>
  <si>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</si>
  <si>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</si>
  <si>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</si>
  <si>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</si>
  <si>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</si>
  <si>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</si>
  <si>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</si>
  <si>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</si>
  <si>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</si>
  <si>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</si>
  <si>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</si>
  <si>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</si>
  <si>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</si>
  <si>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</si>
  <si>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</si>
  <si>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</si>
  <si>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</si>
  <si>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</si>
  <si>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</si>
  <si>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</si>
  <si>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</si>
  <si>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</si>
  <si>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</si>
  <si>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</si>
  <si>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</si>
  <si>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</si>
  <si>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</si>
  <si>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</si>
  <si>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</si>
  <si>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</si>
  <si>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</si>
  <si>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</si>
  <si>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</si>
  <si>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</si>
  <si>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</si>
  <si>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</si>
  <si>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</si>
  <si>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</si>
  <si>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</si>
  <si>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</si>
  <si>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</si>
  <si>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</si>
  <si>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</si>
  <si>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</si>
  <si>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</si>
  <si>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</si>
  <si>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</si>
  <si>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</si>
  <si>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</si>
  <si>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</si>
  <si>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</si>
  <si>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</si>
  <si>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</si>
  <si>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</si>
  <si>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</si>
  <si>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</si>
  <si>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</si>
  <si>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</si>
  <si>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</si>
  <si>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</si>
  <si>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</si>
  <si>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</si>
  <si>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</si>
  <si>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</si>
  <si>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</si>
  <si>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</si>
  <si>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</si>
  <si>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</si>
  <si>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</si>
  <si>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</si>
  <si>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</si>
  <si>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</si>
  <si>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</si>
  <si>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</si>
  <si>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</si>
  <si>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</si>
  <si>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</si>
  <si>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</si>
  <si>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</si>
  <si>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</si>
  <si>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</si>
  <si>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</si>
  <si>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</si>
  <si>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</si>
  <si>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</si>
  <si>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</si>
  <si>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</si>
  <si>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</si>
  <si>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</si>
  <si>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</si>
  <si>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</si>
  <si>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</si>
  <si>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</si>
  <si>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</si>
  <si>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</si>
  <si>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</si>
  <si>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</si>
  <si>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</si>
  <si>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</si>
  <si>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</si>
  <si>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</si>
  <si>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</si>
  <si>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</si>
  <si>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</si>
  <si>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</si>
  <si>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</si>
  <si>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</si>
  <si>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</si>
  <si>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</si>
  <si>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</si>
  <si>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</si>
  <si>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</si>
  <si>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</si>
  <si>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</si>
  <si>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</si>
  <si>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</si>
  <si>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</si>
  <si>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</si>
  <si>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</si>
  <si>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</si>
  <si>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</si>
  <si>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</si>
  <si>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</si>
  <si>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</si>
  <si>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</si>
  <si>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</si>
  <si>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</si>
  <si>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</si>
  <si>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</si>
  <si>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</si>
  <si>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</si>
  <si>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</si>
  <si>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</si>
  <si>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</si>
  <si>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</si>
  <si>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</si>
  <si>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</si>
  <si>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</si>
  <si>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</si>
  <si>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</si>
  <si>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</si>
  <si>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</si>
  <si>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</si>
  <si>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</si>
  <si>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</si>
  <si>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</si>
  <si>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</si>
  <si>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</si>
  <si>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</si>
  <si>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</si>
  <si>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</si>
  <si>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</si>
  <si>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</si>
  <si>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</si>
  <si>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</si>
  <si>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</si>
  <si>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</si>
  <si>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</si>
  <si>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</si>
  <si>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</si>
  <si>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</si>
  <si>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</si>
  <si>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</si>
  <si>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</si>
  <si>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</si>
  <si>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</si>
  <si>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</si>
  <si>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</si>
  <si>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</si>
  <si>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</si>
  <si>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</si>
  <si>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</si>
  <si>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</si>
  <si>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</si>
  <si>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</si>
  <si>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</si>
  <si>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</si>
  <si>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</si>
  <si>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</si>
  <si>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</si>
  <si>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</si>
  <si>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</si>
  <si>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</si>
  <si>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</si>
  <si>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</si>
  <si>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</si>
  <si>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</si>
  <si>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</si>
  <si>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</si>
  <si>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</si>
  <si>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</si>
  <si>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</si>
  <si>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</si>
  <si>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</si>
  <si>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</si>
  <si>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</si>
  <si>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</si>
  <si>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</si>
  <si>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</si>
  <si>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</si>
  <si>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</si>
  <si>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</si>
  <si>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</si>
  <si>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</si>
  <si>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</si>
  <si>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</si>
  <si>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</si>
  <si>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</si>
  <si>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</si>
  <si>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Reporting Date: 28/11/2023</t>
  </si>
  <si>
    <t>Cut-off Date: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</si>
</sst>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2665</v>
      </c>
      <c r="B2" s="142"/>
      <c r="C2" s="23"/>
      <c r="D2" s="23"/>
      <c r="E2" s="23"/>
      <c r="F2" s="315" t="s">
        <v>2658</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2666</v>
      </c>
      <c r="B2" s="229"/>
      <c r="C2" s="220"/>
      <c r="D2" s="220"/>
      <c r="E2" s="220"/>
      <c r="F2" s="334" t="s">
        <v>2658</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O7" sqref="O7"/>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2663</v>
      </c>
      <c r="E6" s="362"/>
      <c r="F6" s="362"/>
      <c r="G6" s="362"/>
      <c r="H6" s="362"/>
      <c r="I6" s="7"/>
      <c r="J6" s="8"/>
    </row>
    <row r="7" spans="2:10" ht="25.8" x14ac:dyDescent="0.3">
      <c r="B7" s="6"/>
      <c r="C7" s="7"/>
      <c r="D7" s="7"/>
      <c r="E7" s="7"/>
      <c r="F7" s="11" t="s">
        <v>2672</v>
      </c>
      <c r="G7" s="7"/>
      <c r="H7" s="7"/>
      <c r="I7" s="7"/>
      <c r="J7" s="8"/>
    </row>
    <row r="8" spans="2:10" ht="25.8" x14ac:dyDescent="0.3">
      <c r="B8" s="6"/>
      <c r="C8" s="7"/>
      <c r="D8" s="7"/>
      <c r="E8" s="7"/>
      <c r="F8" s="11" t="s">
        <v>2673</v>
      </c>
      <c r="G8" s="7"/>
      <c r="H8" s="7"/>
      <c r="I8" s="7"/>
      <c r="J8" s="8"/>
    </row>
    <row r="9" spans="2:10" ht="21" x14ac:dyDescent="0.3">
      <c r="B9" s="6"/>
      <c r="C9" s="7"/>
      <c r="D9" s="7"/>
      <c r="E9" s="7"/>
      <c r="F9" s="12" t="s">
        <v>2786</v>
      </c>
      <c r="G9" s="7"/>
      <c r="H9" s="7"/>
      <c r="I9" s="7"/>
      <c r="J9" s="8"/>
    </row>
    <row r="10" spans="2:10" ht="21" x14ac:dyDescent="0.3">
      <c r="B10" s="6"/>
      <c r="C10" s="7"/>
      <c r="D10" s="7"/>
      <c r="E10" s="7"/>
      <c r="F10" s="12" t="s">
        <v>2787</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2667</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2668</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2658</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2671</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2672</v>
      </c>
      <c r="E14" s="31"/>
      <c r="F14" s="31"/>
      <c r="H14" s="23"/>
      <c r="L14" s="23"/>
      <c r="M14" s="23"/>
    </row>
    <row r="15" spans="1:13" x14ac:dyDescent="0.3">
      <c r="A15" s="25" t="s">
        <v>35</v>
      </c>
      <c r="B15" s="39" t="s">
        <v>36</v>
      </c>
      <c r="C15" s="25" t="s">
        <v>2673</v>
      </c>
      <c r="E15" s="31"/>
      <c r="F15" s="31"/>
      <c r="H15" s="23"/>
      <c r="L15" s="23"/>
      <c r="M15" s="23"/>
    </row>
    <row r="16" spans="1:13" ht="43.2" x14ac:dyDescent="0.3">
      <c r="A16" s="25" t="s">
        <v>37</v>
      </c>
      <c r="B16" s="39" t="s">
        <v>38</v>
      </c>
      <c r="C16" s="25" t="s">
        <v>2674</v>
      </c>
      <c r="E16" s="31"/>
      <c r="F16" s="31"/>
      <c r="H16" s="23"/>
      <c r="L16" s="23"/>
      <c r="M16" s="23"/>
    </row>
    <row r="17" spans="1:13" x14ac:dyDescent="0.3">
      <c r="A17" s="25" t="s">
        <v>39</v>
      </c>
      <c r="B17" s="39" t="s">
        <v>40</v>
      </c>
      <c r="C17" s="359">
        <v>45230</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2664</v>
      </c>
      <c r="C27" s="308" t="s">
        <v>2660</v>
      </c>
      <c r="D27" s="42"/>
      <c r="E27" s="42"/>
      <c r="F27" s="42"/>
      <c r="H27" s="23"/>
      <c r="L27" s="23"/>
      <c r="M27" s="23"/>
    </row>
    <row r="28" spans="1:13" x14ac:dyDescent="0.3">
      <c r="A28" s="25" t="s">
        <v>52</v>
      </c>
      <c r="B28" s="317" t="s">
        <v>2659</v>
      </c>
      <c r="C28" s="292" t="s">
        <v>2660</v>
      </c>
      <c r="D28" s="42"/>
      <c r="E28" s="42"/>
      <c r="F28" s="42"/>
      <c r="H28" s="23"/>
      <c r="L28" s="23"/>
      <c r="M28" s="339" t="s">
        <v>2660</v>
      </c>
    </row>
    <row r="29" spans="1:13" x14ac:dyDescent="0.3">
      <c r="A29" s="25" t="s">
        <v>54</v>
      </c>
      <c r="B29" s="41" t="s">
        <v>53</v>
      </c>
      <c r="C29" s="25" t="s">
        <v>2660</v>
      </c>
      <c r="E29" s="42"/>
      <c r="F29" s="42"/>
      <c r="H29" s="23"/>
      <c r="L29" s="23"/>
      <c r="M29" s="339" t="s">
        <v>2661</v>
      </c>
    </row>
    <row r="30" spans="1:13" ht="43.2" outlineLevel="1" x14ac:dyDescent="0.3">
      <c r="A30" s="25" t="s">
        <v>56</v>
      </c>
      <c r="B30" s="41" t="s">
        <v>55</v>
      </c>
      <c r="C30" s="25" t="s">
        <v>2675</v>
      </c>
      <c r="E30" s="42"/>
      <c r="F30" s="42"/>
      <c r="H30" s="23"/>
      <c r="L30" s="23"/>
      <c r="M30" s="339" t="s">
        <v>2662</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46769.449112000002</v>
      </c>
      <c r="F38" s="42"/>
      <c r="H38" s="23"/>
      <c r="L38" s="23"/>
      <c r="M38" s="23"/>
    </row>
    <row r="39" spans="1:14" x14ac:dyDescent="0.3">
      <c r="A39" s="25" t="s">
        <v>64</v>
      </c>
      <c r="B39" s="42" t="s">
        <v>65</v>
      </c>
      <c r="C39" s="254">
        <v>38000</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0.15577497663157897</v>
      </c>
      <c r="E45" s="139"/>
      <c r="F45" s="139">
        <v>7.4999999999999997E-2</v>
      </c>
      <c r="G45" s="308" t="s">
        <v>2676</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46769.449112000002</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46769.449112000002</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15.14</v>
      </c>
      <c r="D66" s="360">
        <v>10.371433227454727</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72.084494000000007</v>
      </c>
      <c r="D70" s="145" t="s">
        <v>1157</v>
      </c>
      <c r="E70" s="21"/>
      <c r="F70" s="152">
        <f t="shared" ref="F70:F76" si="1">IF($C$77=0,"",IF(C70="[for completion]","",C70/$C$77))</f>
        <v>1.541273103987204E-3</v>
      </c>
      <c r="G70" s="152" t="s">
        <v>1157</v>
      </c>
      <c r="H70" s="23"/>
      <c r="L70" s="23"/>
      <c r="M70" s="23"/>
      <c r="N70" s="55"/>
    </row>
    <row r="71" spans="1:14" x14ac:dyDescent="0.3">
      <c r="A71" s="25" t="s">
        <v>110</v>
      </c>
      <c r="B71" s="135" t="s">
        <v>1469</v>
      </c>
      <c r="C71" s="145">
        <v>82.796312999999998</v>
      </c>
      <c r="D71" s="145" t="s">
        <v>1157</v>
      </c>
      <c r="E71" s="21"/>
      <c r="F71" s="152">
        <f t="shared" si="1"/>
        <v>1.7703076383695788E-3</v>
      </c>
      <c r="G71" s="152" t="s">
        <v>1157</v>
      </c>
      <c r="H71" s="23"/>
      <c r="L71" s="23"/>
      <c r="M71" s="23"/>
      <c r="N71" s="55"/>
    </row>
    <row r="72" spans="1:14" x14ac:dyDescent="0.3">
      <c r="A72" s="25" t="s">
        <v>111</v>
      </c>
      <c r="B72" s="134" t="s">
        <v>1470</v>
      </c>
      <c r="C72" s="145">
        <v>135.766268</v>
      </c>
      <c r="D72" s="145" t="s">
        <v>1157</v>
      </c>
      <c r="E72" s="21"/>
      <c r="F72" s="152">
        <f t="shared" si="1"/>
        <v>2.9028836256673814E-3</v>
      </c>
      <c r="G72" s="152" t="s">
        <v>1157</v>
      </c>
      <c r="H72" s="23"/>
      <c r="L72" s="23"/>
      <c r="M72" s="23"/>
      <c r="N72" s="55"/>
    </row>
    <row r="73" spans="1:14" x14ac:dyDescent="0.3">
      <c r="A73" s="25" t="s">
        <v>112</v>
      </c>
      <c r="B73" s="134" t="s">
        <v>1471</v>
      </c>
      <c r="C73" s="145">
        <v>192.49080900000001</v>
      </c>
      <c r="D73" s="145" t="s">
        <v>1157</v>
      </c>
      <c r="E73" s="21"/>
      <c r="F73" s="152">
        <f t="shared" si="1"/>
        <v>4.1157382151623071E-3</v>
      </c>
      <c r="G73" s="152" t="s">
        <v>1157</v>
      </c>
      <c r="H73" s="23"/>
      <c r="L73" s="23"/>
      <c r="M73" s="23"/>
      <c r="N73" s="55"/>
    </row>
    <row r="74" spans="1:14" x14ac:dyDescent="0.3">
      <c r="A74" s="25" t="s">
        <v>113</v>
      </c>
      <c r="B74" s="134" t="s">
        <v>1472</v>
      </c>
      <c r="C74" s="145">
        <v>255.21983800000001</v>
      </c>
      <c r="D74" s="145" t="s">
        <v>1157</v>
      </c>
      <c r="E74" s="21"/>
      <c r="F74" s="152">
        <f t="shared" si="1"/>
        <v>5.456977639509703E-3</v>
      </c>
      <c r="G74" s="152" t="s">
        <v>1157</v>
      </c>
      <c r="H74" s="23"/>
      <c r="L74" s="23"/>
      <c r="M74" s="23"/>
      <c r="N74" s="55"/>
    </row>
    <row r="75" spans="1:14" x14ac:dyDescent="0.3">
      <c r="A75" s="25" t="s">
        <v>114</v>
      </c>
      <c r="B75" s="134" t="s">
        <v>1473</v>
      </c>
      <c r="C75" s="145">
        <v>2539.0153810000002</v>
      </c>
      <c r="D75" s="145" t="s">
        <v>1157</v>
      </c>
      <c r="E75" s="21"/>
      <c r="F75" s="152">
        <f t="shared" si="1"/>
        <v>5.4287904377120597E-2</v>
      </c>
      <c r="G75" s="152" t="s">
        <v>1157</v>
      </c>
      <c r="H75" s="23"/>
      <c r="L75" s="23"/>
      <c r="M75" s="23"/>
      <c r="N75" s="55"/>
    </row>
    <row r="76" spans="1:14" x14ac:dyDescent="0.3">
      <c r="A76" s="25" t="s">
        <v>115</v>
      </c>
      <c r="B76" s="134" t="s">
        <v>1474</v>
      </c>
      <c r="C76" s="145">
        <v>43492.076006000003</v>
      </c>
      <c r="D76" s="145" t="s">
        <v>1157</v>
      </c>
      <c r="E76" s="21"/>
      <c r="F76" s="152">
        <f t="shared" si="1"/>
        <v>0.92992491540018329</v>
      </c>
      <c r="G76" s="152" t="s">
        <v>1157</v>
      </c>
      <c r="H76" s="23"/>
      <c r="L76" s="23"/>
      <c r="M76" s="23"/>
      <c r="N76" s="55"/>
    </row>
    <row r="77" spans="1:14" x14ac:dyDescent="0.3">
      <c r="A77" s="25" t="s">
        <v>116</v>
      </c>
      <c r="B77" s="59" t="s">
        <v>95</v>
      </c>
      <c r="C77" s="147">
        <f>SUM(C70:C76)</f>
        <v>46769.449109000001</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28.006993999999999</v>
      </c>
      <c r="D79" s="147" t="s">
        <v>1157</v>
      </c>
      <c r="E79" s="42"/>
      <c r="F79" s="152">
        <f>IF($C$77=0,"",IF(C79="","",C79/$C$77))</f>
        <v>5.9883095767768028E-4</v>
      </c>
      <c r="G79" s="152" t="s">
        <v>1157</v>
      </c>
      <c r="H79" s="23"/>
      <c r="L79" s="23"/>
      <c r="M79" s="23"/>
      <c r="N79" s="55"/>
    </row>
    <row r="80" spans="1:14" outlineLevel="1" x14ac:dyDescent="0.3">
      <c r="A80" s="25" t="s">
        <v>121</v>
      </c>
      <c r="B80" s="60" t="s">
        <v>122</v>
      </c>
      <c r="C80" s="147">
        <v>44.077500000000001</v>
      </c>
      <c r="D80" s="147" t="s">
        <v>1157</v>
      </c>
      <c r="E80" s="42"/>
      <c r="F80" s="152">
        <f>IF($C$77=0,"",IF(C80="","",C80/$C$77))</f>
        <v>9.4244214630952367E-4</v>
      </c>
      <c r="G80" s="152" t="s">
        <v>1157</v>
      </c>
      <c r="H80" s="23"/>
      <c r="L80" s="23"/>
      <c r="M80" s="23"/>
      <c r="N80" s="55"/>
    </row>
    <row r="81" spans="1:14" outlineLevel="1" x14ac:dyDescent="0.3">
      <c r="A81" s="25" t="s">
        <v>123</v>
      </c>
      <c r="B81" s="60" t="s">
        <v>124</v>
      </c>
      <c r="C81" s="147">
        <v>38.677762999999999</v>
      </c>
      <c r="D81" s="147" t="s">
        <v>1157</v>
      </c>
      <c r="E81" s="42"/>
      <c r="F81" s="152">
        <f>IF($C$77=0,"",IF(C81="","",C81/$C$77))</f>
        <v>8.2698778234180891E-4</v>
      </c>
      <c r="G81" s="152" t="s">
        <v>1157</v>
      </c>
      <c r="H81" s="23"/>
      <c r="L81" s="23"/>
      <c r="M81" s="23"/>
      <c r="N81" s="55"/>
    </row>
    <row r="82" spans="1:14" outlineLevel="1" x14ac:dyDescent="0.3">
      <c r="A82" s="25" t="s">
        <v>125</v>
      </c>
      <c r="B82" s="60" t="s">
        <v>126</v>
      </c>
      <c r="C82" s="147">
        <v>44.118549000000002</v>
      </c>
      <c r="D82" s="147" t="s">
        <v>1157</v>
      </c>
      <c r="E82" s="42"/>
      <c r="F82" s="152">
        <f>IF($C$77=0,"",IF(C82="","",C82/$C$77))</f>
        <v>9.4331983464629096E-4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6.3113999999999999</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c r="D93" s="145" t="s">
        <v>1157</v>
      </c>
      <c r="E93" s="21"/>
      <c r="F93" s="152" t="str">
        <f t="shared" ref="F93:F99" si="2">IF($C$100=0,"",IF(C93="[for completion]","",IF(C93="","",C93/$C$100)))</f>
        <v/>
      </c>
      <c r="G93" s="152" t="s">
        <v>1157</v>
      </c>
      <c r="H93" s="23"/>
      <c r="L93" s="23"/>
      <c r="M93" s="23"/>
      <c r="N93" s="55"/>
    </row>
    <row r="94" spans="1:14" x14ac:dyDescent="0.3">
      <c r="A94" s="25" t="s">
        <v>138</v>
      </c>
      <c r="B94" s="135" t="s">
        <v>1469</v>
      </c>
      <c r="C94" s="145">
        <v>8000</v>
      </c>
      <c r="D94" s="145" t="s">
        <v>1157</v>
      </c>
      <c r="E94" s="21"/>
      <c r="F94" s="152">
        <f t="shared" si="2"/>
        <v>0.21052631578947367</v>
      </c>
      <c r="G94" s="152" t="s">
        <v>1157</v>
      </c>
      <c r="H94" s="23"/>
      <c r="L94" s="23"/>
      <c r="M94" s="23"/>
      <c r="N94" s="55"/>
    </row>
    <row r="95" spans="1:14" x14ac:dyDescent="0.3">
      <c r="A95" s="25" t="s">
        <v>139</v>
      </c>
      <c r="B95" s="135" t="s">
        <v>1470</v>
      </c>
      <c r="C95" s="145">
        <v>6000</v>
      </c>
      <c r="D95" s="145" t="s">
        <v>1157</v>
      </c>
      <c r="E95" s="21"/>
      <c r="F95" s="152">
        <f t="shared" si="2"/>
        <v>0.15789473684210525</v>
      </c>
      <c r="G95" s="152" t="s">
        <v>1157</v>
      </c>
      <c r="H95" s="23"/>
      <c r="L95" s="23"/>
      <c r="M95" s="23"/>
      <c r="N95" s="55"/>
    </row>
    <row r="96" spans="1:14" x14ac:dyDescent="0.3">
      <c r="A96" s="25" t="s">
        <v>140</v>
      </c>
      <c r="B96" s="135" t="s">
        <v>1471</v>
      </c>
      <c r="C96" s="145"/>
      <c r="D96" s="145" t="s">
        <v>1157</v>
      </c>
      <c r="E96" s="21"/>
      <c r="F96" s="152" t="str">
        <f t="shared" si="2"/>
        <v/>
      </c>
      <c r="G96" s="152" t="s">
        <v>1157</v>
      </c>
      <c r="H96" s="23"/>
      <c r="L96" s="23"/>
      <c r="M96" s="23"/>
      <c r="N96" s="55"/>
    </row>
    <row r="97" spans="1:14" x14ac:dyDescent="0.3">
      <c r="A97" s="25" t="s">
        <v>141</v>
      </c>
      <c r="B97" s="135" t="s">
        <v>1472</v>
      </c>
      <c r="C97" s="145">
        <v>4000</v>
      </c>
      <c r="D97" s="145" t="s">
        <v>1157</v>
      </c>
      <c r="E97" s="21"/>
      <c r="F97" s="152">
        <f t="shared" si="2"/>
        <v>0.10526315789473684</v>
      </c>
      <c r="G97" s="152" t="s">
        <v>1157</v>
      </c>
      <c r="H97" s="23"/>
      <c r="L97" s="23"/>
      <c r="M97" s="23"/>
    </row>
    <row r="98" spans="1:14" x14ac:dyDescent="0.3">
      <c r="A98" s="25" t="s">
        <v>142</v>
      </c>
      <c r="B98" s="135" t="s">
        <v>1473</v>
      </c>
      <c r="C98" s="145">
        <v>12000</v>
      </c>
      <c r="D98" s="145" t="s">
        <v>1157</v>
      </c>
      <c r="E98" s="21"/>
      <c r="F98" s="152">
        <f t="shared" si="2"/>
        <v>0.31578947368421051</v>
      </c>
      <c r="G98" s="152" t="s">
        <v>1157</v>
      </c>
      <c r="H98" s="23"/>
      <c r="L98" s="23"/>
      <c r="M98" s="23"/>
    </row>
    <row r="99" spans="1:14" x14ac:dyDescent="0.3">
      <c r="A99" s="25" t="s">
        <v>143</v>
      </c>
      <c r="B99" s="135" t="s">
        <v>1474</v>
      </c>
      <c r="C99" s="145">
        <v>8000</v>
      </c>
      <c r="D99" s="145" t="s">
        <v>1157</v>
      </c>
      <c r="E99" s="21"/>
      <c r="F99" s="152">
        <f t="shared" si="2"/>
        <v>0.21052631578947367</v>
      </c>
      <c r="G99" s="152" t="s">
        <v>1157</v>
      </c>
      <c r="H99" s="23"/>
      <c r="L99" s="23"/>
      <c r="M99" s="23"/>
    </row>
    <row r="100" spans="1:14" x14ac:dyDescent="0.3">
      <c r="A100" s="25" t="s">
        <v>144</v>
      </c>
      <c r="B100" s="59" t="s">
        <v>95</v>
      </c>
      <c r="C100" s="147">
        <f>SUM(C93:C99)</f>
        <v>38000</v>
      </c>
      <c r="D100" s="147" t="s">
        <v>1157</v>
      </c>
      <c r="E100" s="42"/>
      <c r="F100" s="153">
        <f>SUM(F93:F99)</f>
        <v>1</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c r="D102" s="147" t="s">
        <v>1157</v>
      </c>
      <c r="E102" s="42"/>
      <c r="F102" s="152" t="str">
        <f>IF($C$100=0,"",IF(C102="","",IF(C102="","",C102/$C$100)))</f>
        <v/>
      </c>
      <c r="G102" s="152" t="s">
        <v>1157</v>
      </c>
      <c r="H102" s="23"/>
      <c r="L102" s="23"/>
      <c r="M102" s="23"/>
    </row>
    <row r="103" spans="1:14" outlineLevel="1" x14ac:dyDescent="0.3">
      <c r="A103" s="25" t="s">
        <v>147</v>
      </c>
      <c r="B103" s="60" t="s">
        <v>122</v>
      </c>
      <c r="C103" s="147"/>
      <c r="D103" s="147" t="s">
        <v>1157</v>
      </c>
      <c r="E103" s="42"/>
      <c r="F103" s="152" t="str">
        <f>IF($C$100=0,"",IF(C103="","",IF(C103="","",C103/$C$100)))</f>
        <v/>
      </c>
      <c r="G103" s="152" t="s">
        <v>1157</v>
      </c>
      <c r="H103" s="23"/>
      <c r="L103" s="23"/>
      <c r="M103" s="23"/>
    </row>
    <row r="104" spans="1:14" outlineLevel="1" x14ac:dyDescent="0.3">
      <c r="A104" s="25" t="s">
        <v>148</v>
      </c>
      <c r="B104" s="60" t="s">
        <v>124</v>
      </c>
      <c r="C104" s="147">
        <v>8000</v>
      </c>
      <c r="D104" s="147" t="s">
        <v>1157</v>
      </c>
      <c r="E104" s="42"/>
      <c r="F104" s="152">
        <f>IF($C$100=0,"",IF(C104="","",IF(C104="","",C104/$C$100)))</f>
        <v>0.21052631578947367</v>
      </c>
      <c r="G104" s="152" t="s">
        <v>1157</v>
      </c>
      <c r="H104" s="23"/>
      <c r="L104" s="23"/>
      <c r="M104" s="23"/>
    </row>
    <row r="105" spans="1:14" outlineLevel="1" x14ac:dyDescent="0.3">
      <c r="A105" s="25" t="s">
        <v>149</v>
      </c>
      <c r="B105" s="60" t="s">
        <v>126</v>
      </c>
      <c r="C105" s="147"/>
      <c r="D105" s="147" t="s">
        <v>1157</v>
      </c>
      <c r="E105" s="42"/>
      <c r="F105" s="152" t="str">
        <f>IF($C$100=0,"",IF(C105="","",IF(C105="","",C105/$C$100)))</f>
        <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46769.449099999998</v>
      </c>
      <c r="D112" s="145">
        <v>46769.449099999998</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46769.449099999998</v>
      </c>
      <c r="D130" s="145">
        <f>SUM(D112:D129)</f>
        <v>46769.449099999998</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c r="D150" s="145"/>
      <c r="E150" s="42"/>
      <c r="F150" s="152" t="str">
        <f t="shared" si="7"/>
        <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3">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3">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3">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2675</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2677</v>
      </c>
      <c r="E232" s="42"/>
      <c r="H232" s="23"/>
      <c r="L232" s="23"/>
      <c r="M232" s="23"/>
    </row>
    <row r="233" spans="1:14" x14ac:dyDescent="0.3">
      <c r="A233" s="25" t="s">
        <v>312</v>
      </c>
      <c r="B233" s="66" t="s">
        <v>313</v>
      </c>
      <c r="C233" s="145" t="s">
        <v>2677</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2675</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2657</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2650</v>
      </c>
      <c r="B301" s="40" t="s">
        <v>2554</v>
      </c>
      <c r="C301" s="68" t="s">
        <v>2564</v>
      </c>
      <c r="D301" s="308"/>
      <c r="E301" s="308"/>
      <c r="F301" s="308"/>
      <c r="G301" s="171"/>
      <c r="H301" s="23"/>
      <c r="I301" s="40"/>
      <c r="J301" s="308" t="s">
        <v>2585</v>
      </c>
      <c r="K301" s="68"/>
      <c r="L301" s="69"/>
    </row>
    <row r="302" spans="1:14" outlineLevel="1" x14ac:dyDescent="0.3">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2652</v>
      </c>
      <c r="B303" s="40" t="s">
        <v>2555</v>
      </c>
      <c r="C303" s="68">
        <f>ROW(B65)</f>
        <v>65</v>
      </c>
      <c r="D303" s="308"/>
      <c r="E303" s="308"/>
      <c r="F303" s="308"/>
      <c r="G303" s="171"/>
      <c r="H303" s="23"/>
      <c r="I303" s="40"/>
      <c r="J303" s="68"/>
      <c r="K303" s="68"/>
      <c r="L303" s="69"/>
    </row>
    <row r="304" spans="1:14" outlineLevel="1" x14ac:dyDescent="0.3">
      <c r="A304" s="308" t="s">
        <v>2653</v>
      </c>
      <c r="B304" s="40" t="s">
        <v>2556</v>
      </c>
      <c r="C304" s="68">
        <f>ROW(B88)</f>
        <v>88</v>
      </c>
      <c r="D304" s="308"/>
      <c r="E304" s="308"/>
      <c r="F304" s="308"/>
      <c r="G304" s="171"/>
      <c r="H304" s="23"/>
      <c r="I304" s="40"/>
      <c r="J304" s="68"/>
      <c r="K304" s="68"/>
      <c r="L304" s="69"/>
    </row>
    <row r="305" spans="1:14" outlineLevel="1" x14ac:dyDescent="0.3">
      <c r="A305" s="308" t="s">
        <v>2654</v>
      </c>
      <c r="B305" s="40" t="s">
        <v>2557</v>
      </c>
      <c r="C305" s="68" t="s">
        <v>2587</v>
      </c>
      <c r="D305" s="308"/>
      <c r="E305" s="69"/>
      <c r="F305" s="308"/>
      <c r="G305" s="171"/>
      <c r="H305" s="23"/>
      <c r="I305" s="40"/>
      <c r="J305" s="68"/>
      <c r="K305" s="68"/>
      <c r="L305" s="69"/>
      <c r="N305" s="55"/>
    </row>
    <row r="306" spans="1:14" outlineLevel="1" x14ac:dyDescent="0.3">
      <c r="A306" s="308" t="s">
        <v>2655</v>
      </c>
      <c r="B306" s="40" t="s">
        <v>2559</v>
      </c>
      <c r="C306" s="68">
        <v>44</v>
      </c>
      <c r="D306" s="308"/>
      <c r="E306" s="69"/>
      <c r="F306" s="308"/>
      <c r="G306" s="171"/>
      <c r="H306" s="23"/>
      <c r="I306" s="40"/>
      <c r="J306" s="68"/>
      <c r="K306" s="68"/>
      <c r="L306" s="69"/>
      <c r="N306" s="55"/>
    </row>
    <row r="307" spans="1:14" outlineLevel="1" x14ac:dyDescent="0.3">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2648</v>
      </c>
      <c r="B313" s="48" t="s">
        <v>2566</v>
      </c>
      <c r="C313" s="308"/>
      <c r="H313" s="23"/>
      <c r="I313" s="48"/>
      <c r="J313" s="68"/>
      <c r="N313" s="55"/>
    </row>
    <row r="314" spans="1:14" outlineLevel="1" x14ac:dyDescent="0.3">
      <c r="A314" s="308" t="s">
        <v>2649</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2678</v>
      </c>
      <c r="C323" s="40" t="s">
        <v>2679</v>
      </c>
      <c r="H323" s="23"/>
      <c r="I323" s="55"/>
      <c r="J323" s="55"/>
      <c r="K323" s="55"/>
      <c r="L323" s="55"/>
      <c r="M323" s="55"/>
      <c r="N323" s="55"/>
    </row>
    <row r="324" spans="1:14" outlineLevel="1" x14ac:dyDescent="0.3">
      <c r="A324" s="25" t="s">
        <v>348</v>
      </c>
      <c r="B324" s="40" t="s">
        <v>349</v>
      </c>
      <c r="C324" s="25" t="s">
        <v>2679</v>
      </c>
      <c r="H324" s="23"/>
      <c r="I324" s="55"/>
      <c r="J324" s="55"/>
      <c r="K324" s="55"/>
      <c r="L324" s="55"/>
      <c r="M324" s="55"/>
      <c r="N324" s="55"/>
    </row>
    <row r="325" spans="1:14" outlineLevel="1" x14ac:dyDescent="0.3">
      <c r="A325" s="25" t="s">
        <v>350</v>
      </c>
      <c r="B325" s="40" t="s">
        <v>351</v>
      </c>
      <c r="C325" s="25" t="s">
        <v>2679</v>
      </c>
      <c r="H325" s="23"/>
      <c r="I325" s="55"/>
      <c r="J325" s="55"/>
      <c r="K325" s="55"/>
      <c r="L325" s="55"/>
      <c r="M325" s="55"/>
      <c r="N325" s="55"/>
    </row>
    <row r="326" spans="1:14" outlineLevel="1" x14ac:dyDescent="0.3">
      <c r="A326" s="25" t="s">
        <v>352</v>
      </c>
      <c r="B326" s="40" t="s">
        <v>2680</v>
      </c>
      <c r="C326" s="25" t="s">
        <v>2679</v>
      </c>
      <c r="H326" s="23"/>
      <c r="I326" s="55"/>
      <c r="J326" s="55"/>
      <c r="K326" s="55"/>
      <c r="L326" s="55"/>
      <c r="M326" s="55"/>
      <c r="N326" s="55"/>
    </row>
    <row r="327" spans="1:14" outlineLevel="1" x14ac:dyDescent="0.3">
      <c r="A327" s="25" t="s">
        <v>353</v>
      </c>
      <c r="B327" s="40" t="s">
        <v>2681</v>
      </c>
      <c r="C327" s="25" t="s">
        <v>2679</v>
      </c>
      <c r="H327" s="23"/>
      <c r="I327" s="55"/>
      <c r="J327" s="55"/>
      <c r="K327" s="55"/>
      <c r="L327" s="55"/>
      <c r="M327" s="55"/>
      <c r="N327" s="55"/>
    </row>
    <row r="328" spans="1:14" outlineLevel="1" x14ac:dyDescent="0.3">
      <c r="A328" s="25" t="s">
        <v>354</v>
      </c>
      <c r="B328" s="40" t="s">
        <v>2682</v>
      </c>
      <c r="C328" s="25" t="s">
        <v>2679</v>
      </c>
      <c r="H328" s="23"/>
      <c r="I328" s="55"/>
      <c r="J328" s="55"/>
      <c r="K328" s="55"/>
      <c r="L328" s="55"/>
      <c r="M328" s="55"/>
      <c r="N328" s="55"/>
    </row>
    <row r="329" spans="1:14" outlineLevel="1" x14ac:dyDescent="0.3">
      <c r="A329" s="25" t="s">
        <v>355</v>
      </c>
      <c r="B329" s="40" t="s">
        <v>356</v>
      </c>
      <c r="C329" s="25" t="s">
        <v>2679</v>
      </c>
      <c r="H329" s="23"/>
      <c r="I329" s="55"/>
      <c r="J329" s="55"/>
      <c r="K329" s="55"/>
      <c r="L329" s="55"/>
      <c r="M329" s="55"/>
      <c r="N329" s="55"/>
    </row>
    <row r="330" spans="1:14" outlineLevel="1" x14ac:dyDescent="0.3">
      <c r="A330" s="25" t="s">
        <v>357</v>
      </c>
      <c r="B330" s="54" t="s">
        <v>2683</v>
      </c>
      <c r="C330" s="25" t="s">
        <v>2679</v>
      </c>
      <c r="H330" s="23"/>
      <c r="I330" s="55"/>
      <c r="J330" s="55"/>
      <c r="K330" s="55"/>
      <c r="L330" s="55"/>
      <c r="M330" s="55"/>
      <c r="N330" s="55"/>
    </row>
    <row r="331" spans="1:14" outlineLevel="1" x14ac:dyDescent="0.3">
      <c r="A331" s="25" t="s">
        <v>359</v>
      </c>
      <c r="B331" s="54" t="s">
        <v>2684</v>
      </c>
      <c r="C331" s="25" t="s">
        <v>2679</v>
      </c>
      <c r="H331" s="23"/>
      <c r="I331" s="55"/>
      <c r="J331" s="55"/>
      <c r="K331" s="55"/>
      <c r="L331" s="55"/>
      <c r="M331" s="55"/>
      <c r="N331" s="55"/>
    </row>
    <row r="332" spans="1:14" outlineLevel="1" x14ac:dyDescent="0.3">
      <c r="A332" s="25" t="s">
        <v>360</v>
      </c>
      <c r="B332" s="54" t="s">
        <v>2685</v>
      </c>
      <c r="C332" s="25" t="s">
        <v>2679</v>
      </c>
      <c r="H332" s="23"/>
      <c r="I332" s="55"/>
      <c r="J332" s="55"/>
      <c r="K332" s="55"/>
      <c r="L332" s="55"/>
      <c r="M332" s="55"/>
      <c r="N332" s="55"/>
    </row>
    <row r="333" spans="1:14" outlineLevel="1" x14ac:dyDescent="0.3">
      <c r="A333" s="25" t="s">
        <v>361</v>
      </c>
      <c r="B333" s="54" t="s">
        <v>2686</v>
      </c>
      <c r="C333" s="25" t="s">
        <v>2679</v>
      </c>
      <c r="H333" s="23"/>
      <c r="I333" s="55"/>
      <c r="J333" s="55"/>
      <c r="K333" s="55"/>
      <c r="L333" s="55"/>
      <c r="M333" s="55"/>
      <c r="N333" s="55"/>
    </row>
    <row r="334" spans="1:14" outlineLevel="1" x14ac:dyDescent="0.3">
      <c r="A334" s="25" t="s">
        <v>362</v>
      </c>
      <c r="B334" s="54" t="s">
        <v>2687</v>
      </c>
      <c r="C334" s="25" t="s">
        <v>2679</v>
      </c>
      <c r="H334" s="23"/>
      <c r="I334" s="55"/>
      <c r="J334" s="55"/>
      <c r="K334" s="55"/>
      <c r="L334" s="55"/>
      <c r="M334" s="55"/>
      <c r="N334" s="55"/>
    </row>
    <row r="335" spans="1:14" outlineLevel="1" x14ac:dyDescent="0.3">
      <c r="A335" s="25" t="s">
        <v>363</v>
      </c>
      <c r="B335" s="54" t="s">
        <v>2688</v>
      </c>
      <c r="C335" s="25" t="s">
        <v>2679</v>
      </c>
      <c r="H335" s="23"/>
      <c r="I335" s="55"/>
      <c r="J335" s="55"/>
      <c r="K335" s="55"/>
      <c r="L335" s="55"/>
      <c r="M335" s="55"/>
      <c r="N335" s="55"/>
    </row>
    <row r="336" spans="1:14" ht="28.8" outlineLevel="1" x14ac:dyDescent="0.3">
      <c r="A336" s="25" t="s">
        <v>364</v>
      </c>
      <c r="B336" s="54" t="s">
        <v>2689</v>
      </c>
      <c r="C336" s="25" t="s">
        <v>2690</v>
      </c>
      <c r="H336" s="23"/>
      <c r="I336" s="55"/>
      <c r="J336" s="55"/>
      <c r="K336" s="55"/>
      <c r="L336" s="55"/>
      <c r="M336" s="55"/>
      <c r="N336" s="55"/>
    </row>
    <row r="337" spans="1:14" outlineLevel="1" x14ac:dyDescent="0.3">
      <c r="A337" s="25" t="s">
        <v>365</v>
      </c>
      <c r="B337" s="54" t="s">
        <v>2691</v>
      </c>
      <c r="C337" s="25" t="s">
        <v>2673</v>
      </c>
      <c r="H337" s="23"/>
      <c r="I337" s="55"/>
      <c r="J337" s="55"/>
      <c r="K337" s="55"/>
      <c r="L337" s="55"/>
      <c r="M337" s="55"/>
      <c r="N337" s="55"/>
    </row>
    <row r="338" spans="1:14" outlineLevel="1" x14ac:dyDescent="0.3">
      <c r="A338" s="25" t="s">
        <v>366</v>
      </c>
      <c r="B338" s="54" t="s">
        <v>2692</v>
      </c>
      <c r="C338" s="25" t="s">
        <v>2693</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88" sqref="C188"/>
    </sheetView>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2658</v>
      </c>
    </row>
    <row r="2" spans="1:7" ht="15" thickBot="1" x14ac:dyDescent="0.35">
      <c r="A2" s="99"/>
      <c r="B2" s="99"/>
      <c r="C2" s="99"/>
      <c r="D2" s="99"/>
      <c r="E2" s="99"/>
      <c r="F2" s="99"/>
    </row>
    <row r="3" spans="1:7" ht="18.600000000000001" thickBot="1" x14ac:dyDescent="0.35">
      <c r="A3" s="101"/>
      <c r="B3" s="102" t="s">
        <v>23</v>
      </c>
      <c r="C3" s="304" t="s">
        <v>2671</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46769.449112740003</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46769.449112740003</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234437</v>
      </c>
      <c r="D28" s="264" t="str">
        <f>IF(C28="","","ND2")</f>
        <v>ND2</v>
      </c>
      <c r="F28" s="264">
        <f>IF(C28=0,"",IF(C28="","",C28))</f>
        <v>234437</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3.1700000000000001E-4</v>
      </c>
      <c r="D36" s="137" t="str">
        <f>IF(C36="","","ND2")</f>
        <v>ND2</v>
      </c>
      <c r="E36" s="163"/>
      <c r="F36" s="137">
        <f>IF(C36=0,"",C36)</f>
        <v>3.1700000000000001E-4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2694</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2695</v>
      </c>
      <c r="C99" s="137">
        <v>2.2899360000000001E-2</v>
      </c>
      <c r="D99" s="137" t="str">
        <f t="shared" ref="D99:D111" si="1">IF(C99="","","ND2")</f>
        <v>ND2</v>
      </c>
      <c r="E99" s="137"/>
      <c r="F99" s="137">
        <f t="shared" ref="F99:F111" si="2">IF(C99="","",C99)</f>
        <v>2.2899360000000001E-2</v>
      </c>
      <c r="G99" s="103"/>
    </row>
    <row r="100" spans="1:7" x14ac:dyDescent="0.3">
      <c r="A100" s="103" t="s">
        <v>526</v>
      </c>
      <c r="B100" s="124" t="s">
        <v>2696</v>
      </c>
      <c r="C100" s="137">
        <v>3.050371E-2</v>
      </c>
      <c r="D100" s="137" t="str">
        <f t="shared" si="1"/>
        <v>ND2</v>
      </c>
      <c r="E100" s="137"/>
      <c r="F100" s="137">
        <f t="shared" si="2"/>
        <v>3.050371E-2</v>
      </c>
      <c r="G100" s="103"/>
    </row>
    <row r="101" spans="1:7" x14ac:dyDescent="0.3">
      <c r="A101" s="103" t="s">
        <v>527</v>
      </c>
      <c r="B101" s="124" t="s">
        <v>2697</v>
      </c>
      <c r="C101" s="137">
        <v>2.5662379999999999E-2</v>
      </c>
      <c r="D101" s="137" t="str">
        <f t="shared" si="1"/>
        <v>ND2</v>
      </c>
      <c r="E101" s="137"/>
      <c r="F101" s="137">
        <f t="shared" si="2"/>
        <v>2.5662379999999999E-2</v>
      </c>
      <c r="G101" s="103"/>
    </row>
    <row r="102" spans="1:7" x14ac:dyDescent="0.3">
      <c r="A102" s="103" t="s">
        <v>528</v>
      </c>
      <c r="B102" s="124" t="s">
        <v>2698</v>
      </c>
      <c r="C102" s="137">
        <v>9.9295049999999996E-2</v>
      </c>
      <c r="D102" s="137" t="str">
        <f t="shared" si="1"/>
        <v>ND2</v>
      </c>
      <c r="E102" s="137"/>
      <c r="F102" s="137">
        <f t="shared" si="2"/>
        <v>9.9295049999999996E-2</v>
      </c>
      <c r="G102" s="103"/>
    </row>
    <row r="103" spans="1:7" x14ac:dyDescent="0.3">
      <c r="A103" s="103" t="s">
        <v>529</v>
      </c>
      <c r="B103" s="124" t="s">
        <v>2699</v>
      </c>
      <c r="C103" s="137">
        <v>2.6323820000000001E-2</v>
      </c>
      <c r="D103" s="137" t="str">
        <f t="shared" si="1"/>
        <v>ND2</v>
      </c>
      <c r="E103" s="137"/>
      <c r="F103" s="137">
        <f t="shared" si="2"/>
        <v>2.6323820000000001E-2</v>
      </c>
      <c r="G103" s="103"/>
    </row>
    <row r="104" spans="1:7" x14ac:dyDescent="0.3">
      <c r="A104" s="103" t="s">
        <v>530</v>
      </c>
      <c r="B104" s="124" t="s">
        <v>2700</v>
      </c>
      <c r="C104" s="137">
        <v>4.1888630000000003E-2</v>
      </c>
      <c r="D104" s="137" t="str">
        <f t="shared" si="1"/>
        <v>ND2</v>
      </c>
      <c r="E104" s="137"/>
      <c r="F104" s="137">
        <f t="shared" si="2"/>
        <v>4.1888630000000003E-2</v>
      </c>
      <c r="G104" s="103"/>
    </row>
    <row r="105" spans="1:7" x14ac:dyDescent="0.3">
      <c r="A105" s="103" t="s">
        <v>531</v>
      </c>
      <c r="B105" s="124" t="s">
        <v>2701</v>
      </c>
      <c r="C105" s="137">
        <v>0.13801250000000001</v>
      </c>
      <c r="D105" s="137" t="str">
        <f t="shared" si="1"/>
        <v>ND2</v>
      </c>
      <c r="E105" s="137"/>
      <c r="F105" s="137">
        <f t="shared" si="2"/>
        <v>0.13801250000000001</v>
      </c>
      <c r="G105" s="103"/>
    </row>
    <row r="106" spans="1:7" x14ac:dyDescent="0.3">
      <c r="A106" s="103" t="s">
        <v>532</v>
      </c>
      <c r="B106" s="124" t="s">
        <v>2702</v>
      </c>
      <c r="C106" s="137">
        <v>0.22959025</v>
      </c>
      <c r="D106" s="137" t="str">
        <f t="shared" si="1"/>
        <v>ND2</v>
      </c>
      <c r="E106" s="137"/>
      <c r="F106" s="137">
        <f t="shared" si="2"/>
        <v>0.22959025</v>
      </c>
      <c r="G106" s="103"/>
    </row>
    <row r="107" spans="1:7" x14ac:dyDescent="0.3">
      <c r="A107" s="103" t="s">
        <v>533</v>
      </c>
      <c r="B107" s="124" t="s">
        <v>2703</v>
      </c>
      <c r="C107" s="137">
        <v>4.891649E-2</v>
      </c>
      <c r="D107" s="137" t="str">
        <f t="shared" si="1"/>
        <v>ND2</v>
      </c>
      <c r="E107" s="137"/>
      <c r="F107" s="137">
        <f t="shared" si="2"/>
        <v>4.891649E-2</v>
      </c>
      <c r="G107" s="103"/>
    </row>
    <row r="108" spans="1:7" x14ac:dyDescent="0.3">
      <c r="A108" s="103" t="s">
        <v>534</v>
      </c>
      <c r="B108" s="124" t="s">
        <v>2704</v>
      </c>
      <c r="C108" s="137">
        <v>8.631548E-2</v>
      </c>
      <c r="D108" s="137" t="str">
        <f t="shared" si="1"/>
        <v>ND2</v>
      </c>
      <c r="E108" s="137"/>
      <c r="F108" s="137">
        <f t="shared" si="2"/>
        <v>8.631548E-2</v>
      </c>
      <c r="G108" s="103"/>
    </row>
    <row r="109" spans="1:7" x14ac:dyDescent="0.3">
      <c r="A109" s="103" t="s">
        <v>535</v>
      </c>
      <c r="B109" s="124" t="s">
        <v>2705</v>
      </c>
      <c r="C109" s="137">
        <v>1.6520239999999999E-2</v>
      </c>
      <c r="D109" s="137" t="str">
        <f t="shared" si="1"/>
        <v>ND2</v>
      </c>
      <c r="E109" s="137"/>
      <c r="F109" s="137">
        <f t="shared" si="2"/>
        <v>1.6520239999999999E-2</v>
      </c>
      <c r="G109" s="103"/>
    </row>
    <row r="110" spans="1:7" x14ac:dyDescent="0.3">
      <c r="A110" s="103" t="s">
        <v>536</v>
      </c>
      <c r="B110" s="124" t="s">
        <v>2706</v>
      </c>
      <c r="C110" s="137">
        <v>0.23407207999999999</v>
      </c>
      <c r="D110" s="137" t="str">
        <f t="shared" si="1"/>
        <v>ND2</v>
      </c>
      <c r="E110" s="137"/>
      <c r="F110" s="137">
        <f t="shared" si="2"/>
        <v>0.23407207999999999</v>
      </c>
      <c r="G110" s="103"/>
    </row>
    <row r="111" spans="1:7" x14ac:dyDescent="0.3">
      <c r="A111" s="103" t="s">
        <v>537</v>
      </c>
      <c r="B111" s="124" t="s">
        <v>2707</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2708</v>
      </c>
      <c r="C150" s="137">
        <v>0.98720187000000004</v>
      </c>
      <c r="D150" s="137" t="str">
        <f>IF(C150="","","ND2")</f>
        <v>ND2</v>
      </c>
      <c r="E150" s="138"/>
      <c r="F150" s="137">
        <f>IF(C150="","",C150)</f>
        <v>0.98720187000000004</v>
      </c>
    </row>
    <row r="151" spans="1:7" x14ac:dyDescent="0.3">
      <c r="A151" s="103" t="s">
        <v>559</v>
      </c>
      <c r="B151" s="103" t="s">
        <v>2709</v>
      </c>
      <c r="C151" s="137">
        <v>1.279813E-2</v>
      </c>
      <c r="D151" s="137" t="str">
        <f>IF(C151="","","ND2")</f>
        <v>ND2</v>
      </c>
      <c r="E151" s="138"/>
      <c r="F151" s="137">
        <f>IF(C151="","",C151)</f>
        <v>1.279813E-2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0.38016664999999999</v>
      </c>
      <c r="D160" s="137" t="str">
        <f>IF(C160="","","ND2")</f>
        <v>ND2</v>
      </c>
      <c r="E160" s="138"/>
      <c r="F160" s="137">
        <f>IF(C160="","",C160)</f>
        <v>0.38016664999999999</v>
      </c>
    </row>
    <row r="161" spans="1:7" x14ac:dyDescent="0.3">
      <c r="A161" s="103" t="s">
        <v>571</v>
      </c>
      <c r="B161" s="103" t="s">
        <v>572</v>
      </c>
      <c r="C161" s="137">
        <v>0.57741390000000004</v>
      </c>
      <c r="D161" s="137" t="str">
        <f>IF(C161="","","ND2")</f>
        <v>ND2</v>
      </c>
      <c r="E161" s="138"/>
      <c r="F161" s="137">
        <f>IF(C161="","",C161)</f>
        <v>0.57741390000000004</v>
      </c>
    </row>
    <row r="162" spans="1:7" x14ac:dyDescent="0.3">
      <c r="A162" s="103" t="s">
        <v>573</v>
      </c>
      <c r="B162" s="103" t="s">
        <v>93</v>
      </c>
      <c r="C162" s="137">
        <v>4.2419440000000003E-2</v>
      </c>
      <c r="D162" s="137" t="str">
        <f>IF(C162="","","ND2")</f>
        <v>ND2</v>
      </c>
      <c r="E162" s="138"/>
      <c r="F162" s="137">
        <f>IF(C162="","",C162)</f>
        <v>4.2419440000000003E-2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2710</v>
      </c>
      <c r="C170" s="137">
        <v>2.6116090000000002E-2</v>
      </c>
      <c r="D170" s="137" t="str">
        <f>IF(C170="","","ND2")</f>
        <v>ND2</v>
      </c>
      <c r="E170" s="138"/>
      <c r="F170" s="137">
        <f>IF(C170="","",C170)</f>
        <v>2.6116090000000002E-2</v>
      </c>
    </row>
    <row r="171" spans="1:7" x14ac:dyDescent="0.3">
      <c r="A171" s="103" t="s">
        <v>583</v>
      </c>
      <c r="B171" s="125" t="s">
        <v>2711</v>
      </c>
      <c r="C171" s="137">
        <v>9.3376230000000005E-2</v>
      </c>
      <c r="D171" s="137" t="str">
        <f>IF(C171="","","ND2")</f>
        <v>ND2</v>
      </c>
      <c r="E171" s="138"/>
      <c r="F171" s="137">
        <f>IF(C171="","",C171)</f>
        <v>9.3376230000000005E-2</v>
      </c>
    </row>
    <row r="172" spans="1:7" x14ac:dyDescent="0.3">
      <c r="A172" s="103" t="s">
        <v>585</v>
      </c>
      <c r="B172" s="125" t="s">
        <v>2712</v>
      </c>
      <c r="C172" s="137">
        <v>0.17522716999999999</v>
      </c>
      <c r="D172" s="137" t="str">
        <f>IF(C172="","","ND2")</f>
        <v>ND2</v>
      </c>
      <c r="E172" s="137"/>
      <c r="F172" s="137">
        <f>IF(C172="","",C172)</f>
        <v>0.17522716999999999</v>
      </c>
    </row>
    <row r="173" spans="1:7" x14ac:dyDescent="0.3">
      <c r="A173" s="103" t="s">
        <v>587</v>
      </c>
      <c r="B173" s="125" t="s">
        <v>2713</v>
      </c>
      <c r="C173" s="137">
        <v>0.28263727999999999</v>
      </c>
      <c r="D173" s="137" t="str">
        <f>IF(C173="","","ND2")</f>
        <v>ND2</v>
      </c>
      <c r="E173" s="137"/>
      <c r="F173" s="137">
        <f>IF(C173="","",C173)</f>
        <v>0.28263727999999999</v>
      </c>
    </row>
    <row r="174" spans="1:7" x14ac:dyDescent="0.3">
      <c r="A174" s="103" t="s">
        <v>589</v>
      </c>
      <c r="B174" s="125" t="s">
        <v>2714</v>
      </c>
      <c r="C174" s="137">
        <v>0.42264323999999998</v>
      </c>
      <c r="D174" s="137" t="str">
        <f>IF(C174="","","ND2")</f>
        <v>ND2</v>
      </c>
      <c r="E174" s="137"/>
      <c r="F174" s="137">
        <f>IF(C174="","",C174)</f>
        <v>0.42264323999999998</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2715</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199.49687597409965</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2716</v>
      </c>
      <c r="C190" s="161">
        <v>82.655175439999994</v>
      </c>
      <c r="D190" s="164">
        <v>5447</v>
      </c>
      <c r="E190" s="130"/>
      <c r="F190" s="160">
        <f t="shared" ref="F190:F213" si="3">IF($C$214=0,"",IF(C190="[for completion]","",IF(C190="","",C190/$C$214)))</f>
        <v>1.7672899084347933E-3</v>
      </c>
      <c r="G190" s="160">
        <f t="shared" ref="G190:G213" si="4">IF($D$214=0,"",IF(D190="[for completion]","",IF(D190="","",D190/$D$214)))</f>
        <v>2.3234387063475474E-2</v>
      </c>
    </row>
    <row r="191" spans="1:7" x14ac:dyDescent="0.3">
      <c r="A191" s="103" t="s">
        <v>609</v>
      </c>
      <c r="B191" s="124" t="s">
        <v>2717</v>
      </c>
      <c r="C191" s="161">
        <v>415.00787859000002</v>
      </c>
      <c r="D191" s="164">
        <v>10591</v>
      </c>
      <c r="E191" s="130"/>
      <c r="F191" s="160">
        <f t="shared" si="3"/>
        <v>8.87348229374273E-3</v>
      </c>
      <c r="G191" s="160">
        <f t="shared" si="4"/>
        <v>4.5176316025200801E-2</v>
      </c>
    </row>
    <row r="192" spans="1:7" x14ac:dyDescent="0.3">
      <c r="A192" s="103" t="s">
        <v>610</v>
      </c>
      <c r="B192" s="124" t="s">
        <v>2718</v>
      </c>
      <c r="C192" s="161">
        <v>851.78905382999994</v>
      </c>
      <c r="D192" s="164">
        <v>13409</v>
      </c>
      <c r="E192" s="130"/>
      <c r="F192" s="160">
        <f t="shared" si="3"/>
        <v>1.821250987534024E-2</v>
      </c>
      <c r="G192" s="160">
        <f t="shared" si="4"/>
        <v>5.7196602925306157E-2</v>
      </c>
    </row>
    <row r="193" spans="1:7" x14ac:dyDescent="0.3">
      <c r="A193" s="103" t="s">
        <v>611</v>
      </c>
      <c r="B193" s="124" t="s">
        <v>2719</v>
      </c>
      <c r="C193" s="161">
        <v>1671.5537048599999</v>
      </c>
      <c r="D193" s="164">
        <v>18792</v>
      </c>
      <c r="E193" s="130"/>
      <c r="F193" s="160">
        <f t="shared" si="3"/>
        <v>3.5740290650647599E-2</v>
      </c>
      <c r="G193" s="160">
        <f t="shared" si="4"/>
        <v>8.0157995538246943E-2</v>
      </c>
    </row>
    <row r="194" spans="1:7" x14ac:dyDescent="0.3">
      <c r="A194" s="103" t="s">
        <v>612</v>
      </c>
      <c r="B194" s="124" t="s">
        <v>2720</v>
      </c>
      <c r="C194" s="161">
        <v>6328.7878137400003</v>
      </c>
      <c r="D194" s="164">
        <v>50055</v>
      </c>
      <c r="E194" s="130"/>
      <c r="F194" s="160">
        <f t="shared" si="3"/>
        <v>0.13531884454067769</v>
      </c>
      <c r="G194" s="160">
        <f t="shared" si="4"/>
        <v>0.21351151908615107</v>
      </c>
    </row>
    <row r="195" spans="1:7" x14ac:dyDescent="0.3">
      <c r="A195" s="103" t="s">
        <v>613</v>
      </c>
      <c r="B195" s="124" t="s">
        <v>2721</v>
      </c>
      <c r="C195" s="161">
        <v>8414.0202620100008</v>
      </c>
      <c r="D195" s="164">
        <v>48238</v>
      </c>
      <c r="E195" s="130"/>
      <c r="F195" s="160">
        <f t="shared" si="3"/>
        <v>0.17990419860895951</v>
      </c>
      <c r="G195" s="160">
        <f t="shared" si="4"/>
        <v>0.20576103601393977</v>
      </c>
    </row>
    <row r="196" spans="1:7" x14ac:dyDescent="0.3">
      <c r="A196" s="103" t="s">
        <v>614</v>
      </c>
      <c r="B196" s="124" t="s">
        <v>2722</v>
      </c>
      <c r="C196" s="161">
        <v>7241.8955883999997</v>
      </c>
      <c r="D196" s="164">
        <v>32450</v>
      </c>
      <c r="E196" s="130"/>
      <c r="F196" s="160">
        <f t="shared" si="3"/>
        <v>0.15484243936555814</v>
      </c>
      <c r="G196" s="160">
        <f t="shared" si="4"/>
        <v>0.13841671749766463</v>
      </c>
    </row>
    <row r="197" spans="1:7" x14ac:dyDescent="0.3">
      <c r="A197" s="103" t="s">
        <v>615</v>
      </c>
      <c r="B197" s="124" t="s">
        <v>2723</v>
      </c>
      <c r="C197" s="161">
        <v>5322.2841840700003</v>
      </c>
      <c r="D197" s="164">
        <v>19484</v>
      </c>
      <c r="E197" s="130"/>
      <c r="F197" s="160">
        <f t="shared" si="3"/>
        <v>0.11379830819132335</v>
      </c>
      <c r="G197" s="160">
        <f t="shared" si="4"/>
        <v>8.3109748034653236E-2</v>
      </c>
    </row>
    <row r="198" spans="1:7" x14ac:dyDescent="0.3">
      <c r="A198" s="103" t="s">
        <v>616</v>
      </c>
      <c r="B198" s="124" t="s">
        <v>2724</v>
      </c>
      <c r="C198" s="161">
        <v>3519.0629672300001</v>
      </c>
      <c r="D198" s="164">
        <v>10883</v>
      </c>
      <c r="E198" s="130"/>
      <c r="F198" s="160">
        <f t="shared" si="3"/>
        <v>7.5242771381530071E-2</v>
      </c>
      <c r="G198" s="160">
        <f t="shared" si="4"/>
        <v>4.64218532057653E-2</v>
      </c>
    </row>
    <row r="199" spans="1:7" x14ac:dyDescent="0.3">
      <c r="A199" s="103" t="s">
        <v>617</v>
      </c>
      <c r="B199" s="124" t="s">
        <v>2725</v>
      </c>
      <c r="C199" s="161">
        <v>2639.7897004900001</v>
      </c>
      <c r="D199" s="164">
        <v>7064</v>
      </c>
      <c r="E199" s="124"/>
      <c r="F199" s="160">
        <f t="shared" si="3"/>
        <v>5.6442608381524033E-2</v>
      </c>
      <c r="G199" s="160">
        <f t="shared" si="4"/>
        <v>3.0131762477765882E-2</v>
      </c>
    </row>
    <row r="200" spans="1:7" x14ac:dyDescent="0.3">
      <c r="A200" s="103" t="s">
        <v>618</v>
      </c>
      <c r="B200" s="124" t="s">
        <v>2726</v>
      </c>
      <c r="C200" s="161">
        <v>2033.8497807000001</v>
      </c>
      <c r="D200" s="164">
        <v>4795</v>
      </c>
      <c r="E200" s="124"/>
      <c r="F200" s="160">
        <f t="shared" si="3"/>
        <v>4.3486716634128141E-2</v>
      </c>
      <c r="G200" s="160">
        <f t="shared" si="4"/>
        <v>2.045325609865337E-2</v>
      </c>
    </row>
    <row r="201" spans="1:7" x14ac:dyDescent="0.3">
      <c r="A201" s="103" t="s">
        <v>619</v>
      </c>
      <c r="B201" s="124" t="s">
        <v>2727</v>
      </c>
      <c r="C201" s="161">
        <v>1678.34217315</v>
      </c>
      <c r="D201" s="164">
        <v>3539</v>
      </c>
      <c r="E201" s="124"/>
      <c r="F201" s="160">
        <f t="shared" si="3"/>
        <v>3.5885438143696664E-2</v>
      </c>
      <c r="G201" s="160">
        <f t="shared" si="4"/>
        <v>1.5095740006910172E-2</v>
      </c>
    </row>
    <row r="202" spans="1:7" x14ac:dyDescent="0.3">
      <c r="A202" s="103" t="s">
        <v>620</v>
      </c>
      <c r="B202" s="124" t="s">
        <v>2728</v>
      </c>
      <c r="C202" s="161">
        <v>1269.4653250199999</v>
      </c>
      <c r="D202" s="164">
        <v>2420</v>
      </c>
      <c r="E202" s="124"/>
      <c r="F202" s="160">
        <f t="shared" si="3"/>
        <v>2.7143046349763347E-2</v>
      </c>
      <c r="G202" s="160">
        <f t="shared" si="4"/>
        <v>1.0322602660842785E-2</v>
      </c>
    </row>
    <row r="203" spans="1:7" x14ac:dyDescent="0.3">
      <c r="A203" s="103" t="s">
        <v>621</v>
      </c>
      <c r="B203" s="124" t="s">
        <v>2729</v>
      </c>
      <c r="C203" s="161">
        <v>1039.60896723</v>
      </c>
      <c r="D203" s="164">
        <v>1808</v>
      </c>
      <c r="E203" s="124"/>
      <c r="F203" s="160">
        <f t="shared" si="3"/>
        <v>2.2228377433396163E-2</v>
      </c>
      <c r="G203" s="160">
        <f t="shared" si="4"/>
        <v>7.7120932276048574E-3</v>
      </c>
    </row>
    <row r="204" spans="1:7" x14ac:dyDescent="0.3">
      <c r="A204" s="103" t="s">
        <v>622</v>
      </c>
      <c r="B204" s="124" t="s">
        <v>2730</v>
      </c>
      <c r="C204" s="161">
        <v>847.16398946000004</v>
      </c>
      <c r="D204" s="164">
        <v>1358</v>
      </c>
      <c r="E204" s="124"/>
      <c r="F204" s="160">
        <f t="shared" si="3"/>
        <v>1.8113619158050605E-2</v>
      </c>
      <c r="G204" s="160">
        <f t="shared" si="4"/>
        <v>5.792600997282852E-3</v>
      </c>
    </row>
    <row r="205" spans="1:7" x14ac:dyDescent="0.3">
      <c r="A205" s="103" t="s">
        <v>623</v>
      </c>
      <c r="B205" s="124" t="s">
        <v>2731</v>
      </c>
      <c r="C205" s="161">
        <v>691.95540297000002</v>
      </c>
      <c r="D205" s="164">
        <v>1025</v>
      </c>
      <c r="F205" s="160">
        <f t="shared" si="3"/>
        <v>1.479503000563484E-2</v>
      </c>
      <c r="G205" s="160">
        <f t="shared" si="4"/>
        <v>4.3721767468445681E-3</v>
      </c>
    </row>
    <row r="206" spans="1:7" x14ac:dyDescent="0.3">
      <c r="A206" s="103" t="s">
        <v>624</v>
      </c>
      <c r="B206" s="124" t="s">
        <v>2732</v>
      </c>
      <c r="C206" s="161">
        <v>525.25776693</v>
      </c>
      <c r="D206" s="164">
        <v>725</v>
      </c>
      <c r="E206" s="119"/>
      <c r="F206" s="160">
        <f t="shared" si="3"/>
        <v>1.1230787980073082E-2</v>
      </c>
      <c r="G206" s="160">
        <f t="shared" si="4"/>
        <v>3.0925152599632312E-3</v>
      </c>
    </row>
    <row r="207" spans="1:7" x14ac:dyDescent="0.3">
      <c r="A207" s="103" t="s">
        <v>625</v>
      </c>
      <c r="B207" s="124" t="s">
        <v>2733</v>
      </c>
      <c r="C207" s="161">
        <v>418.14075837000001</v>
      </c>
      <c r="D207" s="164">
        <v>540</v>
      </c>
      <c r="E207" s="119"/>
      <c r="F207" s="160">
        <f t="shared" si="3"/>
        <v>8.9404678973671829E-3</v>
      </c>
      <c r="G207" s="160">
        <f t="shared" si="4"/>
        <v>2.3033906763864067E-3</v>
      </c>
    </row>
    <row r="208" spans="1:7" x14ac:dyDescent="0.3">
      <c r="A208" s="103" t="s">
        <v>626</v>
      </c>
      <c r="B208" s="124" t="s">
        <v>2734</v>
      </c>
      <c r="C208" s="161">
        <v>335.57927266000002</v>
      </c>
      <c r="D208" s="164">
        <v>407</v>
      </c>
      <c r="E208" s="119"/>
      <c r="F208" s="160">
        <f t="shared" si="3"/>
        <v>7.1751812139388286E-3</v>
      </c>
      <c r="G208" s="160">
        <f t="shared" si="4"/>
        <v>1.7360740838690139E-3</v>
      </c>
    </row>
    <row r="209" spans="1:7" x14ac:dyDescent="0.3">
      <c r="A209" s="103" t="s">
        <v>627</v>
      </c>
      <c r="B209" s="124" t="s">
        <v>2735</v>
      </c>
      <c r="C209" s="161">
        <v>303.59664193999998</v>
      </c>
      <c r="D209" s="164">
        <v>347</v>
      </c>
      <c r="E209" s="119"/>
      <c r="F209" s="160">
        <f t="shared" si="3"/>
        <v>6.4913452627625729E-3</v>
      </c>
      <c r="G209" s="160">
        <f t="shared" si="4"/>
        <v>1.4801417864927465E-3</v>
      </c>
    </row>
    <row r="210" spans="1:7" x14ac:dyDescent="0.3">
      <c r="A210" s="103" t="s">
        <v>628</v>
      </c>
      <c r="B210" s="124" t="s">
        <v>2736</v>
      </c>
      <c r="C210" s="161">
        <v>228.94786984000001</v>
      </c>
      <c r="D210" s="164">
        <v>248</v>
      </c>
      <c r="E210" s="119"/>
      <c r="F210" s="160">
        <f t="shared" si="3"/>
        <v>4.8952441002268424E-3</v>
      </c>
      <c r="G210" s="160">
        <f t="shared" si="4"/>
        <v>1.0578534958219053E-3</v>
      </c>
    </row>
    <row r="211" spans="1:7" x14ac:dyDescent="0.3">
      <c r="A211" s="103" t="s">
        <v>629</v>
      </c>
      <c r="B211" s="124" t="s">
        <v>2737</v>
      </c>
      <c r="C211" s="161">
        <v>197.84279998</v>
      </c>
      <c r="D211" s="164">
        <v>203</v>
      </c>
      <c r="E211" s="119"/>
      <c r="F211" s="160">
        <f t="shared" si="3"/>
        <v>4.2301716982616252E-3</v>
      </c>
      <c r="G211" s="160">
        <f t="shared" si="4"/>
        <v>8.6590427278970469E-4</v>
      </c>
    </row>
    <row r="212" spans="1:7" x14ac:dyDescent="0.3">
      <c r="A212" s="103" t="s">
        <v>630</v>
      </c>
      <c r="B212" s="124" t="s">
        <v>2738</v>
      </c>
      <c r="C212" s="161">
        <v>712.85203582999998</v>
      </c>
      <c r="D212" s="164">
        <v>609</v>
      </c>
      <c r="E212" s="119"/>
      <c r="F212" s="160">
        <f t="shared" si="3"/>
        <v>1.5241830924962063E-2</v>
      </c>
      <c r="G212" s="160">
        <f t="shared" si="4"/>
        <v>2.5977128183691141E-3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46769.449112739996</v>
      </c>
      <c r="D214" s="165">
        <f>SUM(D190:D213)</f>
        <v>234437</v>
      </c>
      <c r="E214" s="119"/>
      <c r="F214" s="166">
        <f>SUM(F190:F213)</f>
        <v>1.0000000000000002</v>
      </c>
      <c r="G214" s="166">
        <f>SUM(G190:G213)</f>
        <v>0.99999999999999978</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0.66340993000000004</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4295.52934301</v>
      </c>
      <c r="D219" s="164">
        <v>47034</v>
      </c>
      <c r="F219" s="160">
        <f t="shared" ref="F219:F226" si="5">IF($C$227=0,"",IF(C219="[for completion]","",C219/$C$227))</f>
        <v>9.1844770988330854E-2</v>
      </c>
      <c r="G219" s="160">
        <f t="shared" ref="G219:G226" si="6">IF($D$227=0,"",IF(D219="[for completion]","",D219/$D$227))</f>
        <v>0.20062532791325602</v>
      </c>
    </row>
    <row r="220" spans="1:7" x14ac:dyDescent="0.3">
      <c r="A220" s="103" t="s">
        <v>639</v>
      </c>
      <c r="B220" s="103" t="s">
        <v>2739</v>
      </c>
      <c r="C220" s="161">
        <v>4758.75615105</v>
      </c>
      <c r="D220" s="164">
        <v>26471</v>
      </c>
      <c r="F220" s="160">
        <f t="shared" si="5"/>
        <v>0.10174924531565016</v>
      </c>
      <c r="G220" s="160">
        <f t="shared" si="6"/>
        <v>0.11291306406411958</v>
      </c>
    </row>
    <row r="221" spans="1:7" x14ac:dyDescent="0.3">
      <c r="A221" s="103" t="s">
        <v>641</v>
      </c>
      <c r="B221" s="103" t="s">
        <v>2740</v>
      </c>
      <c r="C221" s="161">
        <v>8271.6153227600007</v>
      </c>
      <c r="D221" s="164">
        <v>35383</v>
      </c>
      <c r="F221" s="160">
        <f t="shared" si="5"/>
        <v>0.17685937037275923</v>
      </c>
      <c r="G221" s="160">
        <f t="shared" si="6"/>
        <v>0.1509275413010745</v>
      </c>
    </row>
    <row r="222" spans="1:7" x14ac:dyDescent="0.3">
      <c r="A222" s="103" t="s">
        <v>643</v>
      </c>
      <c r="B222" s="103" t="s">
        <v>2741</v>
      </c>
      <c r="C222" s="161">
        <v>7992.2846171199999</v>
      </c>
      <c r="D222" s="164">
        <v>33445</v>
      </c>
      <c r="F222" s="160">
        <f t="shared" si="5"/>
        <v>0.1708868667204998</v>
      </c>
      <c r="G222" s="160">
        <f t="shared" si="6"/>
        <v>0.14266092809582107</v>
      </c>
    </row>
    <row r="223" spans="1:7" x14ac:dyDescent="0.3">
      <c r="A223" s="103" t="s">
        <v>645</v>
      </c>
      <c r="B223" s="103" t="s">
        <v>2742</v>
      </c>
      <c r="C223" s="161">
        <v>8242.5638142700009</v>
      </c>
      <c r="D223" s="164">
        <v>33939</v>
      </c>
      <c r="F223" s="160">
        <f t="shared" si="5"/>
        <v>0.17623820615036331</v>
      </c>
      <c r="G223" s="160">
        <f t="shared" si="6"/>
        <v>0.14476810401088566</v>
      </c>
    </row>
    <row r="224" spans="1:7" x14ac:dyDescent="0.3">
      <c r="A224" s="103" t="s">
        <v>647</v>
      </c>
      <c r="B224" s="103" t="s">
        <v>2743</v>
      </c>
      <c r="C224" s="161">
        <v>8645.9323177099996</v>
      </c>
      <c r="D224" s="164">
        <v>39608</v>
      </c>
      <c r="F224" s="160">
        <f t="shared" si="5"/>
        <v>0.18486282138728133</v>
      </c>
      <c r="G224" s="160">
        <f t="shared" si="6"/>
        <v>0.16894944057465333</v>
      </c>
    </row>
    <row r="225" spans="1:7" x14ac:dyDescent="0.3">
      <c r="A225" s="103" t="s">
        <v>649</v>
      </c>
      <c r="B225" s="103" t="s">
        <v>2744</v>
      </c>
      <c r="C225" s="161">
        <v>3935.0122941700001</v>
      </c>
      <c r="D225" s="164">
        <v>15345</v>
      </c>
      <c r="F225" s="160">
        <f t="shared" si="5"/>
        <v>8.4136383233517742E-2</v>
      </c>
      <c r="G225" s="160">
        <f t="shared" si="6"/>
        <v>6.5454685053980388E-2</v>
      </c>
    </row>
    <row r="226" spans="1:7" x14ac:dyDescent="0.3">
      <c r="A226" s="103" t="s">
        <v>651</v>
      </c>
      <c r="B226" s="103" t="s">
        <v>2745</v>
      </c>
      <c r="C226" s="161">
        <v>627.75525264999999</v>
      </c>
      <c r="D226" s="164">
        <v>3212</v>
      </c>
      <c r="F226" s="160">
        <f t="shared" si="5"/>
        <v>1.3422335831597368E-2</v>
      </c>
      <c r="G226" s="160">
        <f t="shared" si="6"/>
        <v>1.3700908986209515E-2</v>
      </c>
    </row>
    <row r="227" spans="1:7" x14ac:dyDescent="0.3">
      <c r="A227" s="103" t="s">
        <v>653</v>
      </c>
      <c r="B227" s="133" t="s">
        <v>95</v>
      </c>
      <c r="C227" s="161">
        <f>SUM(C219:C226)</f>
        <v>46769.449112740011</v>
      </c>
      <c r="D227" s="164">
        <f>SUM(D219:D226)</f>
        <v>234437</v>
      </c>
      <c r="F227" s="137">
        <f>SUM(F219:F226)</f>
        <v>0.99999999999999989</v>
      </c>
      <c r="G227" s="137">
        <f>SUM(G219:G226)</f>
        <v>1</v>
      </c>
    </row>
    <row r="228" spans="1:7" outlineLevel="1" x14ac:dyDescent="0.3">
      <c r="A228" s="103" t="s">
        <v>654</v>
      </c>
      <c r="B228" s="120" t="s">
        <v>2746</v>
      </c>
      <c r="C228" s="161">
        <v>627.75525264999999</v>
      </c>
      <c r="D228" s="164">
        <v>3212</v>
      </c>
      <c r="F228" s="160">
        <f t="shared" ref="F228:F233" si="7">IF($C$227=0,"",IF(C228="[for completion]","",C228/$C$227))</f>
        <v>1.3422335831597368E-2</v>
      </c>
      <c r="G228" s="160">
        <f t="shared" ref="G228:G233" si="8">IF($D$227=0,"",IF(D228="[for completion]","",D228/$D$227))</f>
        <v>1.3700908986209515E-2</v>
      </c>
    </row>
    <row r="229" spans="1:7" outlineLevel="1" x14ac:dyDescent="0.3">
      <c r="A229" s="103" t="s">
        <v>656</v>
      </c>
      <c r="B229" s="120" t="s">
        <v>2747</v>
      </c>
      <c r="C229" s="161">
        <v>0</v>
      </c>
      <c r="D229" s="164">
        <v>0</v>
      </c>
      <c r="F229" s="160">
        <f t="shared" si="7"/>
        <v>0</v>
      </c>
      <c r="G229" s="160">
        <f t="shared" si="8"/>
        <v>0</v>
      </c>
    </row>
    <row r="230" spans="1:7" outlineLevel="1" x14ac:dyDescent="0.3">
      <c r="A230" s="103" t="s">
        <v>658</v>
      </c>
      <c r="B230" s="120" t="s">
        <v>2748</v>
      </c>
      <c r="C230" s="161">
        <v>0</v>
      </c>
      <c r="D230" s="164">
        <v>0</v>
      </c>
      <c r="F230" s="160">
        <f t="shared" si="7"/>
        <v>0</v>
      </c>
      <c r="G230" s="160">
        <f t="shared" si="8"/>
        <v>0</v>
      </c>
    </row>
    <row r="231" spans="1:7" outlineLevel="1" x14ac:dyDescent="0.3">
      <c r="A231" s="103" t="s">
        <v>660</v>
      </c>
      <c r="B231" s="120" t="s">
        <v>2749</v>
      </c>
      <c r="C231" s="161">
        <v>0</v>
      </c>
      <c r="D231" s="164">
        <v>0</v>
      </c>
      <c r="F231" s="160">
        <f t="shared" si="7"/>
        <v>0</v>
      </c>
      <c r="G231" s="160">
        <f t="shared" si="8"/>
        <v>0</v>
      </c>
    </row>
    <row r="232" spans="1:7" outlineLevel="1" x14ac:dyDescent="0.3">
      <c r="A232" s="103" t="s">
        <v>662</v>
      </c>
      <c r="B232" s="120" t="s">
        <v>2750</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0.53735268000000003</v>
      </c>
      <c r="F238" s="163"/>
      <c r="G238" s="163"/>
    </row>
    <row r="239" spans="1:7" x14ac:dyDescent="0.3">
      <c r="F239" s="163"/>
      <c r="G239" s="163"/>
    </row>
    <row r="240" spans="1:7" x14ac:dyDescent="0.3">
      <c r="B240" s="124" t="s">
        <v>636</v>
      </c>
      <c r="F240" s="163"/>
      <c r="G240" s="163"/>
    </row>
    <row r="241" spans="1:7" x14ac:dyDescent="0.3">
      <c r="A241" s="103" t="s">
        <v>671</v>
      </c>
      <c r="B241" s="103" t="s">
        <v>2751</v>
      </c>
      <c r="C241" s="161">
        <v>10766.964437209999</v>
      </c>
      <c r="D241" s="164">
        <v>91883</v>
      </c>
      <c r="F241" s="160">
        <f t="shared" ref="F241:F248" si="9">IF($C$249=0,"",IF(C241="[Mark as ND1 if not relevant]","",C241/$C$249))</f>
        <v>0.23021362537873213</v>
      </c>
      <c r="G241" s="160">
        <f t="shared" ref="G241:G248" si="10">IF($D$249=0,"",IF(D241="[Mark as ND1 if not relevant]","",D241/$D$249))</f>
        <v>0.39193045466372628</v>
      </c>
    </row>
    <row r="242" spans="1:7" x14ac:dyDescent="0.3">
      <c r="A242" s="103" t="s">
        <v>672</v>
      </c>
      <c r="B242" s="103" t="s">
        <v>640</v>
      </c>
      <c r="C242" s="161">
        <v>8613.1289477999999</v>
      </c>
      <c r="D242" s="164">
        <v>43916</v>
      </c>
      <c r="F242" s="160">
        <f t="shared" si="9"/>
        <v>0.18416143681824521</v>
      </c>
      <c r="G242" s="160">
        <f t="shared" si="10"/>
        <v>0.18732537952626932</v>
      </c>
    </row>
    <row r="243" spans="1:7" x14ac:dyDescent="0.3">
      <c r="A243" s="103" t="s">
        <v>673</v>
      </c>
      <c r="B243" s="103" t="s">
        <v>642</v>
      </c>
      <c r="C243" s="161">
        <v>9581.8669193999995</v>
      </c>
      <c r="D243" s="164">
        <v>40348</v>
      </c>
      <c r="F243" s="160">
        <f t="shared" si="9"/>
        <v>0.20487448753784659</v>
      </c>
      <c r="G243" s="160">
        <f t="shared" si="10"/>
        <v>0.17210593890896062</v>
      </c>
    </row>
    <row r="244" spans="1:7" x14ac:dyDescent="0.3">
      <c r="A244" s="103" t="s">
        <v>674</v>
      </c>
      <c r="B244" s="103" t="s">
        <v>644</v>
      </c>
      <c r="C244" s="161">
        <v>8646.2451092899992</v>
      </c>
      <c r="D244" s="164">
        <v>31018</v>
      </c>
      <c r="F244" s="160">
        <f t="shared" si="9"/>
        <v>0.18486950933392038</v>
      </c>
      <c r="G244" s="160">
        <f t="shared" si="10"/>
        <v>0.13230846666695104</v>
      </c>
    </row>
    <row r="245" spans="1:7" x14ac:dyDescent="0.3">
      <c r="A245" s="103" t="s">
        <v>675</v>
      </c>
      <c r="B245" s="103" t="s">
        <v>646</v>
      </c>
      <c r="C245" s="161">
        <v>5582.2388657499996</v>
      </c>
      <c r="D245" s="164">
        <v>17774</v>
      </c>
      <c r="F245" s="160">
        <f t="shared" si="9"/>
        <v>0.11935652379171169</v>
      </c>
      <c r="G245" s="160">
        <f t="shared" si="10"/>
        <v>7.5815677559429612E-2</v>
      </c>
    </row>
    <row r="246" spans="1:7" x14ac:dyDescent="0.3">
      <c r="A246" s="103" t="s">
        <v>676</v>
      </c>
      <c r="B246" s="103" t="s">
        <v>648</v>
      </c>
      <c r="C246" s="161">
        <v>2587.7127132199998</v>
      </c>
      <c r="D246" s="164">
        <v>7182</v>
      </c>
      <c r="F246" s="160">
        <f t="shared" si="9"/>
        <v>5.5329125365197157E-2</v>
      </c>
      <c r="G246" s="160">
        <f t="shared" si="10"/>
        <v>3.0635095995939207E-2</v>
      </c>
    </row>
    <row r="247" spans="1:7" x14ac:dyDescent="0.3">
      <c r="A247" s="103" t="s">
        <v>677</v>
      </c>
      <c r="B247" s="103" t="s">
        <v>650</v>
      </c>
      <c r="C247" s="161">
        <v>790.86725866999996</v>
      </c>
      <c r="D247" s="164">
        <v>1907</v>
      </c>
      <c r="F247" s="160">
        <f t="shared" si="9"/>
        <v>1.6909911783728235E-2</v>
      </c>
      <c r="G247" s="160">
        <f t="shared" si="10"/>
        <v>8.134381518275698E-3</v>
      </c>
    </row>
    <row r="248" spans="1:7" x14ac:dyDescent="0.3">
      <c r="A248" s="103" t="s">
        <v>678</v>
      </c>
      <c r="B248" s="103" t="s">
        <v>2752</v>
      </c>
      <c r="C248" s="161">
        <v>200.4248614</v>
      </c>
      <c r="D248" s="164">
        <v>409</v>
      </c>
      <c r="F248" s="160">
        <f t="shared" si="9"/>
        <v>4.2853799906187968E-3</v>
      </c>
      <c r="G248" s="160">
        <f t="shared" si="10"/>
        <v>1.7446051604482228E-3</v>
      </c>
    </row>
    <row r="249" spans="1:7" x14ac:dyDescent="0.3">
      <c r="A249" s="103" t="s">
        <v>679</v>
      </c>
      <c r="B249" s="133" t="s">
        <v>95</v>
      </c>
      <c r="C249" s="161">
        <f>SUM(C241:C248)</f>
        <v>46769.449112739989</v>
      </c>
      <c r="D249" s="164">
        <f>SUM(D241:D248)</f>
        <v>234437</v>
      </c>
      <c r="F249" s="137">
        <f>SUM(F241:F248)</f>
        <v>1.0000000000000002</v>
      </c>
      <c r="G249" s="137">
        <f>SUM(G241:G248)</f>
        <v>1</v>
      </c>
    </row>
    <row r="250" spans="1:7" outlineLevel="1" x14ac:dyDescent="0.3">
      <c r="A250" s="103" t="s">
        <v>680</v>
      </c>
      <c r="B250" s="120" t="s">
        <v>2753</v>
      </c>
      <c r="C250" s="161">
        <v>200.4248614</v>
      </c>
      <c r="D250" s="164">
        <v>409</v>
      </c>
      <c r="F250" s="160">
        <f t="shared" ref="F250:F255" si="11">IF($C$249=0,"",IF(C250="[for completion]","",C250/$C$249))</f>
        <v>4.2853799906187968E-3</v>
      </c>
      <c r="G250" s="160">
        <f t="shared" ref="G250:G255" si="12">IF($D$249=0,"",IF(D250="[for completion]","",D250/$D$249))</f>
        <v>1.7446051604482228E-3</v>
      </c>
    </row>
    <row r="251" spans="1:7" outlineLevel="1" x14ac:dyDescent="0.3">
      <c r="A251" s="103" t="s">
        <v>681</v>
      </c>
      <c r="B251" s="120" t="s">
        <v>2754</v>
      </c>
      <c r="C251" s="161">
        <v>0</v>
      </c>
      <c r="D251" s="164">
        <v>0</v>
      </c>
      <c r="F251" s="160">
        <f t="shared" si="11"/>
        <v>0</v>
      </c>
      <c r="G251" s="160">
        <f t="shared" si="12"/>
        <v>0</v>
      </c>
    </row>
    <row r="252" spans="1:7" outlineLevel="1" x14ac:dyDescent="0.3">
      <c r="A252" s="103" t="s">
        <v>682</v>
      </c>
      <c r="B252" s="120" t="s">
        <v>2755</v>
      </c>
      <c r="C252" s="161">
        <v>0</v>
      </c>
      <c r="D252" s="164">
        <v>0</v>
      </c>
      <c r="F252" s="160">
        <f t="shared" si="11"/>
        <v>0</v>
      </c>
      <c r="G252" s="160">
        <f t="shared" si="12"/>
        <v>0</v>
      </c>
    </row>
    <row r="253" spans="1:7" outlineLevel="1" x14ac:dyDescent="0.3">
      <c r="A253" s="103" t="s">
        <v>683</v>
      </c>
      <c r="B253" s="120" t="s">
        <v>2756</v>
      </c>
      <c r="C253" s="161">
        <v>0</v>
      </c>
      <c r="D253" s="164">
        <v>0</v>
      </c>
      <c r="F253" s="160">
        <f t="shared" si="11"/>
        <v>0</v>
      </c>
      <c r="G253" s="160">
        <f t="shared" si="12"/>
        <v>0</v>
      </c>
    </row>
    <row r="254" spans="1:7" outlineLevel="1" x14ac:dyDescent="0.3">
      <c r="A254" s="103" t="s">
        <v>684</v>
      </c>
      <c r="B254" s="120" t="s">
        <v>2757</v>
      </c>
      <c r="C254" s="161">
        <v>0</v>
      </c>
      <c r="D254" s="164">
        <v>0</v>
      </c>
      <c r="F254" s="160">
        <f t="shared" si="11"/>
        <v>0</v>
      </c>
      <c r="G254" s="160">
        <f t="shared" si="12"/>
        <v>0</v>
      </c>
    </row>
    <row r="255" spans="1:7" outlineLevel="1" x14ac:dyDescent="0.3">
      <c r="A255" s="103" t="s">
        <v>685</v>
      </c>
      <c r="B255" s="120" t="s">
        <v>2758</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2759</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2760</v>
      </c>
      <c r="C287" s="198">
        <v>46769.449112740003</v>
      </c>
      <c r="D287" s="264">
        <v>234437</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46769.449112740003</v>
      </c>
      <c r="D305" s="264">
        <f>SUM(D287:D304)</f>
        <v>234437</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2760</v>
      </c>
      <c r="C310" s="198">
        <v>46769.449112740003</v>
      </c>
      <c r="D310" s="264">
        <v>234437</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46769.449112740003</v>
      </c>
      <c r="D328" s="264">
        <f>SUM(D310:D327)</f>
        <v>234437</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3716.0421134399999</v>
      </c>
      <c r="D333" s="264">
        <v>14620</v>
      </c>
      <c r="E333" s="206"/>
      <c r="F333" s="197">
        <f t="shared" ref="F333:F345" si="17">IF($C$346=0,"",IF(C333="[For completion]","",C333/$C$346))</f>
        <v>7.9454476884735198E-2</v>
      </c>
      <c r="G333" s="197">
        <f t="shared" ref="G333:G345" si="18">IF($D$346=0,"",IF(D333="[For completion]","",D333/$D$346))</f>
        <v>6.2362169794017153E-2</v>
      </c>
    </row>
    <row r="334" spans="1:7" s="169" customFormat="1" x14ac:dyDescent="0.3">
      <c r="A334" s="282" t="s">
        <v>2070</v>
      </c>
      <c r="B334" s="205" t="s">
        <v>1542</v>
      </c>
      <c r="C334" s="198">
        <v>5875.3998449999999</v>
      </c>
      <c r="D334" s="264">
        <v>27392</v>
      </c>
      <c r="E334" s="206"/>
      <c r="F334" s="311">
        <f t="shared" si="17"/>
        <v>0.1256247391504883</v>
      </c>
      <c r="G334" s="311">
        <f t="shared" si="18"/>
        <v>0.11684162482884528</v>
      </c>
    </row>
    <row r="335" spans="1:7" s="169" customFormat="1" x14ac:dyDescent="0.3">
      <c r="A335" s="282" t="s">
        <v>2071</v>
      </c>
      <c r="B335" s="297" t="s">
        <v>2219</v>
      </c>
      <c r="C335" s="198">
        <v>3248.0191272000002</v>
      </c>
      <c r="D335" s="264">
        <v>18431</v>
      </c>
      <c r="E335" s="206"/>
      <c r="F335" s="311">
        <f t="shared" si="17"/>
        <v>6.9447453173341722E-2</v>
      </c>
      <c r="G335" s="311">
        <f t="shared" si="18"/>
        <v>7.8618136215699741E-2</v>
      </c>
    </row>
    <row r="336" spans="1:7" s="169" customFormat="1" x14ac:dyDescent="0.3">
      <c r="A336" s="282" t="s">
        <v>2072</v>
      </c>
      <c r="B336" s="205" t="s">
        <v>1543</v>
      </c>
      <c r="C336" s="198">
        <v>4113.1498986699999</v>
      </c>
      <c r="D336" s="264">
        <v>24964</v>
      </c>
      <c r="E336" s="206"/>
      <c r="F336" s="311">
        <f t="shared" si="17"/>
        <v>8.7945228705924125E-2</v>
      </c>
      <c r="G336" s="311">
        <f t="shared" si="18"/>
        <v>0.10648489786168566</v>
      </c>
    </row>
    <row r="337" spans="1:7" s="169" customFormat="1" x14ac:dyDescent="0.3">
      <c r="A337" s="282" t="s">
        <v>2073</v>
      </c>
      <c r="B337" s="205" t="s">
        <v>1544</v>
      </c>
      <c r="C337" s="198">
        <v>5976.7619526300005</v>
      </c>
      <c r="D337" s="264">
        <v>36070</v>
      </c>
      <c r="E337" s="206"/>
      <c r="F337" s="311">
        <f t="shared" si="17"/>
        <v>0.12779201093907966</v>
      </c>
      <c r="G337" s="311">
        <f t="shared" si="18"/>
        <v>0.15385796610603275</v>
      </c>
    </row>
    <row r="338" spans="1:7" s="169" customFormat="1" x14ac:dyDescent="0.3">
      <c r="A338" s="282" t="s">
        <v>2074</v>
      </c>
      <c r="B338" s="205" t="s">
        <v>1545</v>
      </c>
      <c r="C338" s="198">
        <v>4863.1262483099999</v>
      </c>
      <c r="D338" s="264">
        <v>29773</v>
      </c>
      <c r="E338" s="206"/>
      <c r="F338" s="311">
        <f t="shared" si="17"/>
        <v>0.10398083237173054</v>
      </c>
      <c r="G338" s="311">
        <f t="shared" si="18"/>
        <v>0.12699787149639349</v>
      </c>
    </row>
    <row r="339" spans="1:7" s="169" customFormat="1" x14ac:dyDescent="0.3">
      <c r="A339" s="282" t="s">
        <v>2075</v>
      </c>
      <c r="B339" s="205" t="s">
        <v>1546</v>
      </c>
      <c r="C339" s="198">
        <v>5397.8848341700004</v>
      </c>
      <c r="D339" s="264">
        <v>29535</v>
      </c>
      <c r="E339" s="206"/>
      <c r="F339" s="311">
        <f t="shared" si="17"/>
        <v>0.11541476191344781</v>
      </c>
      <c r="G339" s="311">
        <f t="shared" si="18"/>
        <v>0.12598267338346764</v>
      </c>
    </row>
    <row r="340" spans="1:7" s="169" customFormat="1" x14ac:dyDescent="0.3">
      <c r="A340" s="282" t="s">
        <v>2076</v>
      </c>
      <c r="B340" s="205" t="s">
        <v>1547</v>
      </c>
      <c r="C340" s="198">
        <v>2877.3553555899998</v>
      </c>
      <c r="D340" s="264">
        <v>13011</v>
      </c>
      <c r="E340" s="206"/>
      <c r="F340" s="311">
        <f t="shared" si="17"/>
        <v>6.1522113477411218E-2</v>
      </c>
      <c r="G340" s="311">
        <f t="shared" si="18"/>
        <v>5.5498918686043584E-2</v>
      </c>
    </row>
    <row r="341" spans="1:7" s="169" customFormat="1" x14ac:dyDescent="0.3">
      <c r="A341" s="313" t="s">
        <v>2077</v>
      </c>
      <c r="B341" s="314" t="s">
        <v>2591</v>
      </c>
      <c r="C341" s="198">
        <v>2877.50936899</v>
      </c>
      <c r="D341" s="264">
        <v>12006</v>
      </c>
      <c r="E341" s="323"/>
      <c r="F341" s="311">
        <f t="shared" si="17"/>
        <v>6.1525406511708645E-2</v>
      </c>
      <c r="G341" s="311">
        <f t="shared" si="18"/>
        <v>5.1212052704991108E-2</v>
      </c>
    </row>
    <row r="342" spans="1:7" s="169" customFormat="1" x14ac:dyDescent="0.3">
      <c r="A342" s="313" t="s">
        <v>2078</v>
      </c>
      <c r="B342" s="313" t="s">
        <v>2594</v>
      </c>
      <c r="C342" s="198">
        <v>1717.77736155</v>
      </c>
      <c r="D342" s="264">
        <v>7754</v>
      </c>
      <c r="E342" s="67"/>
      <c r="F342" s="311">
        <f t="shared" si="17"/>
        <v>3.6728620801352932E-2</v>
      </c>
      <c r="G342" s="311">
        <f t="shared" si="18"/>
        <v>3.3074983897592954E-2</v>
      </c>
    </row>
    <row r="343" spans="1:7" s="169" customFormat="1" x14ac:dyDescent="0.3">
      <c r="A343" s="313" t="s">
        <v>2079</v>
      </c>
      <c r="B343" s="313" t="s">
        <v>2592</v>
      </c>
      <c r="C343" s="198">
        <v>4455.1967655899998</v>
      </c>
      <c r="D343" s="264">
        <v>15419</v>
      </c>
      <c r="E343" s="67"/>
      <c r="F343" s="311">
        <f t="shared" si="17"/>
        <v>9.5258696651537078E-2</v>
      </c>
      <c r="G343" s="311">
        <f t="shared" si="18"/>
        <v>6.5770334887411117E-2</v>
      </c>
    </row>
    <row r="344" spans="1:7" s="307" customFormat="1" x14ac:dyDescent="0.3">
      <c r="A344" s="313" t="s">
        <v>2588</v>
      </c>
      <c r="B344" s="314" t="s">
        <v>2593</v>
      </c>
      <c r="C344" s="198">
        <v>1416.5574524900001</v>
      </c>
      <c r="D344" s="264">
        <v>4056</v>
      </c>
      <c r="E344" s="323"/>
      <c r="F344" s="311">
        <f t="shared" si="17"/>
        <v>3.0288093603055281E-2</v>
      </c>
      <c r="G344" s="311">
        <f t="shared" si="18"/>
        <v>1.7301023302635676E-2</v>
      </c>
    </row>
    <row r="345" spans="1:7" s="307" customFormat="1" x14ac:dyDescent="0.3">
      <c r="A345" s="313" t="s">
        <v>2589</v>
      </c>
      <c r="B345" s="313" t="s">
        <v>1942</v>
      </c>
      <c r="C345" s="198">
        <v>234.66878911000001</v>
      </c>
      <c r="D345" s="264">
        <v>1406</v>
      </c>
      <c r="E345" s="67"/>
      <c r="F345" s="311">
        <f t="shared" si="17"/>
        <v>5.0175658161873927E-3</v>
      </c>
      <c r="G345" s="311">
        <f t="shared" si="18"/>
        <v>5.9973468351838663E-3</v>
      </c>
    </row>
    <row r="346" spans="1:7" s="307" customFormat="1" x14ac:dyDescent="0.3">
      <c r="A346" s="313" t="s">
        <v>2590</v>
      </c>
      <c r="B346" s="314" t="s">
        <v>95</v>
      </c>
      <c r="C346" s="198">
        <f>SUM(C333:C345)</f>
        <v>46769.449112740003</v>
      </c>
      <c r="D346" s="264">
        <f>SUM(D333:D345)</f>
        <v>234437</v>
      </c>
      <c r="E346" s="323"/>
      <c r="F346" s="324">
        <f>SUM(F333:F345)</f>
        <v>1</v>
      </c>
      <c r="G346" s="324">
        <f>SUM(G333:G345)</f>
        <v>1.0000000000000002</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39163.17712624</v>
      </c>
      <c r="D358" s="264">
        <v>192427</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7606.2719864999999</v>
      </c>
      <c r="D359" s="264">
        <v>42010</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2707</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2760</v>
      </c>
      <c r="C368" s="198">
        <v>46769.449112740003</v>
      </c>
      <c r="D368" s="264">
        <v>234437</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46769.449112740003</v>
      </c>
      <c r="D372" s="264">
        <f>SUM(D368:D371)</f>
        <v>234437</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2707</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2658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2658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2658</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2644</v>
      </c>
      <c r="C6" s="333" t="s">
        <v>2775</v>
      </c>
    </row>
    <row r="7" spans="1:13" ht="28.8" x14ac:dyDescent="0.3">
      <c r="A7" s="1" t="s">
        <v>1125</v>
      </c>
      <c r="B7" s="39" t="s">
        <v>2646</v>
      </c>
      <c r="C7" s="333" t="s">
        <v>2774</v>
      </c>
    </row>
    <row r="8" spans="1:13" ht="28.8" x14ac:dyDescent="0.3">
      <c r="A8" s="1" t="s">
        <v>1126</v>
      </c>
      <c r="B8" s="39" t="s">
        <v>2645</v>
      </c>
      <c r="C8" s="333" t="s">
        <v>2647</v>
      </c>
    </row>
    <row r="9" spans="1:13" x14ac:dyDescent="0.3">
      <c r="A9" s="1" t="s">
        <v>1127</v>
      </c>
      <c r="B9" s="39" t="s">
        <v>1128</v>
      </c>
      <c r="C9" s="292" t="s">
        <v>2763</v>
      </c>
    </row>
    <row r="10" spans="1:13" ht="44.25" customHeight="1" x14ac:dyDescent="0.3">
      <c r="A10" s="1" t="s">
        <v>1129</v>
      </c>
      <c r="B10" s="39" t="s">
        <v>2768</v>
      </c>
      <c r="C10" s="292" t="s">
        <v>2769</v>
      </c>
    </row>
    <row r="11" spans="1:13" ht="54.75" customHeight="1" x14ac:dyDescent="0.3">
      <c r="A11" s="1" t="s">
        <v>1130</v>
      </c>
      <c r="B11" s="39" t="s">
        <v>2770</v>
      </c>
      <c r="C11" s="292" t="s">
        <v>2771</v>
      </c>
    </row>
    <row r="12" spans="1:13" ht="115.2" x14ac:dyDescent="0.3">
      <c r="A12" s="1" t="s">
        <v>1131</v>
      </c>
      <c r="B12" s="39" t="s">
        <v>2576</v>
      </c>
      <c r="C12" s="292" t="s">
        <v>2772</v>
      </c>
    </row>
    <row r="13" spans="1:13" ht="43.2" x14ac:dyDescent="0.3">
      <c r="A13" s="1" t="s">
        <v>1133</v>
      </c>
      <c r="B13" s="39" t="s">
        <v>1132</v>
      </c>
      <c r="C13" s="292" t="s">
        <v>2766</v>
      </c>
    </row>
    <row r="14" spans="1:13" x14ac:dyDescent="0.3">
      <c r="A14" s="1" t="s">
        <v>1135</v>
      </c>
      <c r="B14" s="39" t="s">
        <v>1134</v>
      </c>
      <c r="C14" s="292" t="s">
        <v>2765</v>
      </c>
    </row>
    <row r="15" spans="1:13" ht="28.8" x14ac:dyDescent="0.3">
      <c r="A15" s="1" t="s">
        <v>1137</v>
      </c>
      <c r="B15" s="39" t="s">
        <v>1136</v>
      </c>
      <c r="C15" s="292" t="s">
        <v>2764</v>
      </c>
    </row>
    <row r="16" spans="1:13" x14ac:dyDescent="0.3">
      <c r="A16" s="1" t="s">
        <v>1139</v>
      </c>
      <c r="B16" s="39" t="s">
        <v>1138</v>
      </c>
      <c r="C16" s="292" t="s">
        <v>2767</v>
      </c>
    </row>
    <row r="17" spans="1:13" ht="30" customHeight="1" x14ac:dyDescent="0.3">
      <c r="A17" s="1" t="s">
        <v>1141</v>
      </c>
      <c r="B17" s="43" t="s">
        <v>1140</v>
      </c>
      <c r="C17" s="292" t="s">
        <v>2761</v>
      </c>
    </row>
    <row r="18" spans="1:13" x14ac:dyDescent="0.3">
      <c r="A18" s="1" t="s">
        <v>1143</v>
      </c>
      <c r="B18" s="43" t="s">
        <v>1142</v>
      </c>
      <c r="C18" s="292" t="s">
        <v>2762</v>
      </c>
    </row>
    <row r="19" spans="1:13" s="211" customFormat="1" x14ac:dyDescent="0.3">
      <c r="A19" s="170" t="s">
        <v>2575</v>
      </c>
      <c r="B19" s="43" t="s">
        <v>1144</v>
      </c>
      <c r="C19" s="292" t="s">
        <v>2773</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2669</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2670</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2658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2671</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2680</v>
      </c>
      <c r="C15" s="25" t="s">
        <v>2679</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2679</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2679</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2686</v>
      </c>
      <c r="C25" s="228" t="s">
        <v>2679</v>
      </c>
      <c r="D25" s="228" t="s">
        <v>2777</v>
      </c>
      <c r="E25" s="31"/>
      <c r="F25" s="31"/>
      <c r="G25" s="31"/>
      <c r="H25" s="23"/>
      <c r="L25" s="23"/>
      <c r="M25" s="23"/>
    </row>
    <row r="26" spans="1:13" outlineLevel="1" x14ac:dyDescent="0.3">
      <c r="A26" s="25" t="s">
        <v>1365</v>
      </c>
      <c r="B26" s="290" t="s">
        <v>2691</v>
      </c>
      <c r="C26" s="292" t="s">
        <v>2673</v>
      </c>
      <c r="D26" s="292" t="s">
        <v>2779</v>
      </c>
      <c r="E26" s="31"/>
      <c r="F26" s="31"/>
      <c r="G26" s="31"/>
      <c r="H26" s="23"/>
      <c r="L26" s="23"/>
      <c r="M26" s="23"/>
    </row>
    <row r="27" spans="1:13" outlineLevel="1" x14ac:dyDescent="0.3">
      <c r="A27" s="25" t="s">
        <v>1366</v>
      </c>
      <c r="B27" s="290" t="s">
        <v>2682</v>
      </c>
      <c r="C27" s="292" t="s">
        <v>2679</v>
      </c>
      <c r="D27" s="292" t="s">
        <v>2777</v>
      </c>
      <c r="E27" s="31"/>
      <c r="F27" s="31"/>
      <c r="G27" s="31"/>
      <c r="H27" s="23"/>
      <c r="L27" s="23"/>
      <c r="M27" s="23"/>
    </row>
    <row r="28" spans="1:13" outlineLevel="1" x14ac:dyDescent="0.3">
      <c r="A28" s="25" t="s">
        <v>1367</v>
      </c>
      <c r="B28" s="290" t="s">
        <v>2681</v>
      </c>
      <c r="C28" s="292" t="s">
        <v>2679</v>
      </c>
      <c r="D28" s="292" t="s">
        <v>2777</v>
      </c>
      <c r="E28" s="31"/>
      <c r="F28" s="31"/>
      <c r="G28" s="31"/>
      <c r="H28" s="23"/>
      <c r="L28" s="23"/>
      <c r="M28" s="23"/>
    </row>
    <row r="29" spans="1:13" outlineLevel="1" x14ac:dyDescent="0.3">
      <c r="A29" s="25" t="s">
        <v>1368</v>
      </c>
      <c r="B29" s="290" t="s">
        <v>2687</v>
      </c>
      <c r="C29" s="292" t="s">
        <v>2679</v>
      </c>
      <c r="D29" s="292" t="s">
        <v>2777</v>
      </c>
      <c r="E29" s="31"/>
      <c r="F29" s="31"/>
      <c r="G29" s="31"/>
      <c r="H29" s="23"/>
      <c r="L29" s="23"/>
      <c r="M29" s="23"/>
    </row>
    <row r="30" spans="1:13" outlineLevel="1" x14ac:dyDescent="0.3">
      <c r="A30" s="25" t="s">
        <v>1369</v>
      </c>
      <c r="B30" s="290" t="s">
        <v>2683</v>
      </c>
      <c r="C30" s="292" t="s">
        <v>2679</v>
      </c>
      <c r="D30" s="292" t="s">
        <v>2777</v>
      </c>
      <c r="E30" s="31"/>
      <c r="F30" s="31"/>
      <c r="G30" s="31"/>
      <c r="H30" s="23"/>
      <c r="L30" s="23"/>
      <c r="M30" s="23"/>
    </row>
    <row r="31" spans="1:13" outlineLevel="1" x14ac:dyDescent="0.3">
      <c r="A31" s="25" t="s">
        <v>1370</v>
      </c>
      <c r="B31" s="290" t="s">
        <v>2692</v>
      </c>
      <c r="C31" s="292" t="s">
        <v>2693</v>
      </c>
      <c r="D31" s="292"/>
      <c r="E31" s="31"/>
      <c r="F31" s="31"/>
      <c r="G31" s="31"/>
      <c r="H31" s="23"/>
      <c r="L31" s="23"/>
      <c r="M31" s="23"/>
    </row>
    <row r="32" spans="1:13" outlineLevel="1" x14ac:dyDescent="0.3">
      <c r="A32" s="25" t="s">
        <v>1371</v>
      </c>
      <c r="B32" s="290" t="s">
        <v>2684</v>
      </c>
      <c r="C32" s="292" t="s">
        <v>2679</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c r="C35" s="357"/>
      <c r="D35" s="357"/>
      <c r="E35" s="357"/>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66.074399999999997</v>
      </c>
      <c r="H75" s="23"/>
    </row>
    <row r="76" spans="1:14" x14ac:dyDescent="0.3">
      <c r="A76" s="25" t="s">
        <v>1413</v>
      </c>
      <c r="B76" s="25" t="s">
        <v>1441</v>
      </c>
      <c r="C76" s="254">
        <v>255.14009999999999</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2780</v>
      </c>
      <c r="C82" s="249">
        <v>3.5694400000000001E-3</v>
      </c>
      <c r="D82" s="249" t="str">
        <f t="shared" ref="D82:D87" si="0">IF(C82="","","ND2")</f>
        <v>ND2</v>
      </c>
      <c r="E82" s="249" t="str">
        <f t="shared" ref="E82:E87" si="1">IF(C82="","","ND2")</f>
        <v>ND2</v>
      </c>
      <c r="F82" s="249" t="str">
        <f t="shared" ref="F82:F87" si="2">IF(C82="","","ND2")</f>
        <v>ND2</v>
      </c>
      <c r="G82" s="249">
        <f t="shared" ref="G82:G87" si="3">IF(C82="","",C82)</f>
        <v>3.5694400000000001E-3</v>
      </c>
      <c r="H82" s="23"/>
    </row>
    <row r="83" spans="1:8" x14ac:dyDescent="0.3">
      <c r="A83" s="25" t="s">
        <v>1420</v>
      </c>
      <c r="B83" s="228" t="s">
        <v>2781</v>
      </c>
      <c r="C83" s="249">
        <v>1.9026900000000001E-3</v>
      </c>
      <c r="D83" s="249" t="str">
        <f t="shared" si="0"/>
        <v>ND2</v>
      </c>
      <c r="E83" s="249" t="str">
        <f t="shared" si="1"/>
        <v>ND2</v>
      </c>
      <c r="F83" s="249" t="str">
        <f t="shared" si="2"/>
        <v>ND2</v>
      </c>
      <c r="G83" s="249">
        <f t="shared" si="3"/>
        <v>1.9026900000000001E-3</v>
      </c>
      <c r="H83" s="23"/>
    </row>
    <row r="84" spans="1:8" x14ac:dyDescent="0.3">
      <c r="A84" s="25" t="s">
        <v>1421</v>
      </c>
      <c r="B84" s="228" t="s">
        <v>2782</v>
      </c>
      <c r="C84" s="249">
        <v>3.9251999999999999E-4</v>
      </c>
      <c r="D84" s="249" t="str">
        <f t="shared" si="0"/>
        <v>ND2</v>
      </c>
      <c r="E84" s="249" t="str">
        <f t="shared" si="1"/>
        <v>ND2</v>
      </c>
      <c r="F84" s="249" t="str">
        <f t="shared" si="2"/>
        <v>ND2</v>
      </c>
      <c r="G84" s="249">
        <f t="shared" si="3"/>
        <v>3.9251999999999999E-4</v>
      </c>
      <c r="H84" s="23"/>
    </row>
    <row r="85" spans="1:8" x14ac:dyDescent="0.3">
      <c r="A85" s="25" t="s">
        <v>1422</v>
      </c>
      <c r="B85" s="228" t="s">
        <v>2783</v>
      </c>
      <c r="C85" s="249">
        <v>0</v>
      </c>
      <c r="D85" s="249" t="str">
        <f t="shared" si="0"/>
        <v>ND2</v>
      </c>
      <c r="E85" s="249" t="str">
        <f t="shared" si="1"/>
        <v>ND2</v>
      </c>
      <c r="F85" s="249" t="str">
        <f t="shared" si="2"/>
        <v>ND2</v>
      </c>
      <c r="G85" s="249">
        <f t="shared" si="3"/>
        <v>0</v>
      </c>
      <c r="H85" s="23"/>
    </row>
    <row r="86" spans="1:8" x14ac:dyDescent="0.3">
      <c r="A86" s="25" t="s">
        <v>1433</v>
      </c>
      <c r="B86" s="228" t="s">
        <v>2784</v>
      </c>
      <c r="C86" s="249">
        <v>0</v>
      </c>
      <c r="D86" s="249" t="str">
        <f t="shared" si="0"/>
        <v>ND2</v>
      </c>
      <c r="E86" s="249" t="str">
        <f t="shared" si="1"/>
        <v>ND2</v>
      </c>
      <c r="F86" s="249" t="str">
        <f t="shared" si="2"/>
        <v>ND2</v>
      </c>
      <c r="G86" s="249">
        <f t="shared" si="3"/>
        <v>0</v>
      </c>
      <c r="H86" s="23"/>
    </row>
    <row r="87" spans="1:8" outlineLevel="1" x14ac:dyDescent="0.3">
      <c r="A87" s="25" t="s">
        <v>1423</v>
      </c>
      <c r="B87" s="25" t="s">
        <v>2785</v>
      </c>
      <c r="C87" s="249">
        <v>0.99413534999999997</v>
      </c>
      <c r="D87" s="249" t="str">
        <f t="shared" si="0"/>
        <v>ND2</v>
      </c>
      <c r="E87" s="249" t="str">
        <f t="shared" si="1"/>
        <v>ND2</v>
      </c>
      <c r="F87" s="249" t="str">
        <f t="shared" si="2"/>
        <v>ND2</v>
      </c>
      <c r="G87" s="249">
        <f t="shared" si="3"/>
        <v>0.99413534999999997</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2023-11-10T07:48:42Z</dcterms:created>
  <dcterms:modified xsi:type="dcterms:W3CDTF">2023-11-13T12:35:21Z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2023-11-13T12:35:21Z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6e2344ed-9410-4e38-b421-38aaa7a6df09</vt:lpwstr>
  </property>
  <property fmtid="{D5CDD505-2E9C-101B-9397-08002B2CF9AE}" pid="8" name="MSIP_Label_42ffcf47-be15-40bf-818d-0da39af9f75a_ContentBits">
    <vt:lpwstr>0</vt:lpwstr>
  </property>
</Properties>
</file>