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6/A. CBC1/"/>
    </mc:Choice>
  </mc:AlternateContent>
  <xr:revisionPtr revIDLastSave="3" documentId="8_{9FA0D4AB-F324-4710-A434-97C2C60C8559}" xr6:coauthVersionLast="47" xr6:coauthVersionMax="47" xr10:uidLastSave="{2D073EE0-37EA-459A-86B2-82F26379F6AA}"/>
  <bookViews>
    <workbookView xWindow="28680" yWindow="-120" windowWidth="29040" windowHeight="17520"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7" i="24"/>
  <c r="F193" i="24"/>
  <c r="C192" i="24"/>
  <c r="F198" i="24" s="1"/>
  <c r="F190" i="24"/>
  <c r="C121" i="24"/>
  <c r="C117" i="24"/>
  <c r="C89" i="24"/>
  <c r="C82" i="24"/>
  <c r="F80" i="24" s="1"/>
  <c r="F81" i="24"/>
  <c r="D77" i="24"/>
  <c r="G76" i="24" s="1"/>
  <c r="C77" i="24"/>
  <c r="F75" i="24" s="1"/>
  <c r="F76" i="24"/>
  <c r="F74" i="24"/>
  <c r="G73" i="24"/>
  <c r="F73" i="24"/>
  <c r="F72" i="24"/>
  <c r="F70" i="24"/>
  <c r="G69" i="24"/>
  <c r="F69" i="24"/>
  <c r="F68" i="24"/>
  <c r="F66" i="24"/>
  <c r="G65" i="24"/>
  <c r="F65" i="24"/>
  <c r="F64" i="24"/>
  <c r="F62" i="24"/>
  <c r="D46" i="24"/>
  <c r="C46" i="24"/>
  <c r="G45" i="24"/>
  <c r="G44" i="24"/>
  <c r="G43" i="24"/>
  <c r="G42" i="24"/>
  <c r="G41" i="24"/>
  <c r="G40" i="24"/>
  <c r="G39" i="24"/>
  <c r="G38" i="24"/>
  <c r="G37" i="24"/>
  <c r="G36" i="24"/>
  <c r="G35" i="24"/>
  <c r="G34" i="24"/>
  <c r="G33" i="24"/>
  <c r="G32" i="24"/>
  <c r="G31" i="24"/>
  <c r="G46" i="24" s="1"/>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G617" i="19" s="1"/>
  <c r="C618" i="19"/>
  <c r="F614" i="19"/>
  <c r="F618" i="19" s="1"/>
  <c r="D602" i="19"/>
  <c r="C602" i="19"/>
  <c r="G601" i="19"/>
  <c r="G600" i="19"/>
  <c r="G599" i="19"/>
  <c r="F599" i="19"/>
  <c r="G598" i="19"/>
  <c r="F598" i="19"/>
  <c r="G597" i="19"/>
  <c r="G596" i="19"/>
  <c r="G595" i="19"/>
  <c r="F595" i="19"/>
  <c r="G594" i="19"/>
  <c r="F594" i="19"/>
  <c r="G593" i="19"/>
  <c r="G592" i="19"/>
  <c r="G591" i="19"/>
  <c r="F591" i="19"/>
  <c r="G590" i="19"/>
  <c r="F590" i="19"/>
  <c r="G589" i="19"/>
  <c r="G602" i="19" s="1"/>
  <c r="D587" i="19"/>
  <c r="G585" i="19" s="1"/>
  <c r="C587" i="19"/>
  <c r="F586" i="19"/>
  <c r="G584" i="19"/>
  <c r="G583" i="19"/>
  <c r="F583" i="19"/>
  <c r="F582" i="19"/>
  <c r="G580" i="19"/>
  <c r="G579" i="19"/>
  <c r="F579" i="19"/>
  <c r="F578" i="19"/>
  <c r="G576" i="19"/>
  <c r="G575" i="19"/>
  <c r="F575" i="19"/>
  <c r="F574" i="19"/>
  <c r="G572" i="19"/>
  <c r="F572" i="19"/>
  <c r="G571" i="19"/>
  <c r="F571" i="19"/>
  <c r="G570" i="19"/>
  <c r="F570" i="19"/>
  <c r="D564" i="19"/>
  <c r="G562" i="19" s="1"/>
  <c r="C564" i="19"/>
  <c r="F563" i="19" s="1"/>
  <c r="G561" i="19"/>
  <c r="G560" i="19"/>
  <c r="G557" i="19"/>
  <c r="F557" i="19"/>
  <c r="G556" i="19"/>
  <c r="G553" i="19"/>
  <c r="G552" i="19"/>
  <c r="F551" i="19"/>
  <c r="G549" i="19"/>
  <c r="G548" i="19"/>
  <c r="D507" i="19"/>
  <c r="G505" i="19" s="1"/>
  <c r="C507" i="19"/>
  <c r="F506" i="19" s="1"/>
  <c r="G504" i="19"/>
  <c r="G503" i="19"/>
  <c r="G500" i="19"/>
  <c r="F500" i="19"/>
  <c r="G499" i="19"/>
  <c r="D485" i="19"/>
  <c r="C485" i="19"/>
  <c r="G484" i="19"/>
  <c r="F484" i="19"/>
  <c r="G483" i="19"/>
  <c r="F483" i="19"/>
  <c r="G482" i="19"/>
  <c r="F482" i="19"/>
  <c r="G481" i="19"/>
  <c r="F481" i="19"/>
  <c r="G480" i="19"/>
  <c r="F480" i="19"/>
  <c r="G479" i="19"/>
  <c r="F479" i="19"/>
  <c r="G478" i="19"/>
  <c r="F478" i="19"/>
  <c r="F485" i="19" s="1"/>
  <c r="G477" i="19"/>
  <c r="G485" i="19" s="1"/>
  <c r="F477" i="19"/>
  <c r="D472" i="19"/>
  <c r="G470" i="19" s="1"/>
  <c r="C472" i="19"/>
  <c r="F470" i="19" s="1"/>
  <c r="G469" i="19"/>
  <c r="G468" i="19"/>
  <c r="F466" i="19"/>
  <c r="G465" i="19"/>
  <c r="G464" i="19"/>
  <c r="G461" i="19"/>
  <c r="F461" i="19"/>
  <c r="G460" i="19"/>
  <c r="G457" i="19"/>
  <c r="G456" i="19"/>
  <c r="F456" i="19"/>
  <c r="G453" i="19"/>
  <c r="G452" i="19"/>
  <c r="F450" i="19"/>
  <c r="G449" i="19"/>
  <c r="G448" i="19"/>
  <c r="G404" i="19"/>
  <c r="G403" i="19"/>
  <c r="D403" i="19"/>
  <c r="C403" i="19"/>
  <c r="G402" i="19"/>
  <c r="G401" i="19"/>
  <c r="G400" i="19"/>
  <c r="G399" i="19"/>
  <c r="G398" i="19"/>
  <c r="G397" i="19"/>
  <c r="G396" i="19"/>
  <c r="G395" i="19"/>
  <c r="D392" i="19"/>
  <c r="G390" i="19" s="1"/>
  <c r="C392" i="19"/>
  <c r="F391" i="19" s="1"/>
  <c r="G389" i="19"/>
  <c r="F389" i="19"/>
  <c r="G388" i="19"/>
  <c r="F388" i="19"/>
  <c r="D385" i="19"/>
  <c r="C385" i="19"/>
  <c r="F382" i="19" s="1"/>
  <c r="G384" i="19"/>
  <c r="F384" i="19"/>
  <c r="G383" i="19"/>
  <c r="F383" i="19"/>
  <c r="G382" i="19"/>
  <c r="G381" i="19"/>
  <c r="F381" i="19"/>
  <c r="G380" i="19"/>
  <c r="F380" i="19"/>
  <c r="G379" i="19"/>
  <c r="F379" i="19"/>
  <c r="G378" i="19"/>
  <c r="G385" i="19" s="1"/>
  <c r="F367" i="19"/>
  <c r="D366" i="19"/>
  <c r="G364" i="19" s="1"/>
  <c r="C366" i="19"/>
  <c r="F363" i="19" s="1"/>
  <c r="F365" i="19"/>
  <c r="F364" i="19"/>
  <c r="G363" i="19"/>
  <c r="G362" i="19"/>
  <c r="F361" i="19"/>
  <c r="F360" i="19"/>
  <c r="G359" i="19"/>
  <c r="F359" i="19"/>
  <c r="G358" i="19"/>
  <c r="F357" i="19"/>
  <c r="G355" i="19"/>
  <c r="F355" i="19"/>
  <c r="G354" i="19"/>
  <c r="F354" i="19"/>
  <c r="F353" i="19"/>
  <c r="D349" i="19"/>
  <c r="G367" i="19" s="1"/>
  <c r="C349" i="19"/>
  <c r="F344" i="19" s="1"/>
  <c r="F348" i="19"/>
  <c r="F347" i="19"/>
  <c r="F346" i="19"/>
  <c r="G345" i="19"/>
  <c r="F345" i="19"/>
  <c r="F343" i="19"/>
  <c r="F342" i="19"/>
  <c r="G341" i="19"/>
  <c r="F341" i="19"/>
  <c r="F340" i="19"/>
  <c r="F339" i="19"/>
  <c r="F338" i="19"/>
  <c r="G337" i="19"/>
  <c r="F337" i="19"/>
  <c r="F336" i="19"/>
  <c r="F335" i="19"/>
  <c r="F334" i="19"/>
  <c r="G333" i="19"/>
  <c r="F333" i="19"/>
  <c r="F332" i="19"/>
  <c r="D326" i="19"/>
  <c r="G323" i="19" s="1"/>
  <c r="C326" i="19"/>
  <c r="F322" i="19" s="1"/>
  <c r="F324" i="19"/>
  <c r="F323" i="19"/>
  <c r="G322" i="19"/>
  <c r="F321" i="19"/>
  <c r="F319" i="19"/>
  <c r="G318" i="19"/>
  <c r="F318" i="19"/>
  <c r="F317" i="19"/>
  <c r="F316" i="19"/>
  <c r="G314" i="19"/>
  <c r="F313" i="19"/>
  <c r="F311" i="19"/>
  <c r="G310" i="19"/>
  <c r="F310" i="19"/>
  <c r="F308" i="19"/>
  <c r="D273" i="19"/>
  <c r="G270" i="19" s="1"/>
  <c r="C273" i="19"/>
  <c r="F268" i="19" s="1"/>
  <c r="F272" i="19"/>
  <c r="F271" i="19"/>
  <c r="F270" i="19"/>
  <c r="G269" i="19"/>
  <c r="F269" i="19"/>
  <c r="F267" i="19"/>
  <c r="F266" i="19"/>
  <c r="G265" i="19"/>
  <c r="F265" i="19"/>
  <c r="F273" i="19" s="1"/>
  <c r="D251" i="19"/>
  <c r="C251" i="19"/>
  <c r="F250" i="19" s="1"/>
  <c r="G250" i="19"/>
  <c r="G249" i="19"/>
  <c r="F249" i="19"/>
  <c r="G248" i="19"/>
  <c r="F248" i="19"/>
  <c r="G247" i="19"/>
  <c r="F247" i="19"/>
  <c r="G246" i="19"/>
  <c r="G245" i="19"/>
  <c r="F245" i="19"/>
  <c r="G244" i="19"/>
  <c r="G251" i="19" s="1"/>
  <c r="F244" i="19"/>
  <c r="G243" i="19"/>
  <c r="F243" i="19"/>
  <c r="D238" i="19"/>
  <c r="G235" i="19" s="1"/>
  <c r="C238" i="19"/>
  <c r="F228" i="19" s="1"/>
  <c r="F237" i="19"/>
  <c r="F236" i="19"/>
  <c r="F235" i="19"/>
  <c r="G234" i="19"/>
  <c r="F234" i="19"/>
  <c r="F232" i="19"/>
  <c r="F231" i="19"/>
  <c r="G230" i="19"/>
  <c r="F230" i="19"/>
  <c r="F229" i="19"/>
  <c r="F227" i="19"/>
  <c r="G226" i="19"/>
  <c r="F226" i="19"/>
  <c r="F225" i="19"/>
  <c r="F224" i="19"/>
  <c r="F223" i="19"/>
  <c r="G222" i="19"/>
  <c r="F221" i="19"/>
  <c r="F219" i="19"/>
  <c r="G218" i="19"/>
  <c r="F218" i="19"/>
  <c r="F217" i="19"/>
  <c r="F216" i="19"/>
  <c r="G214" i="19"/>
  <c r="F97" i="19"/>
  <c r="D97" i="19"/>
  <c r="C97" i="19"/>
  <c r="F93" i="19"/>
  <c r="D93" i="19"/>
  <c r="C93" i="19"/>
  <c r="F65" i="19"/>
  <c r="D65" i="19"/>
  <c r="C65" i="19"/>
  <c r="F36" i="19"/>
  <c r="F34" i="19"/>
  <c r="C29" i="19"/>
  <c r="F27" i="19" s="1"/>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183" i="11"/>
  <c r="G182" i="11"/>
  <c r="D179" i="11"/>
  <c r="G185" i="11" s="1"/>
  <c r="C179" i="11"/>
  <c r="F184" i="11" s="1"/>
  <c r="G176" i="11"/>
  <c r="F176" i="11"/>
  <c r="F175" i="11"/>
  <c r="G174" i="11"/>
  <c r="F172" i="11"/>
  <c r="G171" i="11"/>
  <c r="F171" i="11"/>
  <c r="G161" i="11"/>
  <c r="F161" i="11"/>
  <c r="G158" i="11"/>
  <c r="D157" i="11"/>
  <c r="G162" i="11" s="1"/>
  <c r="C157" i="11"/>
  <c r="F162" i="11" s="1"/>
  <c r="G156" i="11"/>
  <c r="F154" i="11"/>
  <c r="G153" i="11"/>
  <c r="F153" i="11"/>
  <c r="G152" i="11"/>
  <c r="G150" i="11"/>
  <c r="F150" i="11"/>
  <c r="F149" i="11"/>
  <c r="D144" i="11"/>
  <c r="G143" i="11" s="1"/>
  <c r="C144" i="11"/>
  <c r="F143" i="11"/>
  <c r="F142" i="11"/>
  <c r="F141" i="11"/>
  <c r="G140" i="11"/>
  <c r="F140" i="11"/>
  <c r="F139" i="11"/>
  <c r="F138" i="11"/>
  <c r="F137" i="11"/>
  <c r="G136" i="11"/>
  <c r="F136" i="11"/>
  <c r="F135" i="11"/>
  <c r="F134" i="11"/>
  <c r="F133" i="11"/>
  <c r="G132" i="11"/>
  <c r="F132" i="11"/>
  <c r="F131" i="11"/>
  <c r="F130" i="11"/>
  <c r="F129" i="11"/>
  <c r="G128" i="11"/>
  <c r="F128" i="11"/>
  <c r="F127" i="11"/>
  <c r="F126" i="11"/>
  <c r="F125" i="11"/>
  <c r="G124" i="11"/>
  <c r="F124" i="11"/>
  <c r="F123" i="11"/>
  <c r="F122" i="11"/>
  <c r="F121" i="11"/>
  <c r="G120" i="11"/>
  <c r="F120" i="11"/>
  <c r="F144" i="11" s="1"/>
  <c r="C58" i="11"/>
  <c r="C54" i="11"/>
  <c r="C26" i="11"/>
  <c r="F158" i="10"/>
  <c r="F156" i="10"/>
  <c r="F154" i="10"/>
  <c r="F153" i="10"/>
  <c r="C152" i="10"/>
  <c r="F155" i="10" s="1"/>
  <c r="F151" i="10"/>
  <c r="F149" i="10"/>
  <c r="C81" i="10"/>
  <c r="C77" i="10"/>
  <c r="C49" i="10"/>
  <c r="C42" i="10"/>
  <c r="F40" i="10" s="1"/>
  <c r="D37" i="10"/>
  <c r="G27" i="10" s="1"/>
  <c r="C37" i="10"/>
  <c r="F42" i="24" s="1"/>
  <c r="G34" i="10"/>
  <c r="F34" i="10"/>
  <c r="F33" i="10"/>
  <c r="G32" i="10"/>
  <c r="F30" i="10"/>
  <c r="G29" i="10"/>
  <c r="F29" i="10"/>
  <c r="G26" i="10"/>
  <c r="F26" i="10"/>
  <c r="F25" i="10"/>
  <c r="G24" i="10"/>
  <c r="F22" i="10"/>
  <c r="G622" i="9"/>
  <c r="G621" i="9"/>
  <c r="G620" i="9"/>
  <c r="G619" i="9"/>
  <c r="G618" i="9"/>
  <c r="G617" i="9"/>
  <c r="G616" i="9"/>
  <c r="G615" i="9"/>
  <c r="G614" i="9"/>
  <c r="G613" i="9"/>
  <c r="G612" i="9"/>
  <c r="G611" i="9"/>
  <c r="G610" i="9"/>
  <c r="G609" i="9"/>
  <c r="G608" i="9"/>
  <c r="G607" i="9"/>
  <c r="G606" i="9"/>
  <c r="G605" i="9"/>
  <c r="G604" i="9"/>
  <c r="D601" i="9"/>
  <c r="C601" i="9"/>
  <c r="F600" i="9" s="1"/>
  <c r="G600" i="9"/>
  <c r="G599" i="9"/>
  <c r="G598" i="9"/>
  <c r="G597" i="9"/>
  <c r="G601" i="9" s="1"/>
  <c r="F597" i="9"/>
  <c r="G591" i="9"/>
  <c r="D585" i="9"/>
  <c r="G584" i="9" s="1"/>
  <c r="C585" i="9"/>
  <c r="F591" i="9" s="1"/>
  <c r="G583" i="9"/>
  <c r="F583" i="9"/>
  <c r="G581" i="9"/>
  <c r="F581" i="9"/>
  <c r="G579" i="9"/>
  <c r="F578" i="9"/>
  <c r="G577" i="9"/>
  <c r="G575" i="9"/>
  <c r="F574" i="9"/>
  <c r="G573" i="9"/>
  <c r="F573" i="9"/>
  <c r="F572" i="9"/>
  <c r="D567" i="9"/>
  <c r="G565" i="9" s="1"/>
  <c r="C567" i="9"/>
  <c r="F559" i="9" s="1"/>
  <c r="G566" i="9"/>
  <c r="F565" i="9"/>
  <c r="G564" i="9"/>
  <c r="F564" i="9"/>
  <c r="G563" i="9"/>
  <c r="F563" i="9"/>
  <c r="G562" i="9"/>
  <c r="F562" i="9"/>
  <c r="G560" i="9"/>
  <c r="F560" i="9"/>
  <c r="G559" i="9"/>
  <c r="G558" i="9"/>
  <c r="F558" i="9"/>
  <c r="F557" i="9"/>
  <c r="G556" i="9"/>
  <c r="F556" i="9"/>
  <c r="G555" i="9"/>
  <c r="F555" i="9"/>
  <c r="G554" i="9"/>
  <c r="F554" i="9"/>
  <c r="F553" i="9"/>
  <c r="G552" i="9"/>
  <c r="G551" i="9"/>
  <c r="F551" i="9"/>
  <c r="G550" i="9"/>
  <c r="F549" i="9"/>
  <c r="D544" i="9"/>
  <c r="G542" i="9" s="1"/>
  <c r="C544" i="9"/>
  <c r="F542" i="9" s="1"/>
  <c r="G543" i="9"/>
  <c r="G541" i="9"/>
  <c r="G540" i="9"/>
  <c r="G539" i="9"/>
  <c r="G537" i="9"/>
  <c r="G536" i="9"/>
  <c r="G535" i="9"/>
  <c r="F535" i="9"/>
  <c r="G533" i="9"/>
  <c r="G532" i="9"/>
  <c r="G531" i="9"/>
  <c r="F530" i="9"/>
  <c r="G529" i="9"/>
  <c r="G528" i="9"/>
  <c r="G527" i="9"/>
  <c r="G493" i="9"/>
  <c r="F493" i="9"/>
  <c r="G492" i="9"/>
  <c r="G491" i="9"/>
  <c r="F490" i="9"/>
  <c r="G489" i="9"/>
  <c r="F489" i="9"/>
  <c r="G488" i="9"/>
  <c r="F488" i="9"/>
  <c r="D487" i="9"/>
  <c r="G490" i="9" s="1"/>
  <c r="C487" i="9"/>
  <c r="F492" i="9" s="1"/>
  <c r="G486" i="9"/>
  <c r="G485" i="9"/>
  <c r="F485" i="9"/>
  <c r="G484" i="9"/>
  <c r="G483" i="9"/>
  <c r="F483" i="9"/>
  <c r="G482" i="9"/>
  <c r="G481" i="9"/>
  <c r="F481" i="9"/>
  <c r="G480" i="9"/>
  <c r="G479" i="9"/>
  <c r="F479" i="9"/>
  <c r="G471" i="9"/>
  <c r="F471" i="9"/>
  <c r="G470" i="9"/>
  <c r="F470" i="9"/>
  <c r="G469" i="9"/>
  <c r="F468" i="9"/>
  <c r="G467" i="9"/>
  <c r="F467" i="9"/>
  <c r="G466" i="9"/>
  <c r="F466" i="9"/>
  <c r="D465" i="9"/>
  <c r="G468" i="9" s="1"/>
  <c r="C465" i="9"/>
  <c r="F469" i="9" s="1"/>
  <c r="G464" i="9"/>
  <c r="F464" i="9"/>
  <c r="G463" i="9"/>
  <c r="F463" i="9"/>
  <c r="G462" i="9"/>
  <c r="F462" i="9"/>
  <c r="G461" i="9"/>
  <c r="F461" i="9"/>
  <c r="G460" i="9"/>
  <c r="F460" i="9"/>
  <c r="G459" i="9"/>
  <c r="F459" i="9"/>
  <c r="G458" i="9"/>
  <c r="F458" i="9"/>
  <c r="F465" i="9" s="1"/>
  <c r="G457" i="9"/>
  <c r="F457" i="9"/>
  <c r="D452" i="9"/>
  <c r="C452" i="9"/>
  <c r="F450" i="9" s="1"/>
  <c r="G451" i="9"/>
  <c r="F451" i="9"/>
  <c r="G450" i="9"/>
  <c r="G449" i="9"/>
  <c r="F449" i="9"/>
  <c r="G448" i="9"/>
  <c r="F448" i="9"/>
  <c r="G447" i="9"/>
  <c r="F447" i="9"/>
  <c r="G446" i="9"/>
  <c r="G445" i="9"/>
  <c r="F445" i="9"/>
  <c r="G444" i="9"/>
  <c r="F444" i="9"/>
  <c r="G443" i="9"/>
  <c r="F443" i="9"/>
  <c r="G442" i="9"/>
  <c r="G441" i="9"/>
  <c r="F441" i="9"/>
  <c r="G440" i="9"/>
  <c r="F440" i="9"/>
  <c r="G439" i="9"/>
  <c r="F439" i="9"/>
  <c r="G438" i="9"/>
  <c r="G437" i="9"/>
  <c r="F437" i="9"/>
  <c r="G436" i="9"/>
  <c r="F436" i="9"/>
  <c r="G435" i="9"/>
  <c r="F435" i="9"/>
  <c r="G434" i="9"/>
  <c r="G433" i="9"/>
  <c r="F433" i="9"/>
  <c r="G432" i="9"/>
  <c r="F432" i="9"/>
  <c r="G431" i="9"/>
  <c r="F431" i="9"/>
  <c r="G430" i="9"/>
  <c r="G429" i="9"/>
  <c r="G452" i="9" s="1"/>
  <c r="F429" i="9"/>
  <c r="G428" i="9"/>
  <c r="F428" i="9"/>
  <c r="G393" i="9"/>
  <c r="G392" i="9"/>
  <c r="G391" i="9"/>
  <c r="G390" i="9"/>
  <c r="G389" i="9"/>
  <c r="G388" i="9"/>
  <c r="G387" i="9"/>
  <c r="G386" i="9"/>
  <c r="G385" i="9"/>
  <c r="G384" i="9"/>
  <c r="G383" i="9"/>
  <c r="G382" i="9"/>
  <c r="G381" i="9"/>
  <c r="G380" i="9"/>
  <c r="G379" i="9"/>
  <c r="G378" i="9"/>
  <c r="G377" i="9"/>
  <c r="G376" i="9"/>
  <c r="G375" i="9"/>
  <c r="D372" i="9"/>
  <c r="G369" i="9" s="1"/>
  <c r="C372" i="9"/>
  <c r="F371" i="9"/>
  <c r="G370" i="9"/>
  <c r="F370" i="9"/>
  <c r="F369" i="9"/>
  <c r="F372" i="9" s="1"/>
  <c r="G368" i="9"/>
  <c r="F368" i="9"/>
  <c r="D365" i="9"/>
  <c r="G358" i="9" s="1"/>
  <c r="C365" i="9"/>
  <c r="G360" i="9"/>
  <c r="F360" i="9"/>
  <c r="D346" i="9"/>
  <c r="G340" i="9" s="1"/>
  <c r="C346" i="9"/>
  <c r="G345" i="9"/>
  <c r="G344" i="9"/>
  <c r="G343" i="9"/>
  <c r="G342" i="9"/>
  <c r="F342" i="9"/>
  <c r="G341" i="9"/>
  <c r="G339" i="9"/>
  <c r="F339" i="9"/>
  <c r="G338" i="9"/>
  <c r="G337" i="9"/>
  <c r="G336" i="9"/>
  <c r="G335" i="9"/>
  <c r="F335" i="9"/>
  <c r="G334" i="9"/>
  <c r="F334" i="9"/>
  <c r="G333" i="9"/>
  <c r="D328" i="9"/>
  <c r="G313" i="9" s="1"/>
  <c r="C328" i="9"/>
  <c r="F327" i="9" s="1"/>
  <c r="G326" i="9"/>
  <c r="G323" i="9"/>
  <c r="F323" i="9"/>
  <c r="G320" i="9"/>
  <c r="F320" i="9"/>
  <c r="G318" i="9"/>
  <c r="G315" i="9"/>
  <c r="F315" i="9"/>
  <c r="G312" i="9"/>
  <c r="F312" i="9"/>
  <c r="G310" i="9"/>
  <c r="D305" i="9"/>
  <c r="G294" i="9" s="1"/>
  <c r="C305" i="9"/>
  <c r="G304" i="9"/>
  <c r="F304" i="9"/>
  <c r="G301" i="9"/>
  <c r="F301" i="9"/>
  <c r="G300" i="9"/>
  <c r="F300" i="9"/>
  <c r="G299" i="9"/>
  <c r="G298" i="9"/>
  <c r="F297" i="9"/>
  <c r="G296" i="9"/>
  <c r="F296" i="9"/>
  <c r="G295" i="9"/>
  <c r="F294" i="9"/>
  <c r="G293" i="9"/>
  <c r="F293" i="9"/>
  <c r="F292" i="9"/>
  <c r="G291" i="9"/>
  <c r="G290" i="9"/>
  <c r="F290" i="9"/>
  <c r="G289" i="9"/>
  <c r="F289" i="9"/>
  <c r="F288" i="9"/>
  <c r="G287" i="9"/>
  <c r="G255" i="9"/>
  <c r="F255" i="9"/>
  <c r="F254" i="9"/>
  <c r="G253" i="9"/>
  <c r="F253" i="9"/>
  <c r="G251" i="9"/>
  <c r="F251" i="9"/>
  <c r="G250" i="9"/>
  <c r="F250" i="9"/>
  <c r="D249" i="9"/>
  <c r="G254" i="9" s="1"/>
  <c r="C249" i="9"/>
  <c r="F252" i="9" s="1"/>
  <c r="G248" i="9"/>
  <c r="F248" i="9"/>
  <c r="G247" i="9"/>
  <c r="F247" i="9"/>
  <c r="G246" i="9"/>
  <c r="F246" i="9"/>
  <c r="G245" i="9"/>
  <c r="F245" i="9"/>
  <c r="G244" i="9"/>
  <c r="F244" i="9"/>
  <c r="G243" i="9"/>
  <c r="F243" i="9"/>
  <c r="G242" i="9"/>
  <c r="G249" i="9" s="1"/>
  <c r="F242" i="9"/>
  <c r="F249" i="9" s="1"/>
  <c r="G241" i="9"/>
  <c r="F241" i="9"/>
  <c r="G233" i="9"/>
  <c r="F233" i="9"/>
  <c r="G232" i="9"/>
  <c r="G231" i="9"/>
  <c r="F231" i="9"/>
  <c r="G229" i="9"/>
  <c r="F229" i="9"/>
  <c r="G228" i="9"/>
  <c r="D227" i="9"/>
  <c r="G230" i="9" s="1"/>
  <c r="C227" i="9"/>
  <c r="F232" i="9" s="1"/>
  <c r="G226" i="9"/>
  <c r="F226" i="9"/>
  <c r="G225" i="9"/>
  <c r="G224" i="9"/>
  <c r="F224" i="9"/>
  <c r="G223" i="9"/>
  <c r="F223" i="9"/>
  <c r="G222" i="9"/>
  <c r="F222" i="9"/>
  <c r="G221" i="9"/>
  <c r="G220" i="9"/>
  <c r="G227" i="9" s="1"/>
  <c r="F220" i="9"/>
  <c r="G219" i="9"/>
  <c r="F219" i="9"/>
  <c r="D214" i="9"/>
  <c r="G212" i="9" s="1"/>
  <c r="C214" i="9"/>
  <c r="G213" i="9"/>
  <c r="F213" i="9"/>
  <c r="F212" i="9"/>
  <c r="G211" i="9"/>
  <c r="F211" i="9"/>
  <c r="G210" i="9"/>
  <c r="F210" i="9"/>
  <c r="G209" i="9"/>
  <c r="F209" i="9"/>
  <c r="F208" i="9"/>
  <c r="G207" i="9"/>
  <c r="F207" i="9"/>
  <c r="G206" i="9"/>
  <c r="F206" i="9"/>
  <c r="G205" i="9"/>
  <c r="F205" i="9"/>
  <c r="F204" i="9"/>
  <c r="G203" i="9"/>
  <c r="F203" i="9"/>
  <c r="G202" i="9"/>
  <c r="F202" i="9"/>
  <c r="G201" i="9"/>
  <c r="F201" i="9"/>
  <c r="F200" i="9"/>
  <c r="G199" i="9"/>
  <c r="F199" i="9"/>
  <c r="G198" i="9"/>
  <c r="F198" i="9"/>
  <c r="G197" i="9"/>
  <c r="F197" i="9"/>
  <c r="F196" i="9"/>
  <c r="G195" i="9"/>
  <c r="F195" i="9"/>
  <c r="G194" i="9"/>
  <c r="F194" i="9"/>
  <c r="G193" i="9"/>
  <c r="F193" i="9"/>
  <c r="F192" i="9"/>
  <c r="G191" i="9"/>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c r="C44" i="9"/>
  <c r="F36" i="9"/>
  <c r="D36" i="9"/>
  <c r="F28" i="9"/>
  <c r="G17" i="22" s="1"/>
  <c r="D28" i="9"/>
  <c r="F25" i="9"/>
  <c r="F23" i="9"/>
  <c r="F21" i="9"/>
  <c r="F20" i="9"/>
  <c r="F19" i="9"/>
  <c r="F17"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3" i="8"/>
  <c r="F212" i="8"/>
  <c r="F210" i="8"/>
  <c r="C208" i="8"/>
  <c r="F211" i="8" s="1"/>
  <c r="C207" i="8"/>
  <c r="F206" i="8"/>
  <c r="F204" i="8"/>
  <c r="F202" i="8"/>
  <c r="F201" i="8"/>
  <c r="F200" i="8"/>
  <c r="F199" i="8"/>
  <c r="F198" i="8"/>
  <c r="F196" i="8"/>
  <c r="F194" i="8"/>
  <c r="F193" i="8"/>
  <c r="F187" i="8"/>
  <c r="F185" i="8"/>
  <c r="F181" i="8"/>
  <c r="C179" i="8"/>
  <c r="F186" i="8" s="1"/>
  <c r="F178" i="8"/>
  <c r="F176" i="8"/>
  <c r="F174" i="8"/>
  <c r="D167" i="8"/>
  <c r="G166" i="8" s="1"/>
  <c r="C167" i="8"/>
  <c r="F166" i="8" s="1"/>
  <c r="F165" i="8"/>
  <c r="G162" i="8"/>
  <c r="F162" i="8"/>
  <c r="F160" i="8"/>
  <c r="G158" i="8"/>
  <c r="F158" i="8"/>
  <c r="D156" i="8"/>
  <c r="G161" i="8" s="1"/>
  <c r="C156" i="8"/>
  <c r="F161" i="8" s="1"/>
  <c r="G155" i="8"/>
  <c r="F155" i="8"/>
  <c r="F153" i="8"/>
  <c r="G152" i="8"/>
  <c r="F152" i="8"/>
  <c r="G151" i="8"/>
  <c r="F151" i="8"/>
  <c r="F149" i="8"/>
  <c r="G148" i="8"/>
  <c r="F148" i="8"/>
  <c r="G147" i="8"/>
  <c r="F147" i="8"/>
  <c r="F145" i="8"/>
  <c r="G144" i="8"/>
  <c r="F144" i="8"/>
  <c r="G143" i="8"/>
  <c r="F143" i="8"/>
  <c r="F141" i="8"/>
  <c r="G140" i="8"/>
  <c r="F140" i="8"/>
  <c r="G139" i="8"/>
  <c r="F139" i="8"/>
  <c r="G136" i="8"/>
  <c r="F136" i="8"/>
  <c r="G135" i="8"/>
  <c r="F135" i="8"/>
  <c r="G134" i="8"/>
  <c r="F134" i="8"/>
  <c r="G133" i="8"/>
  <c r="F133" i="8"/>
  <c r="G132" i="8"/>
  <c r="F132" i="8"/>
  <c r="G131" i="8"/>
  <c r="F131" i="8"/>
  <c r="D130" i="8"/>
  <c r="G129" i="8" s="1"/>
  <c r="C130" i="8"/>
  <c r="F126" i="8" s="1"/>
  <c r="F129" i="8"/>
  <c r="G128" i="8"/>
  <c r="F128" i="8"/>
  <c r="G127" i="8"/>
  <c r="F127" i="8"/>
  <c r="G126" i="8"/>
  <c r="F125" i="8"/>
  <c r="G124" i="8"/>
  <c r="F124" i="8"/>
  <c r="G123" i="8"/>
  <c r="F123" i="8"/>
  <c r="G122" i="8"/>
  <c r="F122" i="8"/>
  <c r="F121" i="8"/>
  <c r="G120" i="8"/>
  <c r="F120" i="8"/>
  <c r="G119" i="8"/>
  <c r="F119" i="8"/>
  <c r="G118" i="8"/>
  <c r="F118" i="8"/>
  <c r="F117" i="8"/>
  <c r="G116" i="8"/>
  <c r="F116" i="8"/>
  <c r="G115" i="8"/>
  <c r="F115" i="8"/>
  <c r="G114" i="8"/>
  <c r="F114" i="8"/>
  <c r="F113" i="8"/>
  <c r="G112" i="8"/>
  <c r="F112" i="8"/>
  <c r="F104" i="8"/>
  <c r="D101" i="8"/>
  <c r="C100" i="8"/>
  <c r="F105" i="8" s="1"/>
  <c r="F98" i="8"/>
  <c r="F94" i="8"/>
  <c r="D78" i="8"/>
  <c r="C77" i="8"/>
  <c r="F81" i="8" s="1"/>
  <c r="F64" i="8"/>
  <c r="F63" i="8"/>
  <c r="F62" i="8"/>
  <c r="F61" i="8"/>
  <c r="F60" i="8"/>
  <c r="F59" i="8"/>
  <c r="C58" i="8"/>
  <c r="F57" i="8"/>
  <c r="F56" i="8"/>
  <c r="F55" i="8"/>
  <c r="F54" i="8"/>
  <c r="F53" i="8"/>
  <c r="F58" i="8" s="1"/>
  <c r="C47" i="8"/>
  <c r="D45" i="8"/>
  <c r="D295" i="8"/>
  <c r="D293" i="8"/>
  <c r="C293" i="8"/>
  <c r="F307" i="8"/>
  <c r="G293" i="8"/>
  <c r="F295" i="8"/>
  <c r="D307" i="8"/>
  <c r="F293" i="8"/>
  <c r="D291" i="8"/>
  <c r="C307" i="8"/>
  <c r="C291" i="8"/>
  <c r="C295" i="8"/>
  <c r="G346" i="9" l="1"/>
  <c r="F130" i="8"/>
  <c r="G314" i="9"/>
  <c r="G319" i="9"/>
  <c r="G324" i="9"/>
  <c r="G359" i="9"/>
  <c r="G364" i="9"/>
  <c r="G465" i="9"/>
  <c r="G487" i="9"/>
  <c r="F529" i="9"/>
  <c r="F538" i="9"/>
  <c r="F543" i="9"/>
  <c r="F577" i="9"/>
  <c r="F582" i="9"/>
  <c r="G22" i="10"/>
  <c r="G28" i="10"/>
  <c r="G33" i="10"/>
  <c r="G163" i="11"/>
  <c r="G175" i="11"/>
  <c r="G180" i="11"/>
  <c r="G16" i="19"/>
  <c r="F32" i="19"/>
  <c r="F455" i="19"/>
  <c r="F471" i="19"/>
  <c r="F80" i="8"/>
  <c r="F75" i="8"/>
  <c r="F82" i="8"/>
  <c r="F159" i="8"/>
  <c r="F164" i="8"/>
  <c r="F167" i="8" s="1"/>
  <c r="F76" i="8"/>
  <c r="F93" i="8"/>
  <c r="G159" i="8"/>
  <c r="G164" i="8"/>
  <c r="G167" i="8" s="1"/>
  <c r="F180" i="8"/>
  <c r="F215" i="8"/>
  <c r="F17" i="19"/>
  <c r="F16" i="19"/>
  <c r="F15" i="19"/>
  <c r="F17" i="22"/>
  <c r="F22" i="9"/>
  <c r="G325" i="9"/>
  <c r="F363" i="9"/>
  <c r="F359" i="9"/>
  <c r="F362" i="9"/>
  <c r="F358" i="9"/>
  <c r="F534" i="9"/>
  <c r="F539" i="9"/>
  <c r="G23" i="10"/>
  <c r="F39" i="10"/>
  <c r="F42" i="10" s="1"/>
  <c r="F41" i="10"/>
  <c r="G181" i="11"/>
  <c r="G17" i="19"/>
  <c r="F505" i="19"/>
  <c r="F501" i="19"/>
  <c r="F562" i="19"/>
  <c r="F558" i="19"/>
  <c r="F554" i="19"/>
  <c r="F550" i="19"/>
  <c r="F546" i="19"/>
  <c r="F451" i="19"/>
  <c r="F467" i="19"/>
  <c r="F552" i="19"/>
  <c r="G616" i="19"/>
  <c r="G615" i="19"/>
  <c r="G614" i="19"/>
  <c r="G618" i="19" s="1"/>
  <c r="F70" i="8"/>
  <c r="F95" i="8"/>
  <c r="F101" i="8"/>
  <c r="G113" i="8"/>
  <c r="G117" i="8"/>
  <c r="G121" i="8"/>
  <c r="G125" i="8"/>
  <c r="G141" i="8"/>
  <c r="G145" i="8"/>
  <c r="G149" i="8"/>
  <c r="G153" i="8"/>
  <c r="G160" i="8"/>
  <c r="G165" i="8"/>
  <c r="F175" i="8"/>
  <c r="F179" i="8" s="1"/>
  <c r="F182" i="8"/>
  <c r="F195" i="8"/>
  <c r="F207" i="8" s="1"/>
  <c r="F203" i="8"/>
  <c r="F209" i="8"/>
  <c r="F16" i="9"/>
  <c r="F24" i="9"/>
  <c r="F230" i="9"/>
  <c r="G252" i="9"/>
  <c r="G292" i="9"/>
  <c r="G302" i="9"/>
  <c r="F311" i="9"/>
  <c r="F316" i="9"/>
  <c r="G321" i="9"/>
  <c r="F345" i="9"/>
  <c r="F341" i="9"/>
  <c r="F337" i="9"/>
  <c r="F333" i="9"/>
  <c r="F344" i="9"/>
  <c r="F340" i="9"/>
  <c r="F336" i="9"/>
  <c r="F361" i="9"/>
  <c r="G371" i="9"/>
  <c r="G372" i="9" s="1"/>
  <c r="F482" i="9"/>
  <c r="F486" i="9"/>
  <c r="F526" i="9"/>
  <c r="F531" i="9"/>
  <c r="F540" i="9"/>
  <c r="F552" i="9"/>
  <c r="F561" i="9"/>
  <c r="F566" i="9"/>
  <c r="F579" i="9"/>
  <c r="F584" i="9"/>
  <c r="F598" i="9"/>
  <c r="F601" i="9" s="1"/>
  <c r="G35" i="10"/>
  <c r="G121" i="11"/>
  <c r="G125" i="11"/>
  <c r="G129" i="11"/>
  <c r="G133" i="11"/>
  <c r="G137" i="11"/>
  <c r="G141" i="11"/>
  <c r="G159" i="11"/>
  <c r="G177" i="11"/>
  <c r="F38" i="19"/>
  <c r="F312" i="19"/>
  <c r="F325" i="19"/>
  <c r="F452" i="19"/>
  <c r="F457" i="19"/>
  <c r="F462" i="19"/>
  <c r="F468" i="19"/>
  <c r="F502" i="19"/>
  <c r="F559" i="19"/>
  <c r="F102" i="8"/>
  <c r="F138" i="8"/>
  <c r="F154" i="8"/>
  <c r="F183" i="8"/>
  <c r="G192" i="9"/>
  <c r="G214" i="9" s="1"/>
  <c r="G196" i="9"/>
  <c r="G200" i="9"/>
  <c r="G204" i="9"/>
  <c r="G208" i="9"/>
  <c r="G288" i="9"/>
  <c r="G305" i="9" s="1"/>
  <c r="G297" i="9"/>
  <c r="G303" i="9"/>
  <c r="G311" i="9"/>
  <c r="G328" i="9" s="1"/>
  <c r="G316" i="9"/>
  <c r="G322" i="9"/>
  <c r="G327" i="9"/>
  <c r="G361" i="9"/>
  <c r="F527" i="9"/>
  <c r="F536" i="9"/>
  <c r="G25" i="10"/>
  <c r="G30" i="10"/>
  <c r="G36" i="10"/>
  <c r="G149" i="11"/>
  <c r="G154" i="11"/>
  <c r="G160" i="11"/>
  <c r="G172" i="11"/>
  <c r="G179" i="11" s="1"/>
  <c r="G178" i="11"/>
  <c r="G183" i="11"/>
  <c r="F246" i="19"/>
  <c r="F251" i="19" s="1"/>
  <c r="F390" i="19"/>
  <c r="F392" i="19" s="1"/>
  <c r="F463" i="19"/>
  <c r="F503" i="19"/>
  <c r="F547" i="19"/>
  <c r="F553" i="19"/>
  <c r="F560" i="19"/>
  <c r="F601" i="19"/>
  <c r="F597" i="19"/>
  <c r="F593" i="19"/>
  <c r="F589" i="19"/>
  <c r="F600" i="19"/>
  <c r="F596" i="19"/>
  <c r="F592" i="19"/>
  <c r="F71" i="8"/>
  <c r="F96" i="8"/>
  <c r="F142" i="8"/>
  <c r="F146" i="8"/>
  <c r="F150" i="8"/>
  <c r="F157" i="8"/>
  <c r="F72" i="8"/>
  <c r="F79" i="8"/>
  <c r="F97" i="8"/>
  <c r="F103" i="8"/>
  <c r="G138" i="8"/>
  <c r="G142" i="8"/>
  <c r="G146" i="8"/>
  <c r="G150" i="8"/>
  <c r="G154" i="8"/>
  <c r="G157" i="8"/>
  <c r="F177" i="8"/>
  <c r="F184" i="8"/>
  <c r="F197" i="8"/>
  <c r="F205" i="8"/>
  <c r="F18" i="9"/>
  <c r="F26" i="9"/>
  <c r="G317" i="9"/>
  <c r="F326" i="9"/>
  <c r="F322" i="9"/>
  <c r="F318" i="9"/>
  <c r="F314" i="9"/>
  <c r="F310" i="9"/>
  <c r="F325" i="9"/>
  <c r="F321" i="9"/>
  <c r="F317" i="9"/>
  <c r="F313" i="9"/>
  <c r="G362" i="9"/>
  <c r="G365" i="9" s="1"/>
  <c r="F491" i="9"/>
  <c r="F532" i="9"/>
  <c r="F541" i="9"/>
  <c r="F575" i="9"/>
  <c r="F585" i="9" s="1"/>
  <c r="F580" i="9"/>
  <c r="F599" i="9"/>
  <c r="G31" i="10"/>
  <c r="G122" i="11"/>
  <c r="G126" i="11"/>
  <c r="G130" i="11"/>
  <c r="G134" i="11"/>
  <c r="G138" i="11"/>
  <c r="G142" i="11"/>
  <c r="G155" i="11"/>
  <c r="G173" i="11"/>
  <c r="G184" i="11"/>
  <c r="F214" i="19"/>
  <c r="F220" i="19"/>
  <c r="F233" i="19"/>
  <c r="F314" i="19"/>
  <c r="F320" i="19"/>
  <c r="F326" i="19" s="1"/>
  <c r="F356" i="19"/>
  <c r="F366" i="19" s="1"/>
  <c r="F362" i="19"/>
  <c r="F448" i="19"/>
  <c r="F453" i="19"/>
  <c r="F458" i="19"/>
  <c r="F464" i="19"/>
  <c r="F469" i="19"/>
  <c r="F548" i="19"/>
  <c r="G22" i="24"/>
  <c r="F73" i="8"/>
  <c r="G363" i="9"/>
  <c r="F528" i="9"/>
  <c r="F537" i="9"/>
  <c r="F35" i="19"/>
  <c r="F28" i="19"/>
  <c r="F33" i="19"/>
  <c r="F26" i="19"/>
  <c r="F31" i="19"/>
  <c r="F37" i="19"/>
  <c r="F459" i="19"/>
  <c r="F504" i="19"/>
  <c r="F555" i="19"/>
  <c r="F561" i="19"/>
  <c r="F74" i="8"/>
  <c r="F99" i="8"/>
  <c r="F221" i="9"/>
  <c r="F227" i="9" s="1"/>
  <c r="F225" i="9"/>
  <c r="F228" i="9"/>
  <c r="F303" i="9"/>
  <c r="F299" i="9"/>
  <c r="F295" i="9"/>
  <c r="F291" i="9"/>
  <c r="F287" i="9"/>
  <c r="F305" i="9" s="1"/>
  <c r="F302" i="9"/>
  <c r="F298" i="9"/>
  <c r="F319" i="9"/>
  <c r="F324" i="9"/>
  <c r="F338" i="9"/>
  <c r="F343" i="9"/>
  <c r="F364" i="9"/>
  <c r="F430" i="9"/>
  <c r="F452" i="9" s="1"/>
  <c r="F434" i="9"/>
  <c r="F438" i="9"/>
  <c r="F442" i="9"/>
  <c r="F446" i="9"/>
  <c r="F480" i="9"/>
  <c r="F487" i="9" s="1"/>
  <c r="F484" i="9"/>
  <c r="F533" i="9"/>
  <c r="F550" i="9"/>
  <c r="F567" i="9" s="1"/>
  <c r="F576" i="9"/>
  <c r="G123" i="11"/>
  <c r="G127" i="11"/>
  <c r="G131" i="11"/>
  <c r="G135" i="11"/>
  <c r="G139" i="11"/>
  <c r="G151" i="11"/>
  <c r="G15" i="19"/>
  <c r="F30" i="19"/>
  <c r="F215" i="19"/>
  <c r="F222" i="19"/>
  <c r="F309" i="19"/>
  <c r="F315" i="19"/>
  <c r="F331" i="19"/>
  <c r="F349" i="19" s="1"/>
  <c r="F358" i="19"/>
  <c r="F378" i="19"/>
  <c r="F385" i="19" s="1"/>
  <c r="F449" i="19"/>
  <c r="F454" i="19"/>
  <c r="F460" i="19"/>
  <c r="F465" i="19"/>
  <c r="F499" i="19"/>
  <c r="F507" i="19" s="1"/>
  <c r="F549" i="19"/>
  <c r="F556" i="19"/>
  <c r="F585" i="19"/>
  <c r="F581" i="19"/>
  <c r="F577" i="19"/>
  <c r="F573" i="19"/>
  <c r="F569" i="19"/>
  <c r="F584" i="19"/>
  <c r="F580" i="19"/>
  <c r="F576" i="19"/>
  <c r="F24" i="10"/>
  <c r="F28" i="10"/>
  <c r="F32" i="10"/>
  <c r="F36" i="10"/>
  <c r="F150" i="10"/>
  <c r="F157" i="10"/>
  <c r="F152" i="11"/>
  <c r="F156" i="11"/>
  <c r="F159" i="11"/>
  <c r="F163" i="11"/>
  <c r="F174" i="11"/>
  <c r="F178" i="11"/>
  <c r="F181" i="11"/>
  <c r="F185" i="11"/>
  <c r="G216" i="19"/>
  <c r="G220" i="19"/>
  <c r="G224" i="19"/>
  <c r="G228" i="19"/>
  <c r="G232" i="19"/>
  <c r="G236" i="19"/>
  <c r="G267" i="19"/>
  <c r="G271" i="19"/>
  <c r="G308" i="19"/>
  <c r="G312" i="19"/>
  <c r="G316" i="19"/>
  <c r="G320" i="19"/>
  <c r="G324" i="19"/>
  <c r="G331" i="19"/>
  <c r="G335" i="19"/>
  <c r="G339" i="19"/>
  <c r="G343" i="19"/>
  <c r="G347" i="19"/>
  <c r="G353" i="19"/>
  <c r="G357" i="19"/>
  <c r="G361" i="19"/>
  <c r="G365" i="19"/>
  <c r="G391" i="19"/>
  <c r="G392" i="19" s="1"/>
  <c r="G451" i="19"/>
  <c r="G455" i="19"/>
  <c r="G459" i="19"/>
  <c r="G463" i="19"/>
  <c r="G467" i="19"/>
  <c r="G471" i="19"/>
  <c r="G502" i="19"/>
  <c r="G506" i="19"/>
  <c r="G547" i="19"/>
  <c r="G551" i="19"/>
  <c r="G555" i="19"/>
  <c r="G559" i="19"/>
  <c r="G563" i="19"/>
  <c r="G574" i="19"/>
  <c r="G578" i="19"/>
  <c r="G582" i="19"/>
  <c r="G586" i="19"/>
  <c r="F16" i="24"/>
  <c r="F31" i="24"/>
  <c r="F35" i="24"/>
  <c r="F39" i="24"/>
  <c r="F43" i="24"/>
  <c r="F199" i="24"/>
  <c r="G574" i="9"/>
  <c r="G578" i="9"/>
  <c r="G582" i="9"/>
  <c r="F159" i="10"/>
  <c r="F160" i="11"/>
  <c r="F182" i="11"/>
  <c r="G217" i="19"/>
  <c r="G221" i="19"/>
  <c r="G225" i="19"/>
  <c r="G229" i="19"/>
  <c r="G233" i="19"/>
  <c r="G237" i="19"/>
  <c r="G268" i="19"/>
  <c r="G272" i="19"/>
  <c r="G309" i="19"/>
  <c r="G313" i="19"/>
  <c r="G317" i="19"/>
  <c r="G321" i="19"/>
  <c r="G325" i="19"/>
  <c r="G332" i="19"/>
  <c r="G336" i="19"/>
  <c r="G340" i="19"/>
  <c r="G344" i="19"/>
  <c r="G348" i="19"/>
  <c r="F21" i="24"/>
  <c r="F32" i="24"/>
  <c r="F36" i="24"/>
  <c r="F40" i="24"/>
  <c r="F44" i="24"/>
  <c r="G62" i="24"/>
  <c r="G66" i="24"/>
  <c r="G70" i="24"/>
  <c r="G74" i="24"/>
  <c r="F194" i="24"/>
  <c r="F33" i="24"/>
  <c r="F37" i="24"/>
  <c r="F41" i="24"/>
  <c r="F45" i="24"/>
  <c r="F63" i="24"/>
  <c r="F77" i="24" s="1"/>
  <c r="F67" i="24"/>
  <c r="F71" i="24"/>
  <c r="F79" i="24"/>
  <c r="F82" i="24" s="1"/>
  <c r="F188" i="24"/>
  <c r="F195" i="24"/>
  <c r="G63" i="24"/>
  <c r="G67" i="24"/>
  <c r="G71" i="24"/>
  <c r="G75" i="24"/>
  <c r="F189" i="24"/>
  <c r="F196" i="24"/>
  <c r="G526" i="9"/>
  <c r="G530" i="9"/>
  <c r="G534" i="9"/>
  <c r="G538" i="9"/>
  <c r="G549" i="9"/>
  <c r="G567" i="9" s="1"/>
  <c r="G553" i="9"/>
  <c r="G557" i="9"/>
  <c r="G561" i="9"/>
  <c r="G572" i="9"/>
  <c r="G576" i="9"/>
  <c r="G580" i="9"/>
  <c r="F23" i="10"/>
  <c r="F37" i="10" s="1"/>
  <c r="F27" i="10"/>
  <c r="F31" i="10"/>
  <c r="F35" i="10"/>
  <c r="F148" i="10"/>
  <c r="F152" i="10" s="1"/>
  <c r="F151" i="11"/>
  <c r="F157" i="11" s="1"/>
  <c r="F155" i="11"/>
  <c r="F158" i="11"/>
  <c r="F173" i="11"/>
  <c r="F177" i="11"/>
  <c r="F179" i="11" s="1"/>
  <c r="F180" i="11"/>
  <c r="G215" i="19"/>
  <c r="G238" i="19" s="1"/>
  <c r="G219" i="19"/>
  <c r="G223" i="19"/>
  <c r="G227" i="19"/>
  <c r="G231" i="19"/>
  <c r="G266" i="19"/>
  <c r="G273" i="19" s="1"/>
  <c r="G311" i="19"/>
  <c r="G315" i="19"/>
  <c r="G319" i="19"/>
  <c r="G326" i="19" s="1"/>
  <c r="G334" i="19"/>
  <c r="G338" i="19"/>
  <c r="G342" i="19"/>
  <c r="G346" i="19"/>
  <c r="G356" i="19"/>
  <c r="G360" i="19"/>
  <c r="G450" i="19"/>
  <c r="G472" i="19" s="1"/>
  <c r="G454" i="19"/>
  <c r="G458" i="19"/>
  <c r="G462" i="19"/>
  <c r="G466" i="19"/>
  <c r="G501" i="19"/>
  <c r="G507" i="19" s="1"/>
  <c r="G546" i="19"/>
  <c r="G550" i="19"/>
  <c r="G554" i="19"/>
  <c r="G558" i="19"/>
  <c r="G569" i="19"/>
  <c r="G573" i="19"/>
  <c r="G577" i="19"/>
  <c r="G581" i="19"/>
  <c r="F11" i="24"/>
  <c r="F22" i="24" s="1"/>
  <c r="F34" i="24"/>
  <c r="F38" i="24"/>
  <c r="G64" i="24"/>
  <c r="G68" i="24"/>
  <c r="G72" i="24"/>
  <c r="F191" i="24"/>
  <c r="G366" i="19" l="1"/>
  <c r="G18" i="19"/>
  <c r="F472" i="19"/>
  <c r="G144" i="11"/>
  <c r="F77" i="8"/>
  <c r="F564" i="19"/>
  <c r="G585" i="9"/>
  <c r="G544" i="9"/>
  <c r="F192" i="24"/>
  <c r="F29" i="19"/>
  <c r="F156" i="8"/>
  <c r="F544" i="9"/>
  <c r="F346" i="9"/>
  <c r="F46" i="24"/>
  <c r="F587" i="19"/>
  <c r="G587" i="19"/>
  <c r="G349" i="19"/>
  <c r="F602" i="19"/>
  <c r="G157" i="11"/>
  <c r="G130" i="8"/>
  <c r="F100" i="8"/>
  <c r="F328" i="9"/>
  <c r="F18" i="19"/>
  <c r="F208" i="8"/>
  <c r="G564" i="19"/>
  <c r="G77" i="24"/>
  <c r="F238" i="19"/>
  <c r="G156" i="8"/>
  <c r="F365" i="9"/>
  <c r="G3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<sst xmlns="http://schemas.openxmlformats.org/spreadsheetml/2006/main" count="4606" uniqueCount="3067">
  <si>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</si>
  <si>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</si>
  <si>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</si>
  <si>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</si>
  <si>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</si>
  <si>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</si>
  <si>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</si>
  <si>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</si>
  <si>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</si>
  <si>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</si>
  <si>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</si>
  <si>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</si>
  <si>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</si>
  <si>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</si>
  <si>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</si>
  <si>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</si>
  <si>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</si>
  <si>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</si>
  <si>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</si>
  <si>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</si>
  <si>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</si>
  <si>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</si>
  <si>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</si>
  <si>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</si>
  <si>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</si>
  <si>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</si>
  <si>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</si>
  <si>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</si>
  <si>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</si>
  <si>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</si>
  <si>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</si>
  <si>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</si>
  <si>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</si>
  <si>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</si>
  <si>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</si>
  <si>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</si>
  <si>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</si>
  <si>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</si>
  <si>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</si>
  <si>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</si>
  <si>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</si>
  <si>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</si>
  <si>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</si>
  <si>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</si>
  <si>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</si>
  <si>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</si>
  <si>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</si>
  <si>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</si>
  <si>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</si>
  <si>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</si>
  <si>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</si>
  <si>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</si>
  <si>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</si>
  <si>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</si>
  <si>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</si>
  <si>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</si>
  <si>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</si>
  <si>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</si>
  <si>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</si>
  <si>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</si>
  <si>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</si>
  <si>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</si>
  <si>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</si>
  <si>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</si>
  <si>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</si>
  <si>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</si>
  <si>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</si>
  <si>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</si>
  <si>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</si>
  <si>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</si>
  <si>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</si>
  <si>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</si>
  <si>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</si>
  <si>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</si>
  <si>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</si>
  <si>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</si>
  <si>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</si>
  <si>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</si>
  <si>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</si>
  <si>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</si>
  <si>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</si>
  <si>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</si>
  <si>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</si>
  <si>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</si>
  <si>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</si>
  <si>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</si>
  <si>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</si>
  <si>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</si>
  <si>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</si>
  <si>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</si>
  <si>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</si>
  <si>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</si>
  <si>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</si>
  <si>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</si>
  <si>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</si>
  <si>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</si>
  <si>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</si>
  <si>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</si>
  <si>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</si>
  <si>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</si>
  <si>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</si>
  <si>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</si>
  <si>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</si>
  <si>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</si>
  <si>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</si>
  <si>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</si>
  <si>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</si>
  <si>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</si>
  <si>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</si>
  <si>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</si>
  <si>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</si>
  <si>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</si>
  <si>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</si>
  <si>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</si>
  <si>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</si>
  <si>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</si>
  <si>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</si>
  <si>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</si>
  <si>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</si>
  <si>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</si>
  <si>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</si>
  <si>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</si>
  <si>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</si>
  <si>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</si>
  <si>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</si>
  <si>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</si>
  <si>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</si>
  <si>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</si>
  <si>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</si>
  <si>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</si>
  <si>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</si>
  <si>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</si>
  <si>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</si>
  <si>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</si>
  <si>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</si>
  <si>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</si>
  <si>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</si>
  <si>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</si>
  <si>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</si>
  <si>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</si>
  <si>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</si>
  <si>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</si>
  <si>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</si>
  <si>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</si>
  <si>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</si>
  <si>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</si>
  <si>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</si>
  <si>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</si>
  <si>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</si>
  <si>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</si>
  <si>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</si>
  <si>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</si>
  <si>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</si>
  <si>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</si>
  <si>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</si>
  <si>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</si>
  <si>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</si>
  <si>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</si>
  <si>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</si>
  <si>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</si>
  <si>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</si>
  <si>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</si>
  <si>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</si>
  <si>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</si>
  <si>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</si>
  <si>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</si>
  <si>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</si>
  <si>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</si>
  <si>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</si>
  <si>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</si>
  <si>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</si>
  <si>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</si>
  <si>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</si>
  <si>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</si>
  <si>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</si>
  <si>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</si>
  <si>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</si>
  <si>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</si>
  <si>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</si>
  <si>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</si>
  <si>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</si>
  <si>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</si>
  <si>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</si>
  <si>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</si>
  <si>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</si>
  <si>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</si>
  <si>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</si>
  <si>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</si>
  <si>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</si>
  <si>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</si>
  <si>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</si>
  <si>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</si>
  <si>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</si>
  <si>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</si>
  <si>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</si>
  <si>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</si>
  <si>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</si>
  <si>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</si>
  <si>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</si>
  <si>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</si>
  <si>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</si>
  <si>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</si>
  <si>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</si>
  <si>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</si>
  <si>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</si>
  <si>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</si>
  <si>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</si>
  <si>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</si>
  <si>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</si>
  <si>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</si>
  <si>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</si>
  <si>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</si>
  <si>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</si>
  <si>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</si>
  <si>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</si>
  <si>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</si>
  <si>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</si>
  <si>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</si>
  <si>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</si>
  <si>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</si>
  <si>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</si>
  <si>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</si>
  <si>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</si>
  <si>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</si>
  <si>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</si>
  <si>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</si>
  <si>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</si>
  <si>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</si>
  <si>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</si>
  <si>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</si>
  <si>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</si>
  <si>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</si>
  <si>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</si>
  <si>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</si>
  <si>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</si>
  <si>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</si>
  <si>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</si>
  <si>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</si>
  <si>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</si>
  <si>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</si>
  <si>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</si>
  <si>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</si>
  <si>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</si>
  <si>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</si>
  <si>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</si>
  <si>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</si>
  <si>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</si>
  <si>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</si>
  <si>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</si>
  <si>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</si>
  <si>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</si>
  <si>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</si>
  <si>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</si>
  <si>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</si>
  <si>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</si>
  <si>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</si>
  <si>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</si>
  <si>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</si>
  <si>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</si>
  <si>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</si>
  <si>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</si>
  <si>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</si>
  <si>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</si>
  <si>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</si>
  <si>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</si>
  <si>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</si>
  <si>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</si>
  <si>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</si>
  <si>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</si>
  <si>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</si>
  <si>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</si>
  <si>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</si>
  <si>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</si>
  <si>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</si>
  <si>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</si>
  <si>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</si>
  <si>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</si>
  <si>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</si>
  <si>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</si>
  <si>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</si>
  <si>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</si>
  <si>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</si>
  <si>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</si>
  <si>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</si>
  <si>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</si>
  <si>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</si>
  <si>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</si>
  <si>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</si>
  <si>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</si>
  <si>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</si>
  <si>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</si>
  <si>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</si>
  <si>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</si>
  <si>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</si>
  <si>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</si>
  <si>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</si>
  <si>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</si>
  <si>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</si>
  <si>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</si>
  <si>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</si>
  <si>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</si>
  <si>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</si>
  <si>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</si>
  <si>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</si>
  <si>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</si>
  <si>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</si>
  <si>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</si>
  <si>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</si>
  <si>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</si>
  <si>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</si>
  <si>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</si>
  <si>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</si>
  <si>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</si>
  <si>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</si>
  <si>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</si>
  <si>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</si>
  <si>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</si>
  <si>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</si>
  <si>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</si>
  <si>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</si>
  <si>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</si>
  <si>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</si>
  <si>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</si>
  <si>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</si>
  <si>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</si>
  <si>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</si>
  <si>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</si>
  <si>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</si>
  <si>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</si>
  <si>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</si>
  <si>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</si>
  <si>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</si>
  <si>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</si>
  <si>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</si>
  <si>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</si>
  <si>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</si>
  <si>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</si>
  <si>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</si>
  <si>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</si>
  <si>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</si>
  <si>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</si>
  <si>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</si>
  <si>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</si>
  <si>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</si>
  <si>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</si>
  <si>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</si>
  <si>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</si>
  <si>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</si>
  <si>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</si>
  <si>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</si>
  <si>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</si>
  <si>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</si>
  <si>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</si>
  <si>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</si>
  <si>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</si>
  <si>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</si>
  <si>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</si>
  <si>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</si>
  <si>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</si>
  <si>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</si>
  <si>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</si>
  <si>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</si>
  <si>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</si>
  <si>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</si>
  <si>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</si>
  <si>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</si>
  <si>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</si>
  <si>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</si>
  <si>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</si>
  <si>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</si>
  <si>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</si>
  <si>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</si>
  <si>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</si>
  <si>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</si>
  <si>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</si>
  <si>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</si>
  <si>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</si>
  <si>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</si>
  <si>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</si>
  <si>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</si>
  <si>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</si>
  <si>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</si>
  <si>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</si>
  <si>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</si>
  <si>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</si>
  <si>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</si>
  <si>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</si>
  <si>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</si>
  <si>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</si>
  <si>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</si>
  <si>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</si>
  <si>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</si>
  <si>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</si>
  <si>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</si>
  <si>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</si>
  <si>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</si>
  <si>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</si>
  <si>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</si>
  <si>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</si>
  <si>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</si>
  <si>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</si>
  <si>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</si>
  <si>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</si>
  <si>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</si>
  <si>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</si>
  <si>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</si>
  <si>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</si>
  <si>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</si>
  <si>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</si>
  <si>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</si>
  <si>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</si>
  <si>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</si>
  <si>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</si>
  <si>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</si>
  <si>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</si>
  <si>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</si>
  <si>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</si>
  <si>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</si>
  <si>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</si>
  <si>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</si>
  <si>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</si>
  <si>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</si>
  <si>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</si>
  <si>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</si>
  <si>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</si>
  <si>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</si>
  <si>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</si>
  <si>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</si>
  <si>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</si>
  <si>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</si>
  <si>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</si>
  <si>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</si>
  <si>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</si>
  <si>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</si>
  <si>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</si>
  <si>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</si>
  <si>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</si>
  <si>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</si>
  <si>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</si>
  <si>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</si>
  <si>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</si>
  <si>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</si>
  <si>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</si>
  <si>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</si>
  <si>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</si>
  <si>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</si>
  <si>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</si>
  <si>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</si>
  <si>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</si>
  <si>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</si>
  <si>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</si>
  <si>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</si>
  <si>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</si>
  <si>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</si>
  <si>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</si>
  <si>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</si>
  <si>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</si>
  <si>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</si>
  <si>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</si>
  <si>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</si>
  <si>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</si>
  <si>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</si>
  <si>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</si>
  <si>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</si>
  <si>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</si>
  <si>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</si>
  <si>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</si>
  <si>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</si>
  <si>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</si>
  <si>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</si>
  <si>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</si>
  <si>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</si>
  <si>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</si>
  <si>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</si>
  <si>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</si>
  <si>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</si>
  <si>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</si>
  <si>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</si>
  <si>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</si>
  <si>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</si>
  <si>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</si>
  <si>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</si>
  <si>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</si>
  <si>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</si>
  <si>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</si>
  <si>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</si>
  <si>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</si>
  <si>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</si>
  <si>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</si>
  <si>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</si>
  <si>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</si>
  <si>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</si>
  <si>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</si>
  <si>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</si>
  <si>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</si>
  <si>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</si>
  <si>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</si>
  <si>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</si>
  <si>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</si>
  <si>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</si>
  <si>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</si>
  <si>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</si>
  <si>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</si>
  <si>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</si>
  <si>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</si>
  <si>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</si>
  <si>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</si>
  <si>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</si>
  <si>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</si>
  <si>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</si>
  <si>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</si>
  <si>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</si>
  <si>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</si>
  <si>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</si>
  <si>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</si>
  <si>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</si>
  <si>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</si>
  <si>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</si>
  <si>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</si>
  <si>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</si>
  <si>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</si>
  <si>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</si>
  <si>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</si>
  <si>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</si>
  <si>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</si>
  <si>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</si>
  <si>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</si>
  <si>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</si>
  <si>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</si>
  <si>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</si>
  <si>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</si>
  <si>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</si>
  <si>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</si>
  <si>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</si>
  <si>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</si>
  <si>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</si>
  <si>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</si>
  <si>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</si>
  <si>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</si>
  <si>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</si>
  <si>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</si>
  <si>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</si>
  <si>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</si>
  <si>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</si>
  <si>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</si>
  <si>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</si>
  <si>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</si>
  <si>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</si>
  <si>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</si>
  <si>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</si>
  <si>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</si>
  <si>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</si>
  <si>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</si>
  <si>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</si>
  <si>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</si>
  <si>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</si>
  <si>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</si>
  <si>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</si>
  <si>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</si>
  <si>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</si>
  <si>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</si>
  <si>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</si>
  <si>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</si>
  <si>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</si>
  <si>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</si>
  <si>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</si>
  <si>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</si>
  <si>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</si>
  <si>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</si>
  <si>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</si>
  <si>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</si>
  <si>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</si>
  <si>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</si>
  <si>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</si>
  <si>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</si>
  <si>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</si>
  <si>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</si>
  <si>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</si>
  <si>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</si>
  <si>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</si>
  <si>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</si>
  <si>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</si>
  <si>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</si>
  <si>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</si>
  <si>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</si>
  <si>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</si>
  <si>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</si>
  <si>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</si>
  <si>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</si>
  <si>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</si>
  <si>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</si>
  <si>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</si>
  <si>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</si>
  <si>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</si>
  <si>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</si>
  <si>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</si>
  <si>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</si>
  <si>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</si>
  <si>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</si>
  <si>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</si>
  <si>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</si>
  <si>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</si>
  <si>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</si>
  <si>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</si>
  <si>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</si>
  <si>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</si>
  <si>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</si>
  <si>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</si>
  <si>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</si>
  <si>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</si>
  <si>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</si>
  <si>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</si>
  <si>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</si>
  <si>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</si>
  <si>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</si>
  <si>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</si>
  <si>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</si>
  <si>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</si>
  <si>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</si>
  <si>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</si>
  <si>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</si>
  <si>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</si>
  <si>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</si>
  <si>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</si>
  <si>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</si>
  <si>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</si>
  <si>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</si>
  <si>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</si>
  <si>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</si>
  <si>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</si>
  <si>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</si>
  <si>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</si>
  <si>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</si>
  <si>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</si>
  <si>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</si>
  <si>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</si>
  <si>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</si>
  <si>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</si>
  <si>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</si>
  <si>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</si>
  <si>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</si>
  <si>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</si>
  <si>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</si>
  <si>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</si>
  <si>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</si>
  <si>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</si>
  <si>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</si>
  <si>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</si>
  <si>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</si>
  <si>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</si>
  <si>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</si>
  <si>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</si>
  <si>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</si>
  <si>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</si>
  <si>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</si>
  <si>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</si>
  <si>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</si>
  <si>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</si>
  <si>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</si>
  <si>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</si>
  <si>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</si>
  <si>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</si>
  <si>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</si>
  <si>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</si>
  <si>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</si>
  <si>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</si>
  <si>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</si>
  <si>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</si>
  <si>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</si>
  <si>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</si>
  <si>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</si>
  <si>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</si>
  <si>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</si>
  <si>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</si>
  <si>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</si>
  <si>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</si>
  <si>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</si>
  <si>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</si>
  <si>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</si>
  <si>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</si>
  <si>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</si>
  <si>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</si>
  <si>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</si>
  <si>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</si>
  <si>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</si>
  <si>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</si>
  <si>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</si>
  <si>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</si>
  <si>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</si>
  <si>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</si>
  <si>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</si>
  <si>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</si>
  <si>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</si>
  <si>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</si>
  <si>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</si>
  <si>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</si>
  <si>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</si>
  <si>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</si>
  <si>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</si>
  <si>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</si>
  <si>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</si>
  <si>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</si>
  <si>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</si>
  <si>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</si>
  <si>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</si>
  <si>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</si>
  <si>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</si>
  <si>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</si>
  <si>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</si>
  <si>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</si>
  <si>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</si>
  <si>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</si>
  <si>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</si>
  <si>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</si>
  <si>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</si>
  <si>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</si>
  <si>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</si>
  <si>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</si>
  <si>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</si>
  <si>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</si>
  <si>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</si>
  <si>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</si>
  <si>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</si>
  <si>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</si>
  <si>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</si>
  <si>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</si>
  <si>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</si>
  <si>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</si>
  <si>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</si>
  <si>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</si>
  <si>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</si>
  <si>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</si>
  <si>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</si>
  <si>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</si>
  <si>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</si>
  <si>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</si>
  <si>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</si>
  <si>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</si>
  <si>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</si>
  <si>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</si>
  <si>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</si>
  <si>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</si>
  <si>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</si>
  <si>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</si>
  <si>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</si>
  <si>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</si>
  <si>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</si>
  <si>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</si>
  <si>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</si>
  <si>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</si>
  <si>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</si>
  <si>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</si>
  <si>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</si>
  <si>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</si>
  <si>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</si>
  <si>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</si>
  <si>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</si>
  <si>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</si>
  <si>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</si>
  <si>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</si>
  <si>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</si>
  <si>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</si>
  <si>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</si>
  <si>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</si>
  <si>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</si>
  <si>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</si>
  <si>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</si>
  <si>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</si>
  <si>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</si>
  <si>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</si>
  <si>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</si>
  <si>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</si>
  <si>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</si>
  <si>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</si>
  <si>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</si>
  <si>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</si>
  <si>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</si>
  <si>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</si>
  <si>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</si>
  <si>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</si>
  <si>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</si>
  <si>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</si>
  <si>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</si>
  <si>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</si>
  <si>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</si>
  <si>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</si>
  <si>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</si>
  <si>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</si>
  <si>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</si>
  <si>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</si>
  <si>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</si>
  <si>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</si>
  <si>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</si>
  <si>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</si>
  <si>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</si>
  <si>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</si>
  <si>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</si>
  <si>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</si>
  <si>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</si>
  <si>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</si>
  <si>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</si>
  <si>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</si>
  <si>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</si>
  <si>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</si>
  <si>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</si>
  <si>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</si>
  <si>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</si>
  <si>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</si>
  <si>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</si>
  <si>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</si>
  <si>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</si>
  <si>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</si>
  <si>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</si>
  <si>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</si>
  <si>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</si>
  <si>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</si>
  <si>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</si>
  <si>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</si>
  <si>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</si>
  <si>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</si>
  <si>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</si>
  <si>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</si>
  <si>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</si>
  <si>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</si>
  <si>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</si>
  <si>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</si>
  <si>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</si>
  <si>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</si>
  <si>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</si>
  <si>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</si>
  <si>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</si>
  <si>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</si>
  <si>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</si>
  <si>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</si>
  <si>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</si>
  <si>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</si>
  <si>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</si>
  <si>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</si>
  <si>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</si>
  <si>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</si>
  <si>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</si>
  <si>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</si>
  <si>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</si>
  <si>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</si>
  <si>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</si>
  <si>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</si>
  <si>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</si>
  <si>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</si>
  <si>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</si>
  <si>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</si>
  <si>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</si>
  <si>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</si>
  <si>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</si>
  <si>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</si>
  <si>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</si>
  <si>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</si>
  <si>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</si>
  <si>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</si>
  <si>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</si>
  <si>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</si>
  <si>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</si>
  <si>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</si>
  <si>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</si>
  <si>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</si>
  <si>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</si>
  <si>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</si>
  <si>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</si>
  <si>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</si>
  <si>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</si>
  <si>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</si>
  <si>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</si>
  <si>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</si>
  <si>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</si>
  <si>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</si>
  <si>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</si>
  <si>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</si>
  <si>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</si>
  <si>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</si>
  <si>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</si>
  <si>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</si>
  <si>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</si>
  <si>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</si>
  <si>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</si>
  <si>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</si>
  <si>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</si>
  <si>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</si>
  <si>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</si>
  <si>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</si>
  <si>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</si>
  <si>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</si>
  <si>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</si>
  <si>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</si>
  <si>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</si>
  <si>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</si>
  <si>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</si>
  <si>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</si>
  <si>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</si>
  <si>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</si>
  <si>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</si>
  <si>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</si>
  <si>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</si>
  <si>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</si>
  <si>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</si>
  <si>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</si>
  <si>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</si>
  <si>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</si>
  <si>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</si>
  <si>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</si>
  <si>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</si>
  <si>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</si>
  <si>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</si>
  <si>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</si>
  <si>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</si>
  <si>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</si>
  <si>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</si>
  <si>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</si>
  <si>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</si>
  <si>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</si>
  <si>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</si>
  <si>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</si>
  <si>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</si>
  <si>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</si>
  <si>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</si>
  <si>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</si>
  <si>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</si>
  <si>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</si>
  <si>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</si>
  <si>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</si>
  <si>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</si>
  <si>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</si>
  <si>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</si>
  <si>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</si>
  <si>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</si>
  <si>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</si>
  <si>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</si>
  <si>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</si>
  <si>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</si>
  <si>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</si>
  <si>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</si>
  <si>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</si>
  <si>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</si>
  <si>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</si>
  <si>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</si>
  <si>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</si>
  <si>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</si>
  <si>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</si>
  <si>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</si>
  <si>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</si>
  <si>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</si>
  <si>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</si>
  <si>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</si>
  <si>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</si>
  <si>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</si>
  <si>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</si>
  <si>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</si>
  <si>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</si>
  <si>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</si>
  <si>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</si>
  <si>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</si>
  <si>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</si>
  <si>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</si>
  <si>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</si>
  <si>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</si>
  <si>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</si>
  <si>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</si>
  <si>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</si>
  <si>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</si>
  <si>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</si>
  <si>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</si>
  <si>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</si>
  <si>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</si>
  <si>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</si>
  <si>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</si>
  <si>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</si>
  <si>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</si>
  <si>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</si>
  <si>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</si>
  <si>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</si>
  <si>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</si>
  <si>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</si>
  <si>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</si>
  <si>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</si>
  <si>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</si>
  <si>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</si>
  <si>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</si>
  <si>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</si>
  <si>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</si>
  <si>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</si>
  <si>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</si>
  <si>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</si>
  <si>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</si>
  <si>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</si>
  <si>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</si>
  <si>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</si>
  <si>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</si>
  <si>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</si>
  <si>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</si>
  <si>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</si>
  <si>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</si>
  <si>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</si>
  <si>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</si>
  <si>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</si>
  <si>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</si>
  <si>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</si>
  <si>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</si>
  <si>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</si>
  <si>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</si>
  <si>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</si>
  <si>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</si>
  <si>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</si>
  <si>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</si>
  <si>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</si>
  <si>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</si>
  <si>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</si>
  <si>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</si>
  <si>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</si>
  <si>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</si>
  <si>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</si>
  <si>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</si>
  <si>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</si>
  <si>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</si>
  <si>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</si>
  <si>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</si>
  <si>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</si>
  <si>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</si>
  <si>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</si>
  <si>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</si>
  <si>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</si>
  <si>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</si>
  <si>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</si>
  <si>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</si>
  <si>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</si>
  <si>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</si>
  <si>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</si>
  <si>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</si>
  <si>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</si>
  <si>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</si>
  <si>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</si>
  <si>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</si>
  <si>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</si>
  <si>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</si>
  <si>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</si>
  <si>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</si>
  <si>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</si>
  <si>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</si>
  <si>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</si>
  <si>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</si>
  <si>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</si>
  <si>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</si>
  <si>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</si>
  <si>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</si>
  <si>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</si>
  <si>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</si>
  <si>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</si>
  <si>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</si>
  <si>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</si>
  <si>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</si>
  <si>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</si>
  <si>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</si>
  <si>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</si>
  <si>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</si>
  <si>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</si>
  <si>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</si>
  <si>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</si>
  <si>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</si>
  <si>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</si>
  <si>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</si>
  <si>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</si>
  <si>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</si>
  <si>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</si>
  <si>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</si>
  <si>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</si>
  <si>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</si>
  <si>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</si>
  <si>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</si>
  <si>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</si>
  <si>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</si>
  <si>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</si>
  <si>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</si>
  <si>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</si>
  <si>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</si>
  <si>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</si>
  <si>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</si>
  <si>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</si>
  <si>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</si>
  <si>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</si>
  <si>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</si>
  <si>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</si>
  <si>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</si>
  <si>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</si>
  <si>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</si>
  <si>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</si>
  <si>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</si>
  <si>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</si>
  <si>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</si>
  <si>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</si>
  <si>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</si>
  <si>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</si>
  <si>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</si>
  <si>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</si>
  <si>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</si>
  <si>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</si>
  <si>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</si>
  <si>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</si>
  <si>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</si>
  <si>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</si>
  <si>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</si>
  <si>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</si>
  <si>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</si>
  <si>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</si>
  <si>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</si>
  <si>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</si>
  <si>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</si>
  <si>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</si>
  <si>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</si>
  <si>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</si>
  <si>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</si>
  <si>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</si>
  <si>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</si>
  <si>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</si>
  <si>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</si>
  <si>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</si>
  <si>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</si>
  <si>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</si>
  <si>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</si>
  <si>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</si>
  <si>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</si>
  <si>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</si>
  <si>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</si>
  <si>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</si>
  <si>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</si>
  <si>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</si>
  <si>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</si>
  <si>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</si>
  <si>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</si>
  <si>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</si>
  <si>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</si>
  <si>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</si>
  <si>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</si>
  <si>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</si>
  <si>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</si>
  <si>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</si>
  <si>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</si>
  <si>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</si>
  <si>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</si>
  <si>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</si>
  <si>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</si>
  <si>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</si>
  <si>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</si>
  <si>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</si>
  <si>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</si>
  <si>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</si>
  <si>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</si>
  <si>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</si>
  <si>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</si>
  <si>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</si>
  <si>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</si>
  <si>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</si>
  <si>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</si>
  <si>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</si>
  <si>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</si>
  <si>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</si>
  <si>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</si>
  <si>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</si>
  <si>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</si>
  <si>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</si>
  <si>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</si>
  <si>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</si>
  <si>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</si>
  <si>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</si>
  <si>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</si>
  <si>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</si>
  <si>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</si>
  <si>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</si>
  <si>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</si>
  <si>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</si>
  <si>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</si>
  <si>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</si>
  <si>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</si>
  <si>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</si>
  <si>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</si>
  <si>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</si>
  <si>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</si>
  <si>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</si>
  <si>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</si>
  <si>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</si>
  <si>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</si>
  <si>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</si>
  <si>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</si>
  <si>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</si>
  <si>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</si>
  <si>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</si>
  <si>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</si>
  <si>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</si>
  <si>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</si>
  <si>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</si>
  <si>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</si>
  <si>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</si>
  <si>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</si>
  <si>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</si>
  <si>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</si>
  <si>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</si>
  <si>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</si>
  <si>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</si>
  <si>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</si>
  <si>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</si>
  <si>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</si>
  <si>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</si>
  <si>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</si>
  <si>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</si>
  <si>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</si>
  <si>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</si>
  <si>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</si>
  <si>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</si>
  <si>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</si>
  <si>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</si>
  <si>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</si>
  <si>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</si>
  <si>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</si>
  <si>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</si>
  <si>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</si>
  <si>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</si>
  <si>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</si>
  <si>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</si>
  <si>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</si>
  <si>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</si>
  <si>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</si>
  <si>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</si>
  <si>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</si>
  <si>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</si>
  <si>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</si>
  <si>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</si>
  <si>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</si>
  <si>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</si>
  <si>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</si>
  <si>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</si>
  <si>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</si>
  <si>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</si>
  <si>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</si>
  <si>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</si>
  <si>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</si>
  <si>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</si>
  <si>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</si>
  <si>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</si>
  <si>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</si>
  <si>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</si>
  <si>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</si>
  <si>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</si>
  <si>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</si>
  <si>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</si>
  <si>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</si>
  <si>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</si>
  <si>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</si>
  <si>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</si>
  <si>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</si>
  <si>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</si>
  <si>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</si>
  <si>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</si>
  <si>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</si>
  <si>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</si>
  <si>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</si>
  <si>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</si>
  <si>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</si>
  <si>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</si>
  <si>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</si>
  <si>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</si>
  <si>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</si>
  <si>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</si>
  <si>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</si>
  <si>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</si>
  <si>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</si>
  <si>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</si>
  <si>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</si>
  <si>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</si>
  <si>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</si>
  <si>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</si>
  <si>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</si>
  <si>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</si>
  <si>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</si>
  <si>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</si>
  <si>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</si>
  <si>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</si>
  <si>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</si>
  <si>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</si>
  <si>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</si>
  <si>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</si>
  <si>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</si>
  <si>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</si>
  <si>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</si>
  <si>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</si>
  <si>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</si>
  <si>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</si>
  <si>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</si>
  <si>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</si>
  <si>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</si>
  <si>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</si>
  <si>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</si>
  <si>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</si>
  <si>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</si>
  <si>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</si>
  <si>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</si>
  <si>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</si>
  <si>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</si>
  <si>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</si>
  <si>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</si>
  <si>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</si>
  <si>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</si>
  <si>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</si>
  <si>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</si>
  <si>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</si>
  <si>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</si>
  <si>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</si>
  <si>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</si>
  <si>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</si>
  <si>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</si>
  <si>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</si>
  <si>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</si>
  <si>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</si>
  <si>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</si>
  <si>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</si>
  <si>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</si>
  <si>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</si>
  <si>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</si>
  <si>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</si>
  <si>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</si>
  <si>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</si>
  <si>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</si>
  <si>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</si>
  <si>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</si>
  <si>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</si>
  <si>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</si>
  <si>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</si>
  <si>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</si>
  <si>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</si>
  <si>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</si>
  <si>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</si>
  <si>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</si>
  <si>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</si>
  <si>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</si>
  <si>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</si>
  <si>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</si>
  <si>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</si>
  <si>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</si>
  <si>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</si>
  <si>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</si>
  <si>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</si>
  <si>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</si>
  <si>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</si>
  <si>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</si>
  <si>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</si>
  <si>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</si>
  <si>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</si>
  <si>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</si>
  <si>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</si>
  <si>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</si>
  <si>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</si>
  <si>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</si>
  <si>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</si>
  <si>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</si>
  <si>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</si>
  <si>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</si>
  <si>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</si>
  <si>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</si>
  <si>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</si>
  <si>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</si>
  <si>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</si>
  <si>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</si>
  <si>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</si>
  <si>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</si>
  <si>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</si>
  <si>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</si>
  <si>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</si>
  <si>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</si>
  <si>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</si>
  <si>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</si>
  <si>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</si>
  <si>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</si>
  <si>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</si>
  <si>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</si>
  <si>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</si>
  <si>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</si>
  <si>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</si>
  <si>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</si>
  <si>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</si>
  <si>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</si>
  <si>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</si>
  <si>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</si>
  <si>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</si>
  <si>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</si>
  <si>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</si>
  <si>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</si>
  <si>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</si>
  <si>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</si>
  <si>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</si>
  <si>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</si>
  <si>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</si>
  <si>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</si>
  <si>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</si>
  <si>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</si>
  <si>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</si>
  <si>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</si>
  <si>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</si>
  <si>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</si>
  <si>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</si>
  <si>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</si>
  <si>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</si>
  <si>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</si>
  <si>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</si>
  <si>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</si>
  <si>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</si>
  <si>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</si>
  <si>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</si>
  <si>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</si>
  <si>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</si>
  <si>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</si>
  <si>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</si>
  <si>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</si>
  <si>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</si>
  <si>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</si>
  <si>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</si>
  <si>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</si>
  <si>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</si>
  <si>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</si>
  <si>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</si>
  <si>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</si>
  <si>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</si>
  <si>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</si>
  <si>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</si>
  <si>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</si>
  <si>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</si>
  <si>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</si>
  <si>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</si>
  <si>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</si>
  <si>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</si>
  <si>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</si>
  <si>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</si>
  <si>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</si>
  <si>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</si>
  <si>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</si>
  <si>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</si>
  <si>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</si>
  <si>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</si>
  <si>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</si>
  <si>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</si>
  <si>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</si>
  <si>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</si>
  <si>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</si>
  <si>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</si>
  <si>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</si>
  <si>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</si>
  <si>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</si>
  <si>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</si>
  <si>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</si>
  <si>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</si>
  <si>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</si>
  <si>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</si>
  <si>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</si>
  <si>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</si>
  <si>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</si>
  <si>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</si>
  <si>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</si>
  <si>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</si>
  <si>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</si>
  <si>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</si>
  <si>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</si>
  <si>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</si>
  <si>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</si>
  <si>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</si>
  <si>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</si>
  <si>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</si>
  <si>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</si>
  <si>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</si>
  <si>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</si>
  <si>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</si>
  <si>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</si>
  <si>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</si>
  <si>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</si>
  <si>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</si>
  <si>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</si>
  <si>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</si>
  <si>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</si>
  <si>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</si>
  <si>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</si>
  <si>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</si>
  <si>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</si>
  <si>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</si>
  <si>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</si>
  <si>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</si>
  <si>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</si>
  <si>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</si>
  <si>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</si>
  <si>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</si>
  <si>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</si>
  <si>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</si>
  <si>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</si>
  <si>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</si>
  <si>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</si>
  <si>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</si>
  <si>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</si>
  <si>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</si>
  <si>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</si>
  <si>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</si>
  <si>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</si>
  <si>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</si>
  <si>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</si>
  <si>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</si>
  <si>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</si>
  <si>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</si>
  <si>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</si>
  <si>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</si>
  <si>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</si>
  <si>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</si>
  <si>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</si>
  <si>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</si>
  <si>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</si>
  <si>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</si>
  <si>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</si>
  <si>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</si>
  <si>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</si>
  <si>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</si>
  <si>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</si>
  <si>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</si>
  <si>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</si>
  <si>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</si>
  <si>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</si>
  <si>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</si>
  <si>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</si>
  <si>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</si>
  <si>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</si>
  <si>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</si>
  <si>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</si>
  <si>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</si>
  <si>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</si>
  <si>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</si>
  <si>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</si>
  <si>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</si>
  <si>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</si>
  <si>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</si>
  <si>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</si>
  <si>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</si>
  <si>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</si>
  <si>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</si>
  <si>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</si>
  <si>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</si>
  <si>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</si>
  <si>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</si>
  <si>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</si>
  <si>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</si>
  <si>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</si>
  <si>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</si>
  <si>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</si>
  <si>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</si>
  <si>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</si>
  <si>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</si>
  <si>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</si>
  <si>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</si>
  <si>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</si>
  <si>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</si>
  <si>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</si>
  <si>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</si>
  <si>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</si>
  <si>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</si>
  <si>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</si>
  <si>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</si>
  <si>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</si>
  <si>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</si>
  <si>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</si>
  <si>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</si>
  <si>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</si>
  <si>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</si>
  <si>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</si>
  <si>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</si>
  <si>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</si>
  <si>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</si>
  <si>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</si>
  <si>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</si>
  <si>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</si>
  <si>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</si>
  <si>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</si>
  <si>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</si>
  <si>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</si>
  <si>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</si>
  <si>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</si>
  <si>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</si>
  <si>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</si>
  <si>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</si>
  <si>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</si>
  <si>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</si>
  <si>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</si>
  <si>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</si>
  <si>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</si>
  <si>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</si>
  <si>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</si>
  <si>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</si>
  <si>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</si>
  <si>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</si>
  <si>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</si>
  <si>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</si>
  <si>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</si>
  <si>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</si>
  <si>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</si>
  <si>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</si>
  <si>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</si>
  <si>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</si>
  <si>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</si>
  <si>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</si>
  <si>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</si>
  <si>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</si>
  <si>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</si>
  <si>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</si>
  <si>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</si>
  <si>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</si>
  <si>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</si>
  <si>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</si>
  <si>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</si>
  <si>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</si>
  <si>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</si>
  <si>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</si>
  <si>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</si>
  <si>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</si>
  <si>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</si>
  <si>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</si>
  <si>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</si>
  <si>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</si>
  <si>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</si>
  <si>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</si>
  <si>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</si>
  <si>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</si>
  <si>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</si>
  <si>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</si>
  <si>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</si>
  <si>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</si>
  <si>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</si>
  <si>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</si>
  <si>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</si>
  <si>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</si>
  <si>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</si>
  <si>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</si>
  <si>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</si>
  <si>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</si>
  <si>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</si>
  <si>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</si>
  <si>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</si>
  <si>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</si>
  <si>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</si>
  <si>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</si>
  <si>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</si>
  <si>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</si>
  <si>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</si>
  <si>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</si>
  <si>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</si>
  <si>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</si>
  <si>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</si>
  <si>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</si>
  <si>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</si>
  <si>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</si>
  <si>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</si>
  <si>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</si>
  <si>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</si>
  <si>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</si>
  <si>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</si>
  <si>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</si>
  <si>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</si>
  <si>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</si>
  <si>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</si>
  <si>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</si>
  <si>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</si>
  <si>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</si>
  <si>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</si>
  <si>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</si>
  <si>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</si>
  <si>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</si>
  <si>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</si>
  <si>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</si>
  <si>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</si>
  <si>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</si>
  <si>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</si>
  <si>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</si>
  <si>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</si>
  <si>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</si>
  <si>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</si>
  <si>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</si>
  <si>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</si>
  <si>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</si>
  <si>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</si>
  <si>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</si>
  <si>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</si>
  <si>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</si>
  <si>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</si>
  <si>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</si>
  <si>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</si>
  <si>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</si>
  <si>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</si>
  <si>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</si>
  <si>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</si>
  <si>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</si>
  <si>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</si>
  <si>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</si>
  <si>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</si>
  <si>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</si>
  <si>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</si>
  <si>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</si>
  <si>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</si>
  <si>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</si>
  <si>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</si>
  <si>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</si>
  <si>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</si>
  <si>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</si>
  <si>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</si>
  <si>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</si>
  <si>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</si>
  <si>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</si>
  <si>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</si>
  <si>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</si>
  <si>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</si>
  <si>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</si>
  <si>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</si>
  <si>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</si>
  <si>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</si>
  <si>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</si>
  <si>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</si>
  <si>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</si>
  <si>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</si>
  <si>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</si>
  <si>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</si>
  <si>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</si>
  <si>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</si>
  <si>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</si>
  <si>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</si>
  <si>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</si>
  <si>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</si>
  <si>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</si>
  <si>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</si>
  <si>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</si>
  <si>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</si>
  <si>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</si>
  <si>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</si>
  <si>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</si>
  <si>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</si>
  <si>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</si>
  <si>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</si>
  <si>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</si>
  <si>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</si>
  <si>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</si>
  <si>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</si>
  <si>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</si>
  <si>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</si>
  <si>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</si>
  <si>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</si>
  <si>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</si>
  <si>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</si>
  <si>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</si>
  <si>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</si>
  <si>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</si>
  <si>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</si>
  <si>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</si>
  <si>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</si>
  <si>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</si>
  <si>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</si>
  <si>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</si>
  <si>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</si>
  <si>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</si>
  <si>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</si>
  <si>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</si>
  <si>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</si>
  <si>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</si>
  <si>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</si>
  <si>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</si>
  <si>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</si>
  <si>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</si>
  <si>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</si>
  <si>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</si>
  <si>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</si>
  <si>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</si>
  <si>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</si>
  <si>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</si>
  <si>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</si>
  <si>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</si>
  <si>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</si>
  <si>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</si>
  <si>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</si>
  <si>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</si>
  <si>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</si>
  <si>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</si>
  <si>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</si>
  <si>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</si>
  <si>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</si>
  <si>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</si>
  <si>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</si>
  <si>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</si>
  <si>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</si>
  <si>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</si>
  <si>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</si>
  <si>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</si>
  <si>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</si>
  <si>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</si>
  <si>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</si>
  <si>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</si>
  <si>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</si>
  <si>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</si>
  <si>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</si>
  <si>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</si>
  <si>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</si>
  <si>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</si>
  <si>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</si>
  <si>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</si>
  <si>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</si>
  <si>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</si>
  <si>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</si>
  <si>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</si>
  <si>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</si>
  <si>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</si>
  <si>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</si>
  <si>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</si>
  <si>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</si>
  <si>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</si>
  <si>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</si>
  <si>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</si>
  <si>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</si>
  <si>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</si>
  <si>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</si>
  <si>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</si>
  <si>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</si>
  <si>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</si>
  <si>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</si>
  <si>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</si>
  <si>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</si>
  <si>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</si>
  <si>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</si>
  <si>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</si>
  <si>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</si>
  <si>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</si>
  <si>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</si>
  <si>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</si>
  <si>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</si>
  <si>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</si>
  <si>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</si>
  <si>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</si>
  <si>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</si>
  <si>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</si>
  <si>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</si>
  <si>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</si>
  <si>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</si>
  <si>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</si>
  <si>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</si>
  <si>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</si>
  <si>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</si>
  <si>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</si>
  <si>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</si>
  <si>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</si>
  <si>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</si>
  <si>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</si>
  <si>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</si>
  <si>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</si>
  <si>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</si>
  <si>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</si>
  <si>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</si>
  <si>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</si>
  <si>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</si>
  <si>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</si>
  <si>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</si>
  <si>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</si>
  <si>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</si>
  <si>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</si>
  <si>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</si>
  <si>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</si>
  <si>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</si>
  <si>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</si>
  <si>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</si>
  <si>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</si>
  <si>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</si>
  <si>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</si>
  <si>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</si>
  <si>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</si>
  <si>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</si>
  <si>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</si>
  <si>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</si>
  <si>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</si>
  <si>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</si>
  <si>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</si>
  <si>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</si>
  <si>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</si>
  <si>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</si>
  <si>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</si>
  <si>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</si>
  <si>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</si>
  <si>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</si>
  <si>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</si>
  <si>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</si>
  <si>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</si>
  <si>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</si>
  <si>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</si>
  <si>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</si>
  <si>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</si>
  <si>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</si>
  <si>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</si>
  <si>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</si>
  <si>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</si>
  <si>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</si>
  <si>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</si>
  <si>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</si>
  <si>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</si>
  <si>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</si>
  <si>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</si>
  <si>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</si>
  <si>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</si>
  <si>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</si>
  <si>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</si>
  <si>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</si>
  <si>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</si>
  <si>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</si>
  <si>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</si>
  <si>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</si>
  <si>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</si>
  <si>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</si>
  <si>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</si>
  <si>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</si>
  <si>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</si>
  <si>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</si>
  <si>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</si>
  <si>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</si>
  <si>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</si>
  <si>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</si>
  <si>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</si>
  <si>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</si>
  <si>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</si>
  <si>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</si>
  <si>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</si>
  <si>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</si>
  <si>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</si>
  <si>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</si>
  <si>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</si>
  <si>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</si>
  <si>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</si>
  <si>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</si>
  <si>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</si>
  <si>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</si>
  <si>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</si>
  <si>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</si>
  <si>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</si>
  <si>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</si>
  <si>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</si>
  <si>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</si>
  <si>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</si>
  <si>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</si>
  <si>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</si>
  <si>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</si>
  <si>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</si>
  <si>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</si>
  <si>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</si>
  <si>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</si>
  <si>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</si>
  <si>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</si>
  <si>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</si>
  <si>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</si>
  <si>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</si>
  <si>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</si>
  <si>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</si>
  <si>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</si>
  <si>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</si>
  <si>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</si>
  <si>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</si>
  <si>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</si>
  <si>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</si>
  <si>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</si>
  <si>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</si>
  <si>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</si>
  <si>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</si>
  <si>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</si>
  <si>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</si>
  <si>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</si>
  <si>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</si>
  <si>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</si>
  <si>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</si>
  <si>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</si>
  <si>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</si>
  <si>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</si>
  <si>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</si>
  <si>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</si>
  <si>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</si>
  <si>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</si>
  <si>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</si>
  <si>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</si>
  <si>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</si>
  <si>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</si>
  <si>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</si>
  <si>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</si>
  <si>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</si>
  <si>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</si>
  <si>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</si>
  <si>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</si>
  <si>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</si>
  <si>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</si>
  <si>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</si>
  <si>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</si>
  <si>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</si>
  <si>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</si>
  <si>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</si>
  <si>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</si>
  <si>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</si>
  <si>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</si>
  <si>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</si>
  <si>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</si>
  <si>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</si>
  <si>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</si>
  <si>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</si>
  <si>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</si>
  <si>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</si>
  <si>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</si>
  <si>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</si>
  <si>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</si>
  <si>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</si>
  <si>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</si>
  <si>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</si>
  <si>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</si>
  <si>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</si>
  <si>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</si>
  <si>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</si>
  <si>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</si>
  <si>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</si>
  <si>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</si>
  <si>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</si>
  <si>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</si>
  <si>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</si>
  <si>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</si>
  <si>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</si>
  <si>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</si>
  <si>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</si>
  <si>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</si>
  <si>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</si>
  <si>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</si>
  <si>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</si>
  <si>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</si>
  <si>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</si>
  <si>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</si>
  <si>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</si>
  <si>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</si>
  <si>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</si>
  <si>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</si>
  <si>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</si>
  <si>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</si>
  <si>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</si>
  <si>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</si>
  <si>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</si>
  <si>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</si>
  <si>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</si>
  <si>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</si>
  <si>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</si>
  <si>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</si>
  <si>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</si>
  <si>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</si>
  <si>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</si>
  <si>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</si>
  <si>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</si>
  <si>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</si>
  <si>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</si>
  <si>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</si>
  <si>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</si>
  <si>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</si>
  <si>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</si>
  <si>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</si>
  <si>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</si>
  <si>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</si>
  <si>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</si>
  <si>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</si>
  <si>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</si>
  <si>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</si>
  <si>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</si>
  <si>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</si>
  <si>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</si>
  <si>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</si>
  <si>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</si>
  <si>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</si>
  <si>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</si>
  <si>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</si>
  <si>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</si>
  <si>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</si>
  <si>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</si>
  <si>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</si>
  <si>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</si>
  <si>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</si>
  <si>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</si>
  <si>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</si>
  <si>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</si>
  <si>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</si>
  <si>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</si>
  <si>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</si>
  <si>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</si>
  <si>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</si>
  <si>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</si>
  <si>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</si>
  <si>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</si>
  <si>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</si>
  <si>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</si>
  <si>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</si>
  <si>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</si>
  <si>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</si>
  <si>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</si>
  <si>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</si>
  <si>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</si>
  <si>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</si>
  <si>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</si>
  <si>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</si>
  <si>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</si>
  <si>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</si>
  <si>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</si>
  <si>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</si>
  <si>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</si>
  <si>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</si>
  <si>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</si>
  <si>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</si>
  <si>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</si>
  <si>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</si>
  <si>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</si>
  <si>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</si>
  <si>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</si>
  <si>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</si>
  <si>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</si>
  <si>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</si>
  <si>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</si>
  <si>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</si>
  <si>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</si>
  <si>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</si>
  <si>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</si>
  <si>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</si>
  <si>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</si>
  <si>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</si>
  <si>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</si>
  <si>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</si>
  <si>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</si>
  <si>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</si>
  <si>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</si>
  <si>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</si>
  <si>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</si>
  <si>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</si>
  <si>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</si>
  <si>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</si>
  <si>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</si>
  <si>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</si>
  <si>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</si>
  <si>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</si>
  <si>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</si>
  <si>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</si>
  <si>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</si>
  <si>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</si>
  <si>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</si>
  <si>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</si>
  <si>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</si>
  <si>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</si>
  <si>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</si>
  <si>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</si>
  <si>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</si>
  <si>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</si>
  <si>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</si>
  <si>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</si>
  <si>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</si>
  <si>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</si>
  <si>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</si>
  <si>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</si>
  <si>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</si>
  <si>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</si>
  <si>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</si>
  <si>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</si>
  <si>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</si>
  <si>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</si>
  <si>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</si>
  <si>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</si>
  <si>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</si>
  <si>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</si>
  <si>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</si>
  <si>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</si>
  <si>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</si>
  <si>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</si>
  <si>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</si>
  <si>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</si>
  <si>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</si>
  <si>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</si>
  <si>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</si>
  <si>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</si>
  <si>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</si>
  <si>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</si>
  <si>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</si>
  <si>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</si>
  <si>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</si>
  <si>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</si>
  <si>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</si>
  <si>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</si>
  <si>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</si>
  <si>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</si>
  <si>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</si>
  <si>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</si>
  <si>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</si>
  <si>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</si>
  <si>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</si>
  <si>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</si>
  <si>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</si>
  <si>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</si>
  <si>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</si>
  <si>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</si>
  <si>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</si>
  <si>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</si>
  <si>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</si>
  <si>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</si>
  <si>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</si>
  <si>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</si>
  <si>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</si>
  <si>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</si>
  <si>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</si>
  <si>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</si>
  <si>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</si>
  <si>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</si>
  <si>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</si>
  <si>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</si>
  <si>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</si>
  <si>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</si>
  <si>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</si>
  <si>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</si>
  <si>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</si>
  <si>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</si>
  <si>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</si>
  <si>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</si>
  <si>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</si>
  <si>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</si>
  <si>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</si>
  <si>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</si>
  <si>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</si>
  <si>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</si>
  <si>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</si>
  <si>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</si>
  <si>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</si>
  <si>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</si>
  <si>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</si>
  <si>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</si>
  <si>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</si>
  <si>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</si>
  <si>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</si>
  <si>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</si>
  <si>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</si>
  <si>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</si>
  <si>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</si>
  <si>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</si>
  <si>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</si>
  <si>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</si>
  <si>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</si>
  <si>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</si>
  <si>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</si>
  <si>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</si>
  <si>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</si>
  <si>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</si>
  <si>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</si>
  <si>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</si>
  <si>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</si>
  <si>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</si>
  <si>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</si>
  <si>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</si>
  <si>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</si>
  <si>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</si>
  <si>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</si>
  <si>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</si>
  <si>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</si>
  <si>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</si>
  <si>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</si>
  <si>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</si>
  <si>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</si>
  <si>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</si>
  <si>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</si>
  <si>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</si>
  <si>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</si>
  <si>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</si>
  <si>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</si>
  <si>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</si>
  <si>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</si>
  <si>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</si>
  <si>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</si>
  <si>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</si>
  <si>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</si>
  <si>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</si>
  <si>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</si>
  <si>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</si>
  <si>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</si>
  <si>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</si>
  <si>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</si>
  <si>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</si>
  <si>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</si>
  <si>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</si>
  <si>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</si>
  <si>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</si>
  <si>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</si>
  <si>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</si>
  <si>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</si>
  <si>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</si>
  <si>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</si>
  <si>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</si>
  <si>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</si>
  <si>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</si>
  <si>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</si>
  <si>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</si>
  <si>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</si>
  <si>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</si>
  <si>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</si>
  <si>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</si>
  <si>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</si>
  <si>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</si>
  <si>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</si>
  <si>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</si>
  <si>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</si>
  <si>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</si>
  <si>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</si>
  <si>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</si>
  <si>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</si>
  <si>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</si>
  <si>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</si>
  <si>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</si>
  <si>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</si>
  <si>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</si>
  <si>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</si>
  <si>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</si>
  <si>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</si>
  <si>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</si>
  <si>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</si>
  <si>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</si>
  <si>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</si>
  <si>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</si>
  <si>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</si>
  <si>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</si>
  <si>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</si>
  <si>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</si>
  <si>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</si>
  <si>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</si>
  <si>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</si>
  <si>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</si>
  <si>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</si>
  <si>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</si>
  <si>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</si>
  <si>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</si>
  <si>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</si>
  <si>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</si>
  <si>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</si>
  <si>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</si>
  <si>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</si>
  <si>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</si>
  <si>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</si>
  <si>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</si>
  <si>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</si>
  <si>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</si>
  <si>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</si>
  <si>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</si>
  <si>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</si>
  <si>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</si>
  <si>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</si>
  <si>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</si>
  <si>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</si>
  <si>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</si>
  <si>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</si>
  <si>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</si>
  <si>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</si>
  <si>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</si>
  <si>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</si>
  <si>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</si>
  <si>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</si>
  <si>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</si>
  <si>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</si>
  <si>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</si>
  <si>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</si>
  <si>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</si>
  <si>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</si>
  <si>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</si>
  <si>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</si>
  <si>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</si>
  <si>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</si>
  <si>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</si>
  <si>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</si>
  <si>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</si>
  <si>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</si>
  <si>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</si>
  <si>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</si>
  <si>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</si>
  <si>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</si>
  <si>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</si>
  <si>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</si>
  <si>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</si>
  <si>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</si>
  <si>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</si>
  <si>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</si>
  <si>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</si>
  <si>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</si>
  <si>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</si>
  <si>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</si>
  <si>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</si>
  <si>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</si>
  <si>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</si>
  <si>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</si>
  <si>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</si>
  <si>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</si>
  <si>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</si>
  <si>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</si>
  <si>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</si>
  <si>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</si>
  <si>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</si>
  <si>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</si>
  <si>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</si>
  <si>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</si>
  <si>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</si>
  <si>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</si>
  <si>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</si>
  <si>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</si>
  <si>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</si>
  <si>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</si>
  <si>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</si>
  <si>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</si>
  <si>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</si>
  <si>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</si>
  <si>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</si>
  <si>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</si>
  <si>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</si>
  <si>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</si>
  <si>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</si>
  <si>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</si>
  <si>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</si>
  <si>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</si>
  <si>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</si>
  <si>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</si>
  <si>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</si>
  <si>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</si>
  <si>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</si>
  <si>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</si>
  <si>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</si>
  <si>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</si>
  <si>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</si>
  <si>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</si>
  <si>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</si>
  <si>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</si>
  <si>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</si>
  <si>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</si>
  <si>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</si>
  <si>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</si>
  <si>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</si>
  <si>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</si>
  <si>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</si>
  <si>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</si>
  <si>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</si>
  <si>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</si>
  <si>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</si>
  <si>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</si>
  <si>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</si>
  <si>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</si>
  <si>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</si>
  <si>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</si>
  <si>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</si>
  <si>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</si>
  <si>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</si>
  <si>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</si>
  <si>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</si>
  <si>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</si>
  <si>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</si>
  <si>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</si>
  <si>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</si>
  <si>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</si>
  <si>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</si>
  <si>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</si>
  <si>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</si>
  <si>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</si>
  <si>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</si>
  <si>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</si>
  <si>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</si>
  <si>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</si>
  <si>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</si>
  <si>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</si>
  <si>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</si>
  <si>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</si>
  <si>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</si>
  <si>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</si>
  <si>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</si>
  <si>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</si>
  <si>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</si>
  <si>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</si>
  <si>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</si>
  <si>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</si>
  <si>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</si>
  <si>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</si>
  <si>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</si>
  <si>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</si>
  <si>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</si>
  <si>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</si>
  <si>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</si>
  <si>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</si>
  <si>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</si>
  <si>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</si>
  <si>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</si>
  <si>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</si>
  <si>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</si>
  <si>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</si>
  <si>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</si>
  <si>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</si>
  <si>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</si>
  <si>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</si>
  <si>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</si>
  <si>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</si>
  <si>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</si>
  <si>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</si>
  <si>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</si>
  <si>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</si>
  <si>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</si>
  <si>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</si>
  <si>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</si>
  <si>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</si>
  <si>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</si>
  <si>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</si>
  <si>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</si>
  <si>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</si>
  <si>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</si>
  <si>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</si>
  <si>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</si>
  <si>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</si>
  <si>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</si>
  <si>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</si>
  <si>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</si>
  <si>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</si>
  <si>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</si>
  <si>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</si>
  <si>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</si>
  <si>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</si>
  <si>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</si>
  <si>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</si>
  <si>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</si>
  <si>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</si>
  <si>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</si>
  <si>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</si>
  <si>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</si>
  <si>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</si>
  <si>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</si>
  <si>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</si>
  <si>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</si>
  <si>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</si>
  <si>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</si>
  <si>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</si>
  <si>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</si>
  <si>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</si>
  <si>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</si>
  <si>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</si>
  <si>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</si>
  <si>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</si>
  <si>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</si>
  <si>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</si>
  <si>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</si>
  <si>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</si>
  <si>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</si>
  <si>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</si>
  <si>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</si>
  <si>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</si>
  <si>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</si>
  <si>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</si>
  <si>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</si>
  <si>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</si>
  <si>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</si>
  <si>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</si>
  <si>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</si>
  <si>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</si>
  <si>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</si>
  <si>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</si>
  <si>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</si>
  <si>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</si>
  <si>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</si>
  <si>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</si>
  <si>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</si>
  <si>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</si>
  <si>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</si>
  <si>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</si>
  <si>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</si>
  <si>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</si>
  <si>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</si>
  <si>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</si>
  <si>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</si>
  <si>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</si>
  <si>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</si>
  <si>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</si>
  <si>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</si>
  <si>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</si>
  <si>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</si>
  <si>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</si>
  <si>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</si>
  <si>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</si>
  <si>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</si>
  <si>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</si>
  <si>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</si>
  <si>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</si>
  <si>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</si>
  <si>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</si>
  <si>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</si>
  <si>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</si>
  <si>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</si>
  <si>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</si>
  <si>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</si>
  <si>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</si>
  <si>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</si>
  <si>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</si>
  <si>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</si>
  <si>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</si>
  <si>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</si>
  <si>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</si>
  <si>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</si>
  <si>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</si>
  <si>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</si>
  <si>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</si>
  <si>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</si>
  <si>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</si>
  <si>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</si>
  <si>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</si>
  <si>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</si>
  <si>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</si>
  <si>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</si>
  <si>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</si>
  <si>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</si>
  <si>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</si>
  <si>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</si>
  <si>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</si>
  <si>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</si>
  <si>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</si>
  <si>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</si>
  <si>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</si>
  <si>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</si>
  <si>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</si>
  <si>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</si>
  <si>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</si>
  <si>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</si>
  <si>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</si>
  <si>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</si>
  <si>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</si>
  <si>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</si>
  <si>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</si>
  <si>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</si>
  <si>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</si>
  <si>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</si>
  <si>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</si>
  <si>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</si>
  <si>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</si>
  <si>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</si>
  <si>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</si>
  <si>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</si>
  <si>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</si>
  <si>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</si>
  <si>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</si>
  <si>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</si>
  <si>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</si>
  <si>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</si>
  <si>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</si>
  <si>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</si>
  <si>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</si>
  <si>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</si>
  <si>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</si>
  <si>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</si>
  <si>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</si>
  <si>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</si>
  <si>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</si>
  <si>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</si>
  <si>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</si>
  <si>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</si>
  <si>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</si>
  <si>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</si>
  <si>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</si>
  <si>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</si>
  <si>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</si>
  <si>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</si>
  <si>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</si>
  <si>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</si>
  <si>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</si>
  <si>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</si>
  <si>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</si>
  <si>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</si>
  <si>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</si>
  <si>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</si>
  <si>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</si>
  <si>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</si>
  <si>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</si>
  <si>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</si>
  <si>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</si>
  <si>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</si>
  <si>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</si>
  <si>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</si>
  <si>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</si>
  <si>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</si>
  <si>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</si>
  <si>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</si>
  <si>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</si>
  <si>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</si>
  <si>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</si>
  <si>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</si>
  <si>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</si>
  <si>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</si>
  <si>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</si>
  <si>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</si>
  <si>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</si>
  <si>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</si>
  <si>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</si>
  <si>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</si>
  <si>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</si>
  <si>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</si>
  <si>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</si>
  <si>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</si>
  <si>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</si>
  <si>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</si>
  <si>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</si>
  <si>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</si>
  <si>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</si>
  <si>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</si>
  <si>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</si>
  <si>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</si>
  <si>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</si>
  <si>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</si>
  <si>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</si>
  <si>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</si>
  <si>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</si>
  <si>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</si>
  <si>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</si>
  <si>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</si>
  <si>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</si>
  <si>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</si>
  <si>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</si>
  <si>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</si>
  <si>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</si>
  <si>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</si>
  <si>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</si>
  <si>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</si>
  <si>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</si>
  <si>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</si>
  <si>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</si>
  <si>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</si>
  <si>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</si>
  <si>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</si>
  <si>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</si>
  <si>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</si>
  <si>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</si>
  <si>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</si>
  <si>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</si>
  <si>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</si>
  <si>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</si>
  <si>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</si>
  <si>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</si>
  <si>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</si>
  <si>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</si>
  <si>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</si>
  <si>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</si>
  <si>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</si>
  <si>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</si>
  <si>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</si>
  <si>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</si>
  <si>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</si>
  <si>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</si>
  <si>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</si>
  <si>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</si>
  <si>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</si>
  <si>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</si>
  <si>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</si>
  <si>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</si>
  <si>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</si>
  <si>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</si>
  <si>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</si>
  <si>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</si>
  <si>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</si>
  <si>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</si>
  <si>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</si>
  <si>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</si>
  <si>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</si>
  <si>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</si>
  <si>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</si>
  <si>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</si>
  <si>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</si>
  <si>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</si>
  <si>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</si>
  <si>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</si>
  <si>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</si>
  <si>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</si>
  <si>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</si>
  <si>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</si>
  <si>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</si>
  <si>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</si>
  <si>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</si>
  <si>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</si>
  <si>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</si>
  <si>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</si>
  <si>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</si>
  <si>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</si>
  <si>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</si>
  <si>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</si>
  <si>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</si>
  <si>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</si>
  <si>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</si>
  <si>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</si>
  <si>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</si>
  <si>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</si>
  <si>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</si>
  <si>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</si>
  <si>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</si>
  <si>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</si>
  <si>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</si>
  <si>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</si>
  <si>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</si>
  <si>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</si>
  <si>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</si>
  <si>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</si>
  <si>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</si>
  <si>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</si>
  <si>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</si>
  <si>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</si>
  <si>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</si>
  <si>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</si>
  <si>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</si>
  <si>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</si>
  <si>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</si>
  <si>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</si>
  <si>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</si>
  <si>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</si>
  <si>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</si>
  <si>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</si>
  <si>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</si>
  <si>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</si>
  <si>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</si>
  <si>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</si>
  <si>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</si>
  <si>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</si>
  <si>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</si>
  <si>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</si>
  <si>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</si>
  <si>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</si>
  <si>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</si>
  <si>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</si>
  <si>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</si>
  <si>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</si>
  <si>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</si>
  <si>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</si>
  <si>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</si>
  <si>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</si>
  <si>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</si>
  <si>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</si>
  <si>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</si>
  <si>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</si>
  <si>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</si>
  <si>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</si>
  <si>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</si>
  <si>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</si>
  <si>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</si>
  <si>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</si>
  <si>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</si>
  <si>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</si>
  <si>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</si>
  <si>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</si>
  <si>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</si>
  <si>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</si>
  <si>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</si>
  <si>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</si>
  <si>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</si>
  <si>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</si>
  <si>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</si>
  <si>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</si>
  <si>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</si>
  <si>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</si>
  <si>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</si>
  <si>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</si>
  <si>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</si>
  <si>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</si>
  <si>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</si>
  <si>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</si>
  <si>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</si>
  <si>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</si>
  <si>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</si>
  <si>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</si>
  <si>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</si>
  <si>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</si>
  <si>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</si>
  <si>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</si>
  <si>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</si>
  <si>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</si>
  <si>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</si>
  <si>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</si>
  <si>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</si>
  <si>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</si>
  <si>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</si>
  <si>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</si>
  <si>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</si>
  <si>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</si>
  <si>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</si>
  <si>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</si>
  <si>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</si>
  <si>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</si>
  <si>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</si>
  <si>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</si>
  <si>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</si>
  <si>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</si>
  <si>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</si>
  <si>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</si>
  <si>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</si>
  <si>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</si>
  <si>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</si>
  <si>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</si>
  <si>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</si>
  <si>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</si>
  <si>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</si>
  <si>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</si>
  <si>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</si>
  <si>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</si>
  <si>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</si>
  <si>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</si>
  <si>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</si>
  <si>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</si>
  <si>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</si>
  <si>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</si>
  <si>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</si>
  <si>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</si>
  <si>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</si>
  <si>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</si>
  <si>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</si>
  <si>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</si>
  <si>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</si>
  <si>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</si>
  <si>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</si>
  <si>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</si>
  <si>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</si>
  <si>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</si>
  <si>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</si>
  <si>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</si>
  <si>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</si>
  <si>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</si>
  <si>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</si>
  <si>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</si>
  <si>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</si>
  <si>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</si>
  <si>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</si>
  <si>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</si>
  <si>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</si>
  <si>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</si>
  <si>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</si>
  <si>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</si>
  <si>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</si>
  <si>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</si>
  <si>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</si>
  <si>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</si>
  <si>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</si>
  <si>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</si>
  <si>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</si>
  <si>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</si>
  <si>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</si>
  <si>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</si>
  <si>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</si>
  <si>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</si>
  <si>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</si>
  <si>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</si>
  <si>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</si>
  <si>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</si>
  <si>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</si>
  <si>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</si>
  <si>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</si>
  <si>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</si>
  <si>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</si>
  <si>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</si>
  <si>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</si>
  <si>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</si>
  <si>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</si>
  <si>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</si>
  <si>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</si>
  <si>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</si>
  <si>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</si>
  <si>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</si>
  <si>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</si>
  <si>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</si>
  <si>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</si>
  <si>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</si>
  <si>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</si>
  <si>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</si>
  <si>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</si>
  <si>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</si>
  <si>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</si>
  <si>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</si>
  <si>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</si>
  <si>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</si>
  <si>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</si>
  <si>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</si>
  <si>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</si>
  <si>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</si>
  <si>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</si>
  <si>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</si>
  <si>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</si>
  <si>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</si>
  <si>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</si>
  <si>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</si>
  <si>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</si>
  <si>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</si>
  <si>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</si>
  <si>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</si>
  <si>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</si>
  <si>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</si>
  <si>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</si>
  <si>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</si>
  <si>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</si>
  <si>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</si>
  <si>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</si>
  <si>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</si>
  <si>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</si>
  <si>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</si>
  <si>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</si>
  <si>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</si>
  <si>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</si>
  <si>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</si>
  <si>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</si>
  <si>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</si>
  <si>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</si>
  <si>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</si>
  <si>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</si>
  <si>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</si>
  <si>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</si>
  <si>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</si>
  <si>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</si>
  <si>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</si>
  <si>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</si>
  <si>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</si>
  <si>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</si>
  <si>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</si>
  <si>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</si>
  <si>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</si>
  <si>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</si>
  <si>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</si>
  <si>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</si>
  <si>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</si>
  <si>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</si>
  <si>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</si>
  <si>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</si>
  <si>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</si>
  <si>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</si>
  <si>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</si>
  <si>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</si>
  <si>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</si>
  <si>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</si>
  <si>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</si>
  <si>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</si>
  <si>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</si>
  <si>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</si>
  <si>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</si>
  <si>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</si>
  <si>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</si>
  <si>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</si>
  <si>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</si>
  <si>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</si>
  <si>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</si>
  <si>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</si>
  <si>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</si>
  <si>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</si>
  <si>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</si>
  <si>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</si>
  <si>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</si>
  <si>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</si>
  <si>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</si>
  <si>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</si>
  <si>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</si>
  <si>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</si>
  <si>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</si>
  <si>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</si>
  <si>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</si>
  <si>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</si>
  <si>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</si>
  <si>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</si>
  <si>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</si>
  <si>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</si>
  <si>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</si>
  <si>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</si>
  <si>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</si>
  <si>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</si>
  <si>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Cut-off Date: 30/06/2024</t>
  </si>
  <si>
    <t>Reporting Date: 29/07/2024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</si>
</sst>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L11" sqref="L11"/>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3066</v>
      </c>
      <c r="G9" s="6"/>
      <c r="H9" s="6"/>
      <c r="I9" s="6"/>
      <c r="J9" s="7"/>
    </row>
    <row r="10" spans="2:10" ht="21" x14ac:dyDescent="0.25">
      <c r="B10" s="5"/>
      <c r="C10" s="6"/>
      <c r="D10" s="6"/>
      <c r="E10" s="6"/>
      <c r="F10" s="11" t="s">
        <v>3065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17" sqref="C1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45473</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33127.866049999997</v>
      </c>
      <c r="F38" s="42"/>
      <c r="H38" s="23"/>
      <c r="L38" s="23"/>
      <c r="M38" s="23"/>
    </row>
    <row r="39" spans="1:14" x14ac:dyDescent="0.25">
      <c r="A39" s="25" t="s">
        <v>63</v>
      </c>
      <c r="B39" s="42" t="s">
        <v>64</v>
      </c>
      <c r="C39" s="106">
        <v>25135.705376999998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0.18166046910675079</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7992.1606729999985</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33127.866049999997</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33127.866049999997</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15.83</v>
      </c>
      <c r="D66" s="110">
        <v>10.191047460783837</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36.831415999999997</v>
      </c>
      <c r="D70" s="106" t="s">
        <v>1152</v>
      </c>
      <c r="E70" s="21"/>
      <c r="F70" s="113">
        <f t="shared" ref="F70:F76" si="1">IF($C$77=0,"",IF(C70="[for completion]","",C70/$C$77))</f>
        <v>1.1117956088009292E-3</v>
      </c>
      <c r="G70" s="113" t="s">
        <v>1152</v>
      </c>
      <c r="H70" s="23"/>
      <c r="L70" s="23"/>
      <c r="M70" s="23"/>
      <c r="N70" s="55"/>
    </row>
    <row r="71" spans="1:14" x14ac:dyDescent="0.25">
      <c r="A71" s="25" t="s">
        <v>107</v>
      </c>
      <c r="B71" s="21" t="s">
        <v>1462</v>
      </c>
      <c r="C71" s="106">
        <v>72.051546000000002</v>
      </c>
      <c r="D71" s="106" t="s">
        <v>1152</v>
      </c>
      <c r="E71" s="21"/>
      <c r="F71" s="113">
        <f t="shared" si="1"/>
        <v>2.1749528296744866E-3</v>
      </c>
      <c r="G71" s="113" t="s">
        <v>1152</v>
      </c>
      <c r="H71" s="23"/>
      <c r="L71" s="23"/>
      <c r="M71" s="23"/>
      <c r="N71" s="55"/>
    </row>
    <row r="72" spans="1:14" x14ac:dyDescent="0.25">
      <c r="A72" s="25" t="s">
        <v>108</v>
      </c>
      <c r="B72" s="21" t="s">
        <v>1463</v>
      </c>
      <c r="C72" s="106">
        <v>111.52736</v>
      </c>
      <c r="D72" s="106" t="s">
        <v>1152</v>
      </c>
      <c r="E72" s="21"/>
      <c r="F72" s="113">
        <f t="shared" si="1"/>
        <v>3.3665724149503349E-3</v>
      </c>
      <c r="G72" s="113" t="s">
        <v>1152</v>
      </c>
      <c r="H72" s="23"/>
      <c r="L72" s="23"/>
      <c r="M72" s="23"/>
      <c r="N72" s="55"/>
    </row>
    <row r="73" spans="1:14" x14ac:dyDescent="0.25">
      <c r="A73" s="25" t="s">
        <v>109</v>
      </c>
      <c r="B73" s="21" t="s">
        <v>1464</v>
      </c>
      <c r="C73" s="106">
        <v>179.992242</v>
      </c>
      <c r="D73" s="106" t="s">
        <v>1152</v>
      </c>
      <c r="E73" s="21"/>
      <c r="F73" s="113">
        <f t="shared" si="1"/>
        <v>5.4332579630887445E-3</v>
      </c>
      <c r="G73" s="113" t="s">
        <v>1152</v>
      </c>
      <c r="H73" s="23"/>
      <c r="L73" s="23"/>
      <c r="M73" s="23"/>
      <c r="N73" s="55"/>
    </row>
    <row r="74" spans="1:14" x14ac:dyDescent="0.25">
      <c r="A74" s="25" t="s">
        <v>110</v>
      </c>
      <c r="B74" s="21" t="s">
        <v>1465</v>
      </c>
      <c r="C74" s="106">
        <v>311.51557200000002</v>
      </c>
      <c r="D74" s="106" t="s">
        <v>1152</v>
      </c>
      <c r="E74" s="21"/>
      <c r="F74" s="113">
        <f t="shared" si="1"/>
        <v>9.4034300778093813E-3</v>
      </c>
      <c r="G74" s="113" t="s">
        <v>1152</v>
      </c>
      <c r="H74" s="23"/>
      <c r="L74" s="23"/>
      <c r="M74" s="23"/>
      <c r="N74" s="55"/>
    </row>
    <row r="75" spans="1:14" x14ac:dyDescent="0.25">
      <c r="A75" s="25" t="s">
        <v>111</v>
      </c>
      <c r="B75" s="21" t="s">
        <v>1466</v>
      </c>
      <c r="C75" s="106">
        <v>1605.316826</v>
      </c>
      <c r="D75" s="106" t="s">
        <v>1152</v>
      </c>
      <c r="E75" s="21"/>
      <c r="F75" s="113">
        <f t="shared" si="1"/>
        <v>4.8458202038201448E-2</v>
      </c>
      <c r="G75" s="113" t="s">
        <v>1152</v>
      </c>
      <c r="H75" s="23"/>
      <c r="L75" s="23"/>
      <c r="M75" s="23"/>
      <c r="N75" s="55"/>
    </row>
    <row r="76" spans="1:14" x14ac:dyDescent="0.25">
      <c r="A76" s="25" t="s">
        <v>112</v>
      </c>
      <c r="B76" s="21" t="s">
        <v>1467</v>
      </c>
      <c r="C76" s="106">
        <v>30810.631085000001</v>
      </c>
      <c r="D76" s="106" t="s">
        <v>1152</v>
      </c>
      <c r="E76" s="21"/>
      <c r="F76" s="113">
        <f t="shared" si="1"/>
        <v>0.93005178906747465</v>
      </c>
      <c r="G76" s="113" t="s">
        <v>1152</v>
      </c>
      <c r="H76" s="23"/>
      <c r="L76" s="23"/>
      <c r="M76" s="23"/>
      <c r="N76" s="55"/>
    </row>
    <row r="77" spans="1:14" x14ac:dyDescent="0.25">
      <c r="A77" s="25" t="s">
        <v>113</v>
      </c>
      <c r="B77" s="59" t="s">
        <v>92</v>
      </c>
      <c r="C77" s="108">
        <f>SUM(C70:C76)</f>
        <v>33127.866047000003</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17.960601</v>
      </c>
      <c r="D79" s="108" t="s">
        <v>1152</v>
      </c>
      <c r="E79" s="42"/>
      <c r="F79" s="113">
        <f>IF($C$77=0,"",IF(C79="","",C79/$C$77))</f>
        <v>5.4215991378733796E-4</v>
      </c>
      <c r="G79" s="113" t="s">
        <v>1152</v>
      </c>
      <c r="H79" s="23"/>
      <c r="L79" s="23"/>
      <c r="M79" s="23"/>
      <c r="N79" s="55"/>
    </row>
    <row r="80" spans="1:14" outlineLevel="1" x14ac:dyDescent="0.25">
      <c r="A80" s="25" t="s">
        <v>118</v>
      </c>
      <c r="B80" s="60" t="s">
        <v>119</v>
      </c>
      <c r="C80" s="108">
        <v>18.870813999999999</v>
      </c>
      <c r="D80" s="108" t="s">
        <v>1152</v>
      </c>
      <c r="E80" s="42"/>
      <c r="F80" s="113">
        <f>IF($C$77=0,"",IF(C80="","",C80/$C$77))</f>
        <v>5.6963566482752374E-4</v>
      </c>
      <c r="G80" s="113" t="s">
        <v>1152</v>
      </c>
      <c r="H80" s="23"/>
      <c r="L80" s="23"/>
      <c r="M80" s="23"/>
      <c r="N80" s="55"/>
    </row>
    <row r="81" spans="1:14" outlineLevel="1" x14ac:dyDescent="0.25">
      <c r="A81" s="25" t="s">
        <v>120</v>
      </c>
      <c r="B81" s="60" t="s">
        <v>121</v>
      </c>
      <c r="C81" s="108">
        <v>32.611635</v>
      </c>
      <c r="D81" s="108" t="s">
        <v>1152</v>
      </c>
      <c r="E81" s="42"/>
      <c r="F81" s="113">
        <f>IF($C$77=0,"",IF(C81="","",C81/$C$77))</f>
        <v>9.8441701477941252E-4</v>
      </c>
      <c r="G81" s="113" t="s">
        <v>1152</v>
      </c>
      <c r="H81" s="23"/>
      <c r="L81" s="23"/>
      <c r="M81" s="23"/>
      <c r="N81" s="55"/>
    </row>
    <row r="82" spans="1:14" outlineLevel="1" x14ac:dyDescent="0.25">
      <c r="A82" s="25" t="s">
        <v>122</v>
      </c>
      <c r="B82" s="60" t="s">
        <v>123</v>
      </c>
      <c r="C82" s="108">
        <v>39.439911000000002</v>
      </c>
      <c r="D82" s="108" t="s">
        <v>1152</v>
      </c>
      <c r="E82" s="42"/>
      <c r="F82" s="113">
        <f>IF($C$77=0,"",IF(C82="","",C82/$C$77))</f>
        <v>1.1905358148950739E-3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9.9132999999999996</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81</v>
      </c>
      <c r="D93" s="106" t="s">
        <v>1152</v>
      </c>
      <c r="E93" s="21"/>
      <c r="F93" s="113">
        <f t="shared" ref="F93:F99" si="2">IF($C$100=0,"",IF(C93="[for completion]","",IF(C93="","",C93/$C$100)))</f>
        <v>3.2225075458694207E-3</v>
      </c>
      <c r="G93" s="113" t="s">
        <v>1152</v>
      </c>
      <c r="H93" s="23"/>
      <c r="L93" s="23"/>
      <c r="M93" s="23"/>
      <c r="N93" s="55"/>
    </row>
    <row r="94" spans="1:14" x14ac:dyDescent="0.25">
      <c r="A94" s="25" t="s">
        <v>135</v>
      </c>
      <c r="B94" s="21" t="s">
        <v>1462</v>
      </c>
      <c r="C94" s="106">
        <v>1689.6132</v>
      </c>
      <c r="D94" s="106" t="s">
        <v>1152</v>
      </c>
      <c r="E94" s="21"/>
      <c r="F94" s="113">
        <f t="shared" si="2"/>
        <v>6.7219645513587389E-2</v>
      </c>
      <c r="G94" s="113" t="s">
        <v>1152</v>
      </c>
      <c r="H94" s="23"/>
      <c r="L94" s="23"/>
      <c r="M94" s="23"/>
      <c r="N94" s="55"/>
    </row>
    <row r="95" spans="1:14" x14ac:dyDescent="0.25">
      <c r="A95" s="25" t="s">
        <v>136</v>
      </c>
      <c r="B95" s="21" t="s">
        <v>1463</v>
      </c>
      <c r="C95" s="106">
        <v>274</v>
      </c>
      <c r="D95" s="106" t="s">
        <v>1152</v>
      </c>
      <c r="E95" s="21"/>
      <c r="F95" s="113">
        <f t="shared" si="2"/>
        <v>1.0900827994669399E-2</v>
      </c>
      <c r="G95" s="113" t="s">
        <v>1152</v>
      </c>
      <c r="H95" s="23"/>
      <c r="L95" s="23"/>
      <c r="M95" s="23"/>
      <c r="N95" s="55"/>
    </row>
    <row r="96" spans="1:14" x14ac:dyDescent="0.25">
      <c r="A96" s="25" t="s">
        <v>137</v>
      </c>
      <c r="B96" s="21" t="s">
        <v>1464</v>
      </c>
      <c r="C96" s="106">
        <v>414</v>
      </c>
      <c r="D96" s="106" t="s">
        <v>1152</v>
      </c>
      <c r="E96" s="21"/>
      <c r="F96" s="113">
        <f t="shared" si="2"/>
        <v>1.6470594123332596E-2</v>
      </c>
      <c r="G96" s="113" t="s">
        <v>1152</v>
      </c>
      <c r="H96" s="23"/>
      <c r="L96" s="23"/>
      <c r="M96" s="23"/>
      <c r="N96" s="55"/>
    </row>
    <row r="97" spans="1:14" x14ac:dyDescent="0.25">
      <c r="A97" s="25" t="s">
        <v>138</v>
      </c>
      <c r="B97" s="21" t="s">
        <v>1465</v>
      </c>
      <c r="C97" s="106">
        <v>645.5</v>
      </c>
      <c r="D97" s="106" t="s">
        <v>1152</v>
      </c>
      <c r="E97" s="21"/>
      <c r="F97" s="113">
        <f t="shared" si="2"/>
        <v>2.5680600257514952E-2</v>
      </c>
      <c r="G97" s="113" t="s">
        <v>1152</v>
      </c>
      <c r="H97" s="23"/>
      <c r="L97" s="23"/>
      <c r="M97" s="23"/>
    </row>
    <row r="98" spans="1:14" x14ac:dyDescent="0.25">
      <c r="A98" s="25" t="s">
        <v>139</v>
      </c>
      <c r="B98" s="21" t="s">
        <v>1466</v>
      </c>
      <c r="C98" s="106">
        <v>9897.0920999999998</v>
      </c>
      <c r="D98" s="106" t="s">
        <v>1152</v>
      </c>
      <c r="E98" s="21"/>
      <c r="F98" s="113">
        <f t="shared" si="2"/>
        <v>0.39374634536314362</v>
      </c>
      <c r="G98" s="113" t="s">
        <v>1152</v>
      </c>
      <c r="H98" s="23"/>
      <c r="L98" s="23"/>
      <c r="M98" s="23"/>
    </row>
    <row r="99" spans="1:14" x14ac:dyDescent="0.25">
      <c r="A99" s="25" t="s">
        <v>140</v>
      </c>
      <c r="B99" s="21" t="s">
        <v>1467</v>
      </c>
      <c r="C99" s="106">
        <v>12134.5</v>
      </c>
      <c r="D99" s="106" t="s">
        <v>1152</v>
      </c>
      <c r="E99" s="21"/>
      <c r="F99" s="113">
        <f t="shared" si="2"/>
        <v>0.48275947920188256</v>
      </c>
      <c r="G99" s="113" t="s">
        <v>1152</v>
      </c>
      <c r="H99" s="23"/>
      <c r="L99" s="23"/>
      <c r="M99" s="23"/>
    </row>
    <row r="100" spans="1:14" x14ac:dyDescent="0.25">
      <c r="A100" s="25" t="s">
        <v>141</v>
      </c>
      <c r="B100" s="59" t="s">
        <v>92</v>
      </c>
      <c r="C100" s="108">
        <f>SUM(C93:C99)</f>
        <v>25135.705300000001</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66</v>
      </c>
      <c r="D102" s="108" t="s">
        <v>1152</v>
      </c>
      <c r="E102" s="42"/>
      <c r="F102" s="113">
        <f>IF($C$100=0,"",IF(C102="","",IF(C102="","",C102/$C$100)))</f>
        <v>2.6257468892269356E-3</v>
      </c>
      <c r="G102" s="113" t="s">
        <v>1152</v>
      </c>
      <c r="H102" s="23"/>
      <c r="L102" s="23"/>
      <c r="M102" s="23"/>
    </row>
    <row r="103" spans="1:14" outlineLevel="1" x14ac:dyDescent="0.25">
      <c r="A103" s="25" t="s">
        <v>144</v>
      </c>
      <c r="B103" s="60" t="s">
        <v>119</v>
      </c>
      <c r="C103" s="108">
        <v>15</v>
      </c>
      <c r="D103" s="108" t="s">
        <v>1152</v>
      </c>
      <c r="E103" s="42"/>
      <c r="F103" s="113">
        <f>IF($C$100=0,"",IF(C103="","",IF(C103="","",C103/$C$100)))</f>
        <v>5.9676065664248539E-4</v>
      </c>
      <c r="G103" s="113" t="s">
        <v>1152</v>
      </c>
      <c r="H103" s="23"/>
      <c r="L103" s="23"/>
      <c r="M103" s="23"/>
    </row>
    <row r="104" spans="1:14" outlineLevel="1" x14ac:dyDescent="0.25">
      <c r="A104" s="25" t="s">
        <v>145</v>
      </c>
      <c r="B104" s="60" t="s">
        <v>121</v>
      </c>
      <c r="C104" s="108">
        <v>261</v>
      </c>
      <c r="D104" s="108" t="s">
        <v>1152</v>
      </c>
      <c r="E104" s="42"/>
      <c r="F104" s="113">
        <f>IF($C$100=0,"",IF(C104="","",IF(C104="","",C104/$C$100)))</f>
        <v>1.0383635425579246E-2</v>
      </c>
      <c r="G104" s="113" t="s">
        <v>1152</v>
      </c>
      <c r="H104" s="23"/>
      <c r="L104" s="23"/>
      <c r="M104" s="23"/>
    </row>
    <row r="105" spans="1:14" outlineLevel="1" x14ac:dyDescent="0.25">
      <c r="A105" s="25" t="s">
        <v>146</v>
      </c>
      <c r="B105" s="60" t="s">
        <v>123</v>
      </c>
      <c r="C105" s="108">
        <v>1428.6132</v>
      </c>
      <c r="D105" s="108" t="s">
        <v>1152</v>
      </c>
      <c r="E105" s="42"/>
      <c r="F105" s="113">
        <f>IF($C$100=0,"",IF(C105="","",IF(C105="","",C105/$C$100)))</f>
        <v>5.6836010088008149E-2</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33127.866099999999</v>
      </c>
      <c r="D112" s="106">
        <v>33127.866099999999</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33127.866099999999</v>
      </c>
      <c r="D130" s="106">
        <f>SUM(D112:D129)</f>
        <v>33127.866099999999</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24849</v>
      </c>
      <c r="D138" s="106">
        <v>25135.705376999998</v>
      </c>
      <c r="E138" s="51"/>
      <c r="F138" s="113">
        <f t="shared" ref="F138:F155" si="7">IF($C$156=0,"",IF(C138="[for completion]","",IF(C138="","",C138/$C$156)))</f>
        <v>0.98859370076551167</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8.8755076356097275E-3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2.53079159887863E-3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25135.705376999998</v>
      </c>
      <c r="D156" s="106">
        <f>SUM(D138:D155)</f>
        <v>25135.705376999998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25115.705376999998</v>
      </c>
      <c r="D164" s="106">
        <v>25115.705376999998</v>
      </c>
      <c r="E164" s="63"/>
      <c r="F164" s="113">
        <f>IF($C$167=0,"",IF(C164="[for completion]","",IF(C164="","",C164/$C$167)))</f>
        <v>0.9992043191269141</v>
      </c>
      <c r="G164" s="113">
        <f>IF($D$167=0,"",IF(D164="[for completion]","",IF(D164="","",D164/$D$167)))</f>
        <v>0.9992043191269141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7.9568087308584787E-4</v>
      </c>
      <c r="G166" s="113">
        <f>IF($D$167=0,"",IF(D166="[for completion]","",IF(D166="","",D166/$D$167)))</f>
        <v>7.9568087308584787E-4</v>
      </c>
      <c r="H166" s="23"/>
      <c r="L166" s="23"/>
      <c r="M166" s="23"/>
      <c r="N166" s="55"/>
    </row>
    <row r="167" spans="1:14" x14ac:dyDescent="0.25">
      <c r="A167" s="25" t="s">
        <v>217</v>
      </c>
      <c r="B167" s="64" t="s">
        <v>92</v>
      </c>
      <c r="C167" s="116">
        <f>SUM(C164:C166)</f>
        <v>25135.705376999998</v>
      </c>
      <c r="D167" s="116">
        <f>SUM(D164:D166)</f>
        <v>25135.705376999998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abSelected="1" zoomScale="80" zoomScaleNormal="80" workbookViewId="0">
      <selection activeCell="C182" sqref="C182"/>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33127.86605035</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33127.86605035</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141531</v>
      </c>
      <c r="D28" s="107" t="str">
        <f>IF(C28="","","ND2")</f>
        <v>ND2</v>
      </c>
      <c r="F28" s="107">
        <f>IF(C28=0,"",IF(C28="","",C28))</f>
        <v>141531</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4.4700000000000002E-4</v>
      </c>
      <c r="D36" s="101" t="str">
        <f>IF(C36="","","ND2")</f>
        <v>ND2</v>
      </c>
      <c r="E36" s="121"/>
      <c r="F36" s="101">
        <f>IF(C36=0,"",C36)</f>
        <v>4.4700000000000002E-4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1.7909749999999999E-2</v>
      </c>
      <c r="D99" s="101" t="str">
        <f t="shared" ref="D99:D111" si="1">IF(C99="","","ND2")</f>
        <v>ND2</v>
      </c>
      <c r="E99" s="101"/>
      <c r="F99" s="101">
        <f t="shared" ref="F99:F111" si="2">IF(C99="","",C99)</f>
        <v>1.7909749999999999E-2</v>
      </c>
      <c r="G99" s="25"/>
    </row>
    <row r="100" spans="1:7" x14ac:dyDescent="0.25">
      <c r="A100" s="25" t="s">
        <v>523</v>
      </c>
      <c r="B100" s="42" t="s">
        <v>2973</v>
      </c>
      <c r="C100" s="101">
        <v>2.6157349999999999E-2</v>
      </c>
      <c r="D100" s="101" t="str">
        <f t="shared" si="1"/>
        <v>ND2</v>
      </c>
      <c r="E100" s="101"/>
      <c r="F100" s="101">
        <f t="shared" si="2"/>
        <v>2.6157349999999999E-2</v>
      </c>
      <c r="G100" s="25"/>
    </row>
    <row r="101" spans="1:7" x14ac:dyDescent="0.25">
      <c r="A101" s="25" t="s">
        <v>524</v>
      </c>
      <c r="B101" s="42" t="s">
        <v>2974</v>
      </c>
      <c r="C101" s="101">
        <v>1.848383E-2</v>
      </c>
      <c r="D101" s="101" t="str">
        <f t="shared" si="1"/>
        <v>ND2</v>
      </c>
      <c r="E101" s="101"/>
      <c r="F101" s="101">
        <f t="shared" si="2"/>
        <v>1.848383E-2</v>
      </c>
      <c r="G101" s="25"/>
    </row>
    <row r="102" spans="1:7" x14ac:dyDescent="0.25">
      <c r="A102" s="25" t="s">
        <v>525</v>
      </c>
      <c r="B102" s="42" t="s">
        <v>2975</v>
      </c>
      <c r="C102" s="101">
        <v>9.8294770000000004E-2</v>
      </c>
      <c r="D102" s="101" t="str">
        <f t="shared" si="1"/>
        <v>ND2</v>
      </c>
      <c r="E102" s="101"/>
      <c r="F102" s="101">
        <f t="shared" si="2"/>
        <v>9.8294770000000004E-2</v>
      </c>
      <c r="G102" s="25"/>
    </row>
    <row r="103" spans="1:7" x14ac:dyDescent="0.25">
      <c r="A103" s="25" t="s">
        <v>526</v>
      </c>
      <c r="B103" s="42" t="s">
        <v>2976</v>
      </c>
      <c r="C103" s="101">
        <v>2.2129530000000001E-2</v>
      </c>
      <c r="D103" s="101" t="str">
        <f t="shared" si="1"/>
        <v>ND2</v>
      </c>
      <c r="E103" s="101"/>
      <c r="F103" s="101">
        <f t="shared" si="2"/>
        <v>2.2129530000000001E-2</v>
      </c>
      <c r="G103" s="25"/>
    </row>
    <row r="104" spans="1:7" x14ac:dyDescent="0.25">
      <c r="A104" s="25" t="s">
        <v>527</v>
      </c>
      <c r="B104" s="42" t="s">
        <v>2977</v>
      </c>
      <c r="C104" s="101">
        <v>3.7502380000000002E-2</v>
      </c>
      <c r="D104" s="101" t="str">
        <f t="shared" si="1"/>
        <v>ND2</v>
      </c>
      <c r="E104" s="101"/>
      <c r="F104" s="101">
        <f t="shared" si="2"/>
        <v>3.7502380000000002E-2</v>
      </c>
      <c r="G104" s="25"/>
    </row>
    <row r="105" spans="1:7" x14ac:dyDescent="0.25">
      <c r="A105" s="25" t="s">
        <v>528</v>
      </c>
      <c r="B105" s="42" t="s">
        <v>2978</v>
      </c>
      <c r="C105" s="101">
        <v>0.14323746000000001</v>
      </c>
      <c r="D105" s="101" t="str">
        <f t="shared" si="1"/>
        <v>ND2</v>
      </c>
      <c r="E105" s="101"/>
      <c r="F105" s="101">
        <f t="shared" si="2"/>
        <v>0.14323746000000001</v>
      </c>
      <c r="G105" s="25"/>
    </row>
    <row r="106" spans="1:7" x14ac:dyDescent="0.25">
      <c r="A106" s="25" t="s">
        <v>529</v>
      </c>
      <c r="B106" s="42" t="s">
        <v>2979</v>
      </c>
      <c r="C106" s="101">
        <v>0.25035283000000003</v>
      </c>
      <c r="D106" s="101" t="str">
        <f t="shared" si="1"/>
        <v>ND2</v>
      </c>
      <c r="E106" s="101"/>
      <c r="F106" s="101">
        <f t="shared" si="2"/>
        <v>0.25035283000000003</v>
      </c>
      <c r="G106" s="25"/>
    </row>
    <row r="107" spans="1:7" x14ac:dyDescent="0.25">
      <c r="A107" s="25" t="s">
        <v>530</v>
      </c>
      <c r="B107" s="42" t="s">
        <v>2980</v>
      </c>
      <c r="C107" s="101">
        <v>3.99891E-2</v>
      </c>
      <c r="D107" s="101" t="str">
        <f t="shared" si="1"/>
        <v>ND2</v>
      </c>
      <c r="E107" s="101"/>
      <c r="F107" s="101">
        <f t="shared" si="2"/>
        <v>3.99891E-2</v>
      </c>
      <c r="G107" s="25"/>
    </row>
    <row r="108" spans="1:7" x14ac:dyDescent="0.25">
      <c r="A108" s="25" t="s">
        <v>531</v>
      </c>
      <c r="B108" s="42" t="s">
        <v>2981</v>
      </c>
      <c r="C108" s="101">
        <v>0.10095965</v>
      </c>
      <c r="D108" s="101" t="str">
        <f t="shared" si="1"/>
        <v>ND2</v>
      </c>
      <c r="E108" s="101"/>
      <c r="F108" s="101">
        <f t="shared" si="2"/>
        <v>0.10095965</v>
      </c>
      <c r="G108" s="25"/>
    </row>
    <row r="109" spans="1:7" x14ac:dyDescent="0.25">
      <c r="A109" s="25" t="s">
        <v>532</v>
      </c>
      <c r="B109" s="42" t="s">
        <v>2982</v>
      </c>
      <c r="C109" s="101">
        <v>1.424685E-2</v>
      </c>
      <c r="D109" s="101" t="str">
        <f t="shared" si="1"/>
        <v>ND2</v>
      </c>
      <c r="E109" s="101"/>
      <c r="F109" s="101">
        <f t="shared" si="2"/>
        <v>1.424685E-2</v>
      </c>
      <c r="G109" s="25"/>
    </row>
    <row r="110" spans="1:7" x14ac:dyDescent="0.25">
      <c r="A110" s="25" t="s">
        <v>533</v>
      </c>
      <c r="B110" s="42" t="s">
        <v>2983</v>
      </c>
      <c r="C110" s="101">
        <v>0.23073651000000001</v>
      </c>
      <c r="D110" s="101" t="str">
        <f t="shared" si="1"/>
        <v>ND2</v>
      </c>
      <c r="E110" s="101"/>
      <c r="F110" s="101">
        <f t="shared" si="2"/>
        <v>0.23073651000000001</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0.99122370000000004</v>
      </c>
      <c r="D150" s="101" t="str">
        <f>IF(C150="","","ND2")</f>
        <v>ND2</v>
      </c>
      <c r="E150" s="102"/>
      <c r="F150" s="101">
        <f>IF(C150="","",C150)</f>
        <v>0.99122370000000004</v>
      </c>
    </row>
    <row r="151" spans="1:7" x14ac:dyDescent="0.25">
      <c r="A151" s="25" t="s">
        <v>556</v>
      </c>
      <c r="B151" s="25" t="s">
        <v>2986</v>
      </c>
      <c r="C151" s="101">
        <v>8.7763000000000008E-3</v>
      </c>
      <c r="D151" s="101" t="str">
        <f>IF(C151="","","ND2")</f>
        <v>ND2</v>
      </c>
      <c r="E151" s="102"/>
      <c r="F151" s="101">
        <f>IF(C151="","",C151)</f>
        <v>8.7763000000000008E-3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0.44062706000000001</v>
      </c>
      <c r="D160" s="126" t="str">
        <f>IF(C160="","","ND2")</f>
        <v>ND2</v>
      </c>
      <c r="E160" s="102"/>
      <c r="F160" s="126">
        <f>IF(C160="","",C160)</f>
        <v>0.44062706000000001</v>
      </c>
    </row>
    <row r="161" spans="1:7" x14ac:dyDescent="0.25">
      <c r="A161" s="25" t="s">
        <v>568</v>
      </c>
      <c r="B161" s="121" t="s">
        <v>569</v>
      </c>
      <c r="C161" s="126">
        <v>0.52411302000000004</v>
      </c>
      <c r="D161" s="126" t="str">
        <f>IF(C161="","","ND2")</f>
        <v>ND2</v>
      </c>
      <c r="E161" s="102"/>
      <c r="F161" s="126">
        <f>IF(C161="","",C161)</f>
        <v>0.52411302000000004</v>
      </c>
    </row>
    <row r="162" spans="1:7" x14ac:dyDescent="0.25">
      <c r="A162" s="25" t="s">
        <v>570</v>
      </c>
      <c r="B162" s="121" t="s">
        <v>90</v>
      </c>
      <c r="C162" s="126">
        <v>3.5259909999999998E-2</v>
      </c>
      <c r="D162" s="126" t="str">
        <f>IF(C162="","","ND2")</f>
        <v>ND2</v>
      </c>
      <c r="E162" s="102"/>
      <c r="F162" s="126">
        <f>IF(C162="","",C162)</f>
        <v>3.5259909999999998E-2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2.208574E-2</v>
      </c>
      <c r="D170" s="101" t="str">
        <f>IF(C170="","","ND2")</f>
        <v>ND2</v>
      </c>
      <c r="E170" s="102"/>
      <c r="F170" s="101">
        <f>IF(C170="","",C170)</f>
        <v>2.208574E-2</v>
      </c>
    </row>
    <row r="171" spans="1:7" x14ac:dyDescent="0.25">
      <c r="A171" s="25" t="s">
        <v>580</v>
      </c>
      <c r="B171" s="21" t="s">
        <v>2988</v>
      </c>
      <c r="C171" s="101">
        <v>9.6712790000000007E-2</v>
      </c>
      <c r="D171" s="101" t="str">
        <f>IF(C171="","","ND2")</f>
        <v>ND2</v>
      </c>
      <c r="E171" s="102"/>
      <c r="F171" s="101">
        <f>IF(C171="","",C171)</f>
        <v>9.6712790000000007E-2</v>
      </c>
    </row>
    <row r="172" spans="1:7" x14ac:dyDescent="0.25">
      <c r="A172" s="25" t="s">
        <v>582</v>
      </c>
      <c r="B172" s="21" t="s">
        <v>2989</v>
      </c>
      <c r="C172" s="101">
        <v>0.18605812999999999</v>
      </c>
      <c r="D172" s="101" t="str">
        <f>IF(C172="","","ND2")</f>
        <v>ND2</v>
      </c>
      <c r="E172" s="101"/>
      <c r="F172" s="101">
        <f>IF(C172="","",C172)</f>
        <v>0.18605812999999999</v>
      </c>
    </row>
    <row r="173" spans="1:7" x14ac:dyDescent="0.25">
      <c r="A173" s="25" t="s">
        <v>584</v>
      </c>
      <c r="B173" s="21" t="s">
        <v>2990</v>
      </c>
      <c r="C173" s="101">
        <v>0.24256113000000001</v>
      </c>
      <c r="D173" s="101" t="str">
        <f>IF(C173="","","ND2")</f>
        <v>ND2</v>
      </c>
      <c r="E173" s="101"/>
      <c r="F173" s="101">
        <f>IF(C173="","",C173)</f>
        <v>0.24256113000000001</v>
      </c>
    </row>
    <row r="174" spans="1:7" x14ac:dyDescent="0.25">
      <c r="A174" s="25" t="s">
        <v>586</v>
      </c>
      <c r="B174" s="21" t="s">
        <v>2935</v>
      </c>
      <c r="C174" s="101">
        <v>0.45258220999999998</v>
      </c>
      <c r="D174" s="101" t="str">
        <f>IF(C174="","","ND2")</f>
        <v>ND2</v>
      </c>
      <c r="E174" s="101"/>
      <c r="F174" s="101">
        <f>IF(C174="","",C174)</f>
        <v>0.45258220999999998</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234.06791480559028</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69.138843530000003</v>
      </c>
      <c r="D190" s="107">
        <v>5081</v>
      </c>
      <c r="E190" s="39"/>
      <c r="F190" s="113">
        <f t="shared" ref="F190:F213" si="3">IF($C$214=0,"",IF(C190="[for completion]","",IF(C190="","",C190/$C$214)))</f>
        <v>2.0870297961516166E-3</v>
      </c>
      <c r="G190" s="113">
        <f t="shared" ref="G190:G213" si="4">IF($D$214=0,"",IF(D190="[for completion]","",IF(D190="","",D190/$D$214)))</f>
        <v>3.5900262133384209E-2</v>
      </c>
    </row>
    <row r="191" spans="1:7" x14ac:dyDescent="0.25">
      <c r="A191" s="25" t="s">
        <v>606</v>
      </c>
      <c r="B191" s="42" t="s">
        <v>2993</v>
      </c>
      <c r="C191" s="106">
        <v>307.97022951999998</v>
      </c>
      <c r="D191" s="107">
        <v>7842</v>
      </c>
      <c r="E191" s="39"/>
      <c r="F191" s="113">
        <f t="shared" si="3"/>
        <v>9.2964101295243649E-3</v>
      </c>
      <c r="G191" s="113">
        <f t="shared" si="4"/>
        <v>5.5408355766581173E-2</v>
      </c>
    </row>
    <row r="192" spans="1:7" x14ac:dyDescent="0.25">
      <c r="A192" s="25" t="s">
        <v>607</v>
      </c>
      <c r="B192" s="42" t="s">
        <v>2994</v>
      </c>
      <c r="C192" s="106">
        <v>563.54977768000003</v>
      </c>
      <c r="D192" s="107">
        <v>8888</v>
      </c>
      <c r="E192" s="39"/>
      <c r="F192" s="113">
        <f t="shared" si="3"/>
        <v>1.7011351616294228E-2</v>
      </c>
      <c r="G192" s="113">
        <f t="shared" si="4"/>
        <v>6.2798962771406966E-2</v>
      </c>
    </row>
    <row r="193" spans="1:7" x14ac:dyDescent="0.25">
      <c r="A193" s="25" t="s">
        <v>608</v>
      </c>
      <c r="B193" s="42" t="s">
        <v>2995</v>
      </c>
      <c r="C193" s="106">
        <v>924.07024179999996</v>
      </c>
      <c r="D193" s="107">
        <v>10388</v>
      </c>
      <c r="E193" s="39"/>
      <c r="F193" s="113">
        <f t="shared" si="3"/>
        <v>2.7894046673442079E-2</v>
      </c>
      <c r="G193" s="113">
        <f t="shared" si="4"/>
        <v>7.3397347577562513E-2</v>
      </c>
    </row>
    <row r="194" spans="1:7" x14ac:dyDescent="0.25">
      <c r="A194" s="25" t="s">
        <v>609</v>
      </c>
      <c r="B194" s="42" t="s">
        <v>2996</v>
      </c>
      <c r="C194" s="106">
        <v>2633.3765988599998</v>
      </c>
      <c r="D194" s="107">
        <v>20838</v>
      </c>
      <c r="E194" s="39"/>
      <c r="F194" s="113">
        <f t="shared" si="3"/>
        <v>7.9491283708332264E-2</v>
      </c>
      <c r="G194" s="113">
        <f t="shared" si="4"/>
        <v>0.14723276172711278</v>
      </c>
    </row>
    <row r="195" spans="1:7" x14ac:dyDescent="0.25">
      <c r="A195" s="25" t="s">
        <v>610</v>
      </c>
      <c r="B195" s="42" t="s">
        <v>2997</v>
      </c>
      <c r="C195" s="106">
        <v>3471.1393784699999</v>
      </c>
      <c r="D195" s="107">
        <v>19812</v>
      </c>
      <c r="E195" s="39"/>
      <c r="F195" s="113">
        <f t="shared" si="3"/>
        <v>0.10478004750424688</v>
      </c>
      <c r="G195" s="113">
        <f t="shared" si="4"/>
        <v>0.13998346651970239</v>
      </c>
    </row>
    <row r="196" spans="1:7" x14ac:dyDescent="0.25">
      <c r="A196" s="25" t="s">
        <v>611</v>
      </c>
      <c r="B196" s="42" t="s">
        <v>2998</v>
      </c>
      <c r="C196" s="106">
        <v>3662.38435824</v>
      </c>
      <c r="D196" s="107">
        <v>16275</v>
      </c>
      <c r="E196" s="39"/>
      <c r="F196" s="113">
        <f t="shared" si="3"/>
        <v>0.11055298136842434</v>
      </c>
      <c r="G196" s="113">
        <f t="shared" si="4"/>
        <v>0.11499247514678763</v>
      </c>
    </row>
    <row r="197" spans="1:7" x14ac:dyDescent="0.25">
      <c r="A197" s="25" t="s">
        <v>612</v>
      </c>
      <c r="B197" s="42" t="s">
        <v>2999</v>
      </c>
      <c r="C197" s="106">
        <v>3694.6345460299999</v>
      </c>
      <c r="D197" s="107">
        <v>13453</v>
      </c>
      <c r="E197" s="39"/>
      <c r="F197" s="113">
        <f t="shared" si="3"/>
        <v>0.11152648771323338</v>
      </c>
      <c r="G197" s="113">
        <f t="shared" si="4"/>
        <v>9.5053380531473664E-2</v>
      </c>
    </row>
    <row r="198" spans="1:7" x14ac:dyDescent="0.25">
      <c r="A198" s="25" t="s">
        <v>613</v>
      </c>
      <c r="B198" s="42" t="s">
        <v>3000</v>
      </c>
      <c r="C198" s="106">
        <v>3508.38119951</v>
      </c>
      <c r="D198" s="107">
        <v>10824</v>
      </c>
      <c r="E198" s="39"/>
      <c r="F198" s="113">
        <f t="shared" si="3"/>
        <v>0.10590423162716617</v>
      </c>
      <c r="G198" s="113">
        <f t="shared" si="4"/>
        <v>7.6477944761218386E-2</v>
      </c>
    </row>
    <row r="199" spans="1:7" x14ac:dyDescent="0.25">
      <c r="A199" s="25" t="s">
        <v>614</v>
      </c>
      <c r="B199" s="42" t="s">
        <v>3001</v>
      </c>
      <c r="C199" s="106">
        <v>3142.6251626899998</v>
      </c>
      <c r="D199" s="107">
        <v>8394</v>
      </c>
      <c r="E199" s="42"/>
      <c r="F199" s="113">
        <f t="shared" si="3"/>
        <v>9.4863495219209823E-2</v>
      </c>
      <c r="G199" s="113">
        <f t="shared" si="4"/>
        <v>5.9308561375246413E-2</v>
      </c>
    </row>
    <row r="200" spans="1:7" x14ac:dyDescent="0.25">
      <c r="A200" s="25" t="s">
        <v>615</v>
      </c>
      <c r="B200" s="42" t="s">
        <v>3002</v>
      </c>
      <c r="C200" s="106">
        <v>2321.8425885699999</v>
      </c>
      <c r="D200" s="107">
        <v>5478</v>
      </c>
      <c r="E200" s="42"/>
      <c r="F200" s="113">
        <f t="shared" si="3"/>
        <v>7.0087297052007669E-2</v>
      </c>
      <c r="G200" s="113">
        <f t="shared" si="4"/>
        <v>3.870530131208004E-2</v>
      </c>
    </row>
    <row r="201" spans="1:7" x14ac:dyDescent="0.25">
      <c r="A201" s="25" t="s">
        <v>616</v>
      </c>
      <c r="B201" s="42" t="s">
        <v>3003</v>
      </c>
      <c r="C201" s="106">
        <v>1828.78286996</v>
      </c>
      <c r="D201" s="107">
        <v>3858</v>
      </c>
      <c r="E201" s="42"/>
      <c r="F201" s="113">
        <f t="shared" si="3"/>
        <v>5.5203763115332899E-2</v>
      </c>
      <c r="G201" s="113">
        <f t="shared" si="4"/>
        <v>2.7259045721432052E-2</v>
      </c>
    </row>
    <row r="202" spans="1:7" x14ac:dyDescent="0.25">
      <c r="A202" s="25" t="s">
        <v>617</v>
      </c>
      <c r="B202" s="42" t="s">
        <v>3004</v>
      </c>
      <c r="C202" s="106">
        <v>1434.0380877099999</v>
      </c>
      <c r="D202" s="107">
        <v>2738</v>
      </c>
      <c r="E202" s="42"/>
      <c r="F202" s="113">
        <f t="shared" si="3"/>
        <v>4.3287970481722275E-2</v>
      </c>
      <c r="G202" s="113">
        <f t="shared" si="4"/>
        <v>1.9345585066169249E-2</v>
      </c>
    </row>
    <row r="203" spans="1:7" x14ac:dyDescent="0.25">
      <c r="A203" s="25" t="s">
        <v>618</v>
      </c>
      <c r="B203" s="42" t="s">
        <v>3005</v>
      </c>
      <c r="C203" s="106">
        <v>1161.7497254899999</v>
      </c>
      <c r="D203" s="107">
        <v>2024</v>
      </c>
      <c r="E203" s="42"/>
      <c r="F203" s="113">
        <f t="shared" si="3"/>
        <v>3.5068655606258894E-2</v>
      </c>
      <c r="G203" s="113">
        <f t="shared" si="4"/>
        <v>1.4300753898439211E-2</v>
      </c>
    </row>
    <row r="204" spans="1:7" x14ac:dyDescent="0.25">
      <c r="A204" s="25" t="s">
        <v>619</v>
      </c>
      <c r="B204" s="42" t="s">
        <v>3006</v>
      </c>
      <c r="C204" s="106">
        <v>878.51051054000004</v>
      </c>
      <c r="D204" s="107">
        <v>1408</v>
      </c>
      <c r="E204" s="42"/>
      <c r="F204" s="113">
        <f t="shared" si="3"/>
        <v>2.6518777551345438E-2</v>
      </c>
      <c r="G204" s="113">
        <f t="shared" si="4"/>
        <v>9.9483505380446695E-3</v>
      </c>
    </row>
    <row r="205" spans="1:7" x14ac:dyDescent="0.25">
      <c r="A205" s="25" t="s">
        <v>620</v>
      </c>
      <c r="B205" s="42" t="s">
        <v>3007</v>
      </c>
      <c r="C205" s="106">
        <v>696.72050430000002</v>
      </c>
      <c r="D205" s="107">
        <v>1034</v>
      </c>
      <c r="F205" s="113">
        <f t="shared" si="3"/>
        <v>2.1031252156147838E-2</v>
      </c>
      <c r="G205" s="113">
        <f t="shared" si="4"/>
        <v>7.3058199263765534E-3</v>
      </c>
    </row>
    <row r="206" spans="1:7" x14ac:dyDescent="0.25">
      <c r="A206" s="25" t="s">
        <v>621</v>
      </c>
      <c r="B206" s="42" t="s">
        <v>3008</v>
      </c>
      <c r="C206" s="106">
        <v>560.64395685</v>
      </c>
      <c r="D206" s="107">
        <v>774</v>
      </c>
      <c r="E206" s="95"/>
      <c r="F206" s="113">
        <f t="shared" si="3"/>
        <v>1.6923636312640693E-2</v>
      </c>
      <c r="G206" s="113">
        <f t="shared" si="4"/>
        <v>5.4687665599762597E-3</v>
      </c>
    </row>
    <row r="207" spans="1:7" x14ac:dyDescent="0.25">
      <c r="A207" s="25" t="s">
        <v>622</v>
      </c>
      <c r="B207" s="42" t="s">
        <v>3009</v>
      </c>
      <c r="C207" s="106">
        <v>443.52349964000001</v>
      </c>
      <c r="D207" s="107">
        <v>573</v>
      </c>
      <c r="E207" s="95"/>
      <c r="F207" s="113">
        <f t="shared" si="3"/>
        <v>1.3388230288238389E-2</v>
      </c>
      <c r="G207" s="113">
        <f t="shared" si="4"/>
        <v>4.048582995951417E-3</v>
      </c>
    </row>
    <row r="208" spans="1:7" x14ac:dyDescent="0.25">
      <c r="A208" s="25" t="s">
        <v>623</v>
      </c>
      <c r="B208" s="42" t="s">
        <v>3010</v>
      </c>
      <c r="C208" s="106">
        <v>320.22942465</v>
      </c>
      <c r="D208" s="107">
        <v>388</v>
      </c>
      <c r="E208" s="95"/>
      <c r="F208" s="113">
        <f t="shared" si="3"/>
        <v>9.6664670209452505E-3</v>
      </c>
      <c r="G208" s="113">
        <f t="shared" si="4"/>
        <v>2.7414488698589002E-3</v>
      </c>
    </row>
    <row r="209" spans="1:7" x14ac:dyDescent="0.25">
      <c r="A209" s="25" t="s">
        <v>624</v>
      </c>
      <c r="B209" s="42" t="s">
        <v>3011</v>
      </c>
      <c r="C209" s="106">
        <v>310.25994078000002</v>
      </c>
      <c r="D209" s="107">
        <v>355</v>
      </c>
      <c r="E209" s="95"/>
      <c r="F209" s="113">
        <f t="shared" si="3"/>
        <v>9.3655275081239997E-3</v>
      </c>
      <c r="G209" s="113">
        <f t="shared" si="4"/>
        <v>2.5082844041234781E-3</v>
      </c>
    </row>
    <row r="210" spans="1:7" x14ac:dyDescent="0.25">
      <c r="A210" s="25" t="s">
        <v>625</v>
      </c>
      <c r="B210" s="42" t="s">
        <v>3012</v>
      </c>
      <c r="C210" s="106">
        <v>225.37165862000001</v>
      </c>
      <c r="D210" s="107">
        <v>244</v>
      </c>
      <c r="E210" s="95"/>
      <c r="F210" s="113">
        <f t="shared" si="3"/>
        <v>6.8030840947456376E-3</v>
      </c>
      <c r="G210" s="113">
        <f t="shared" si="4"/>
        <v>1.7240039284679681E-3</v>
      </c>
    </row>
    <row r="211" spans="1:7" x14ac:dyDescent="0.25">
      <c r="A211" s="25" t="s">
        <v>626</v>
      </c>
      <c r="B211" s="42" t="s">
        <v>3013</v>
      </c>
      <c r="C211" s="106">
        <v>174.73769956000001</v>
      </c>
      <c r="D211" s="107">
        <v>179</v>
      </c>
      <c r="E211" s="95"/>
      <c r="F211" s="113">
        <f t="shared" si="3"/>
        <v>5.2746439898791464E-3</v>
      </c>
      <c r="G211" s="113">
        <f t="shared" si="4"/>
        <v>1.2647405868678947E-3</v>
      </c>
    </row>
    <row r="212" spans="1:7" x14ac:dyDescent="0.25">
      <c r="A212" s="25" t="s">
        <v>627</v>
      </c>
      <c r="B212" s="42" t="s">
        <v>3014</v>
      </c>
      <c r="C212" s="106">
        <v>794.18524735000005</v>
      </c>
      <c r="D212" s="107">
        <v>683</v>
      </c>
      <c r="E212" s="95"/>
      <c r="F212" s="113">
        <f t="shared" si="3"/>
        <v>2.3973329466586923E-2</v>
      </c>
      <c r="G212" s="113">
        <f t="shared" si="4"/>
        <v>4.8257978817361569E-3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33127.866050349992</v>
      </c>
      <c r="D214" s="50">
        <f>SUM(D190:D213)</f>
        <v>141531</v>
      </c>
      <c r="E214" s="95"/>
      <c r="F214" s="122">
        <f>SUM(F190:F213)</f>
        <v>1.0000000000000002</v>
      </c>
      <c r="G214" s="122">
        <f>SUM(G190:G213)</f>
        <v>1</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0.65112135999999998</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3706.1374260900002</v>
      </c>
      <c r="D219" s="107">
        <v>38760</v>
      </c>
      <c r="F219" s="113">
        <f t="shared" ref="F219:F226" si="5">IF($C$227=0,"",IF(C219="[for completion]","",C219/$C$227))</f>
        <v>0.11187371442691657</v>
      </c>
      <c r="G219" s="113">
        <f t="shared" ref="G219:G226" si="6">IF($D$227=0,"",IF(D219="[for completion]","",D219/$D$227))</f>
        <v>0.27386226339105918</v>
      </c>
    </row>
    <row r="220" spans="1:7" x14ac:dyDescent="0.25">
      <c r="A220" s="25" t="s">
        <v>636</v>
      </c>
      <c r="B220" s="25" t="s">
        <v>3015</v>
      </c>
      <c r="C220" s="106">
        <v>4093.7973064900002</v>
      </c>
      <c r="D220" s="107">
        <v>20682</v>
      </c>
      <c r="F220" s="113">
        <f t="shared" si="5"/>
        <v>0.12357564173520766</v>
      </c>
      <c r="G220" s="113">
        <f t="shared" si="6"/>
        <v>0.14613052970727261</v>
      </c>
    </row>
    <row r="221" spans="1:7" x14ac:dyDescent="0.25">
      <c r="A221" s="25" t="s">
        <v>638</v>
      </c>
      <c r="B221" s="25" t="s">
        <v>3016</v>
      </c>
      <c r="C221" s="106">
        <v>5796.6774616000002</v>
      </c>
      <c r="D221" s="107">
        <v>22990</v>
      </c>
      <c r="F221" s="113">
        <f t="shared" si="5"/>
        <v>0.1749788970044075</v>
      </c>
      <c r="G221" s="113">
        <f t="shared" si="6"/>
        <v>0.1624379111290106</v>
      </c>
    </row>
    <row r="222" spans="1:7" x14ac:dyDescent="0.25">
      <c r="A222" s="25" t="s">
        <v>640</v>
      </c>
      <c r="B222" s="25" t="s">
        <v>3017</v>
      </c>
      <c r="C222" s="106">
        <v>5211.4054454799998</v>
      </c>
      <c r="D222" s="107">
        <v>18153</v>
      </c>
      <c r="F222" s="113">
        <f t="shared" si="5"/>
        <v>0.1573118364327889</v>
      </c>
      <c r="G222" s="113">
        <f t="shared" si="6"/>
        <v>0.12826165292409436</v>
      </c>
    </row>
    <row r="223" spans="1:7" x14ac:dyDescent="0.25">
      <c r="A223" s="25" t="s">
        <v>642</v>
      </c>
      <c r="B223" s="25" t="s">
        <v>3018</v>
      </c>
      <c r="C223" s="106">
        <v>5342.9160396500001</v>
      </c>
      <c r="D223" s="107">
        <v>15945</v>
      </c>
      <c r="F223" s="113">
        <f t="shared" si="5"/>
        <v>0.16128162410248431</v>
      </c>
      <c r="G223" s="113">
        <f t="shared" si="6"/>
        <v>0.11266083048943341</v>
      </c>
    </row>
    <row r="224" spans="1:7" x14ac:dyDescent="0.25">
      <c r="A224" s="25" t="s">
        <v>644</v>
      </c>
      <c r="B224" s="25" t="s">
        <v>3019</v>
      </c>
      <c r="C224" s="106">
        <v>4811.5355098399996</v>
      </c>
      <c r="D224" s="107">
        <v>13804</v>
      </c>
      <c r="F224" s="113">
        <f t="shared" si="5"/>
        <v>0.14524133557311233</v>
      </c>
      <c r="G224" s="113">
        <f t="shared" si="6"/>
        <v>9.7533402576114064E-2</v>
      </c>
    </row>
    <row r="225" spans="1:7" x14ac:dyDescent="0.25">
      <c r="A225" s="25" t="s">
        <v>646</v>
      </c>
      <c r="B225" s="25" t="s">
        <v>3020</v>
      </c>
      <c r="C225" s="106">
        <v>3754.5053743399999</v>
      </c>
      <c r="D225" s="107">
        <v>9398</v>
      </c>
      <c r="F225" s="113">
        <f t="shared" si="5"/>
        <v>0.11333375257656637</v>
      </c>
      <c r="G225" s="113">
        <f t="shared" si="6"/>
        <v>6.6402413605499852E-2</v>
      </c>
    </row>
    <row r="226" spans="1:7" x14ac:dyDescent="0.25">
      <c r="A226" s="25" t="s">
        <v>648</v>
      </c>
      <c r="B226" s="25" t="s">
        <v>3021</v>
      </c>
      <c r="C226" s="106">
        <v>410.89148685999999</v>
      </c>
      <c r="D226" s="107">
        <v>1799</v>
      </c>
      <c r="F226" s="113">
        <f t="shared" si="5"/>
        <v>1.2403198148516387E-2</v>
      </c>
      <c r="G226" s="113">
        <f t="shared" si="6"/>
        <v>1.2710996177515879E-2</v>
      </c>
    </row>
    <row r="227" spans="1:7" x14ac:dyDescent="0.25">
      <c r="A227" s="25" t="s">
        <v>650</v>
      </c>
      <c r="B227" s="52" t="s">
        <v>92</v>
      </c>
      <c r="C227" s="106">
        <f>SUM(C219:C226)</f>
        <v>33127.86605035</v>
      </c>
      <c r="D227" s="107">
        <f>SUM(D219:D226)</f>
        <v>141531</v>
      </c>
      <c r="F227" s="101">
        <f>SUM(F219:F226)</f>
        <v>1</v>
      </c>
      <c r="G227" s="101">
        <f>SUM(G219:G226)</f>
        <v>1</v>
      </c>
    </row>
    <row r="228" spans="1:7" outlineLevel="1" x14ac:dyDescent="0.25">
      <c r="A228" s="25" t="s">
        <v>651</v>
      </c>
      <c r="B228" s="54" t="s">
        <v>3022</v>
      </c>
      <c r="C228" s="106">
        <v>410.89148685999999</v>
      </c>
      <c r="D228" s="107">
        <v>1799</v>
      </c>
      <c r="F228" s="113">
        <f t="shared" ref="F228:F233" si="7">IF($C$227=0,"",IF(C228="[for completion]","",C228/$C$227))</f>
        <v>1.2403198148516387E-2</v>
      </c>
      <c r="G228" s="113">
        <f t="shared" ref="G228:G233" si="8">IF($D$227=0,"",IF(D228="[for completion]","",D228/$D$227))</f>
        <v>1.2710996177515879E-2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0.55237793000000002</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8404.2028202199999</v>
      </c>
      <c r="D241" s="107">
        <v>67292</v>
      </c>
      <c r="F241" s="113">
        <f t="shared" ref="F241:F248" si="9">IF($C$249=0,"",IF(C241="[Mark as ND1 if not relevant]","",C241/$C$249))</f>
        <v>0.25368983343046353</v>
      </c>
      <c r="G241" s="113">
        <f t="shared" ref="G241:G248" si="10">IF($D$249=0,"",IF(D241="[Mark as ND1 if not relevant]","",D241/$D$249))</f>
        <v>0.47545767358387914</v>
      </c>
    </row>
    <row r="242" spans="1:7" x14ac:dyDescent="0.25">
      <c r="A242" s="25" t="s">
        <v>669</v>
      </c>
      <c r="B242" s="25" t="s">
        <v>637</v>
      </c>
      <c r="C242" s="106">
        <v>5176.97746198</v>
      </c>
      <c r="D242" s="107">
        <v>21071</v>
      </c>
      <c r="F242" s="113">
        <f t="shared" si="9"/>
        <v>0.15627259099972438</v>
      </c>
      <c r="G242" s="113">
        <f t="shared" si="10"/>
        <v>0.14887904416700229</v>
      </c>
    </row>
    <row r="243" spans="1:7" x14ac:dyDescent="0.25">
      <c r="A243" s="25" t="s">
        <v>670</v>
      </c>
      <c r="B243" s="25" t="s">
        <v>639</v>
      </c>
      <c r="C243" s="106">
        <v>5752.8176947399998</v>
      </c>
      <c r="D243" s="107">
        <v>19269</v>
      </c>
      <c r="F243" s="113">
        <f t="shared" si="9"/>
        <v>0.17365494312239954</v>
      </c>
      <c r="G243" s="113">
        <f t="shared" si="10"/>
        <v>0.1361468512198741</v>
      </c>
    </row>
    <row r="244" spans="1:7" x14ac:dyDescent="0.25">
      <c r="A244" s="25" t="s">
        <v>671</v>
      </c>
      <c r="B244" s="25" t="s">
        <v>641</v>
      </c>
      <c r="C244" s="106">
        <v>5173.0192024999997</v>
      </c>
      <c r="D244" s="107">
        <v>14636</v>
      </c>
      <c r="F244" s="113">
        <f t="shared" si="9"/>
        <v>0.15615310671196542</v>
      </c>
      <c r="G244" s="113">
        <f t="shared" si="10"/>
        <v>0.103411973348595</v>
      </c>
    </row>
    <row r="245" spans="1:7" x14ac:dyDescent="0.25">
      <c r="A245" s="25" t="s">
        <v>672</v>
      </c>
      <c r="B245" s="25" t="s">
        <v>643</v>
      </c>
      <c r="C245" s="106">
        <v>4048.2270539299998</v>
      </c>
      <c r="D245" s="107">
        <v>9789</v>
      </c>
      <c r="F245" s="113">
        <f t="shared" si="9"/>
        <v>0.12220005501643924</v>
      </c>
      <c r="G245" s="113">
        <f t="shared" si="10"/>
        <v>6.9165059244971072E-2</v>
      </c>
    </row>
    <row r="246" spans="1:7" x14ac:dyDescent="0.25">
      <c r="A246" s="25" t="s">
        <v>673</v>
      </c>
      <c r="B246" s="25" t="s">
        <v>645</v>
      </c>
      <c r="C246" s="106">
        <v>2620.8984614300002</v>
      </c>
      <c r="D246" s="107">
        <v>5622</v>
      </c>
      <c r="F246" s="113">
        <f t="shared" si="9"/>
        <v>7.9114617809869767E-2</v>
      </c>
      <c r="G246" s="113">
        <f t="shared" si="10"/>
        <v>3.972274625347097E-2</v>
      </c>
    </row>
    <row r="247" spans="1:7" x14ac:dyDescent="0.25">
      <c r="A247" s="25" t="s">
        <v>674</v>
      </c>
      <c r="B247" s="25" t="s">
        <v>647</v>
      </c>
      <c r="C247" s="106">
        <v>1764.8547700199999</v>
      </c>
      <c r="D247" s="107">
        <v>3527</v>
      </c>
      <c r="F247" s="113">
        <f t="shared" si="9"/>
        <v>5.3274025176799883E-2</v>
      </c>
      <c r="G247" s="113">
        <f t="shared" si="10"/>
        <v>2.4920335474207064E-2</v>
      </c>
    </row>
    <row r="248" spans="1:7" x14ac:dyDescent="0.25">
      <c r="A248" s="25" t="s">
        <v>675</v>
      </c>
      <c r="B248" s="25" t="s">
        <v>3028</v>
      </c>
      <c r="C248" s="106">
        <v>186.86858552999999</v>
      </c>
      <c r="D248" s="107">
        <v>325</v>
      </c>
      <c r="F248" s="113">
        <f t="shared" si="9"/>
        <v>5.6408277323382171E-3</v>
      </c>
      <c r="G248" s="113">
        <f t="shared" si="10"/>
        <v>2.2963167080003676E-3</v>
      </c>
    </row>
    <row r="249" spans="1:7" x14ac:dyDescent="0.25">
      <c r="A249" s="25" t="s">
        <v>676</v>
      </c>
      <c r="B249" s="52" t="s">
        <v>92</v>
      </c>
      <c r="C249" s="106">
        <f>SUM(C241:C248)</f>
        <v>33127.86605035</v>
      </c>
      <c r="D249" s="107">
        <f>SUM(D241:D248)</f>
        <v>141531</v>
      </c>
      <c r="F249" s="101">
        <f>SUM(F241:F248)</f>
        <v>1.0000000000000002</v>
      </c>
      <c r="G249" s="101">
        <f>SUM(G241:G248)</f>
        <v>0.99999999999999989</v>
      </c>
    </row>
    <row r="250" spans="1:7" outlineLevel="1" x14ac:dyDescent="0.25">
      <c r="A250" s="25" t="s">
        <v>677</v>
      </c>
      <c r="B250" s="54" t="s">
        <v>3029</v>
      </c>
      <c r="C250" s="106">
        <v>186.86858552999999</v>
      </c>
      <c r="D250" s="107">
        <v>325</v>
      </c>
      <c r="F250" s="113">
        <f t="shared" ref="F250:F255" si="11">IF($C$249=0,"",IF(C250="[for completion]","",C250/$C$249))</f>
        <v>5.6408277323382171E-3</v>
      </c>
      <c r="G250" s="113">
        <f t="shared" ref="G250:G255" si="12">IF($D$249=0,"",IF(D250="[for completion]","",D250/$D$249))</f>
        <v>2.2963167080003676E-3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3038</v>
      </c>
      <c r="C287" s="106">
        <v>33127.86605035</v>
      </c>
      <c r="D287" s="107">
        <v>141531</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33127.86605035</v>
      </c>
      <c r="D305" s="107">
        <f>SUM(D287:D304)</f>
        <v>141531</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3038</v>
      </c>
      <c r="C310" s="106">
        <v>33127.86605035</v>
      </c>
      <c r="D310" s="107">
        <v>141531</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33127.86605035</v>
      </c>
      <c r="D328" s="107">
        <f>SUM(D310:D327)</f>
        <v>141531</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3152.50826947</v>
      </c>
      <c r="D333" s="107">
        <v>10270</v>
      </c>
      <c r="E333" s="31"/>
      <c r="F333" s="113">
        <f t="shared" ref="F333:F345" si="17">IF($C$346=0,"",IF(C333="[For completion]","",C333/$C$346))</f>
        <v>9.5161827347363739E-2</v>
      </c>
      <c r="G333" s="113">
        <f t="shared" ref="G333:G345" si="18">IF($D$346=0,"",IF(D333="[For completion]","",D333/$D$346))</f>
        <v>7.2563607972811611E-2</v>
      </c>
    </row>
    <row r="334" spans="1:7" customFormat="1" x14ac:dyDescent="0.25">
      <c r="A334" s="25" t="s">
        <v>2056</v>
      </c>
      <c r="B334" s="42" t="s">
        <v>1529</v>
      </c>
      <c r="C334" s="106">
        <v>4707.49460456</v>
      </c>
      <c r="D334" s="107">
        <v>17673</v>
      </c>
      <c r="E334" s="31"/>
      <c r="F334" s="113">
        <f t="shared" si="17"/>
        <v>0.14210074978585177</v>
      </c>
      <c r="G334" s="113">
        <f t="shared" si="18"/>
        <v>0.1248701697861246</v>
      </c>
    </row>
    <row r="335" spans="1:7" customFormat="1" x14ac:dyDescent="0.25">
      <c r="A335" s="25" t="s">
        <v>2057</v>
      </c>
      <c r="B335" s="42" t="s">
        <v>2202</v>
      </c>
      <c r="C335" s="106">
        <v>2175.1730923599998</v>
      </c>
      <c r="D335" s="107">
        <v>10314</v>
      </c>
      <c r="E335" s="31"/>
      <c r="F335" s="113">
        <f t="shared" si="17"/>
        <v>6.5659921742439495E-2</v>
      </c>
      <c r="G335" s="113">
        <f t="shared" si="18"/>
        <v>7.28744939271255E-2</v>
      </c>
    </row>
    <row r="336" spans="1:7" customFormat="1" x14ac:dyDescent="0.25">
      <c r="A336" s="25" t="s">
        <v>2058</v>
      </c>
      <c r="B336" s="42" t="s">
        <v>1530</v>
      </c>
      <c r="C336" s="106">
        <v>2385.04414963</v>
      </c>
      <c r="D336" s="107">
        <v>12600</v>
      </c>
      <c r="E336" s="31"/>
      <c r="F336" s="113">
        <f t="shared" si="17"/>
        <v>7.1995103638883534E-2</v>
      </c>
      <c r="G336" s="113">
        <f t="shared" si="18"/>
        <v>8.9026432371706557E-2</v>
      </c>
    </row>
    <row r="337" spans="1:7" customFormat="1" x14ac:dyDescent="0.25">
      <c r="A337" s="25" t="s">
        <v>2059</v>
      </c>
      <c r="B337" s="42" t="s">
        <v>1531</v>
      </c>
      <c r="C337" s="106">
        <v>3685.5337714000002</v>
      </c>
      <c r="D337" s="107">
        <v>19849</v>
      </c>
      <c r="E337" s="31"/>
      <c r="F337" s="113">
        <f t="shared" si="17"/>
        <v>0.11125177111614955</v>
      </c>
      <c r="G337" s="113">
        <f t="shared" si="18"/>
        <v>0.14024489334492091</v>
      </c>
    </row>
    <row r="338" spans="1:7" customFormat="1" x14ac:dyDescent="0.25">
      <c r="A338" s="25" t="s">
        <v>2060</v>
      </c>
      <c r="B338" s="42" t="s">
        <v>1532</v>
      </c>
      <c r="C338" s="106">
        <v>2978.53785518</v>
      </c>
      <c r="D338" s="107">
        <v>16385</v>
      </c>
      <c r="E338" s="31"/>
      <c r="F338" s="113">
        <f t="shared" si="17"/>
        <v>8.9910344682419735E-2</v>
      </c>
      <c r="G338" s="113">
        <f t="shared" si="18"/>
        <v>0.11576969003257237</v>
      </c>
    </row>
    <row r="339" spans="1:7" customFormat="1" x14ac:dyDescent="0.25">
      <c r="A339" s="25" t="s">
        <v>2061</v>
      </c>
      <c r="B339" s="42" t="s">
        <v>1533</v>
      </c>
      <c r="C339" s="106">
        <v>4205.4270584799997</v>
      </c>
      <c r="D339" s="107">
        <v>20898</v>
      </c>
      <c r="E339" s="31"/>
      <c r="F339" s="113">
        <f t="shared" si="17"/>
        <v>0.12694530496133685</v>
      </c>
      <c r="G339" s="113">
        <f t="shared" si="18"/>
        <v>0.147656697119359</v>
      </c>
    </row>
    <row r="340" spans="1:7" customFormat="1" x14ac:dyDescent="0.25">
      <c r="A340" s="25" t="s">
        <v>2062</v>
      </c>
      <c r="B340" s="42" t="s">
        <v>1534</v>
      </c>
      <c r="C340" s="106">
        <v>2238.7634580600002</v>
      </c>
      <c r="D340" s="107">
        <v>8998</v>
      </c>
      <c r="E340" s="31"/>
      <c r="F340" s="113">
        <f t="shared" si="17"/>
        <v>6.7579464812414225E-2</v>
      </c>
      <c r="G340" s="113">
        <f t="shared" si="18"/>
        <v>6.3576177657191715E-2</v>
      </c>
    </row>
    <row r="341" spans="1:7" customFormat="1" x14ac:dyDescent="0.25">
      <c r="A341" s="25" t="s">
        <v>2063</v>
      </c>
      <c r="B341" s="42" t="s">
        <v>2572</v>
      </c>
      <c r="C341" s="106">
        <v>2199.9722961399998</v>
      </c>
      <c r="D341" s="107">
        <v>8069</v>
      </c>
      <c r="E341" s="31"/>
      <c r="F341" s="113">
        <f t="shared" si="17"/>
        <v>6.6408512181144741E-2</v>
      </c>
      <c r="G341" s="113">
        <f t="shared" si="18"/>
        <v>5.7012244667246047E-2</v>
      </c>
    </row>
    <row r="342" spans="1:7" customFormat="1" x14ac:dyDescent="0.25">
      <c r="A342" s="25" t="s">
        <v>2064</v>
      </c>
      <c r="B342" s="25" t="s">
        <v>2575</v>
      </c>
      <c r="C342" s="106">
        <v>893.39539139999999</v>
      </c>
      <c r="D342" s="107">
        <v>3109</v>
      </c>
      <c r="F342" s="113">
        <f t="shared" si="17"/>
        <v>2.6968093569388271E-2</v>
      </c>
      <c r="G342" s="113">
        <f t="shared" si="18"/>
        <v>2.1966918908225053E-2</v>
      </c>
    </row>
    <row r="343" spans="1:7" customFormat="1" x14ac:dyDescent="0.25">
      <c r="A343" s="25" t="s">
        <v>2065</v>
      </c>
      <c r="B343" s="25" t="s">
        <v>2573</v>
      </c>
      <c r="C343" s="106">
        <v>2523.0899765700001</v>
      </c>
      <c r="D343" s="107">
        <v>8392</v>
      </c>
      <c r="F343" s="113">
        <f t="shared" si="17"/>
        <v>7.6162164285958969E-2</v>
      </c>
      <c r="G343" s="113">
        <f t="shared" si="18"/>
        <v>5.9294430195504871E-2</v>
      </c>
    </row>
    <row r="344" spans="1:7" customFormat="1" x14ac:dyDescent="0.25">
      <c r="A344" s="25" t="s">
        <v>2569</v>
      </c>
      <c r="B344" s="42" t="s">
        <v>2574</v>
      </c>
      <c r="C344" s="106">
        <v>1953.86512748</v>
      </c>
      <c r="D344" s="107">
        <v>4811</v>
      </c>
      <c r="E344" s="31"/>
      <c r="F344" s="113">
        <f t="shared" si="17"/>
        <v>5.897950458113968E-2</v>
      </c>
      <c r="G344" s="113">
        <f t="shared" si="18"/>
        <v>3.399255286827621E-2</v>
      </c>
    </row>
    <row r="345" spans="1:7" customFormat="1" x14ac:dyDescent="0.25">
      <c r="A345" s="25" t="s">
        <v>2570</v>
      </c>
      <c r="B345" s="25" t="s">
        <v>1928</v>
      </c>
      <c r="C345" s="106">
        <v>29.06099962</v>
      </c>
      <c r="D345" s="107">
        <v>163</v>
      </c>
      <c r="F345" s="113">
        <f t="shared" si="17"/>
        <v>8.7723729550919752E-4</v>
      </c>
      <c r="G345" s="113">
        <f t="shared" si="18"/>
        <v>1.1516911489355688E-3</v>
      </c>
    </row>
    <row r="346" spans="1:7" customFormat="1" x14ac:dyDescent="0.25">
      <c r="A346" s="25" t="s">
        <v>2571</v>
      </c>
      <c r="B346" s="42" t="s">
        <v>92</v>
      </c>
      <c r="C346" s="106">
        <f>SUM(C333:C345)</f>
        <v>33127.866050350007</v>
      </c>
      <c r="D346" s="107">
        <f>SUM(D333:D345)</f>
        <v>141531</v>
      </c>
      <c r="E346" s="31"/>
      <c r="F346" s="121">
        <f>SUM(F333:F345)</f>
        <v>0.99999999999999956</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27982.020332780001</v>
      </c>
      <c r="D358" s="107">
        <v>118687</v>
      </c>
      <c r="E358" s="31"/>
      <c r="F358" s="113">
        <f t="shared" ref="F358:F364" si="19">IF($C$365=0,"",IF(C358="[For completion]","",C358/$C$365))</f>
        <v>0.84466715393774561</v>
      </c>
      <c r="G358" s="113">
        <f t="shared" ref="G358:G364" si="20">IF($D$365=0,"",IF(D358="[For completion]","",D358/$D$365))</f>
        <v>0.83859366499212185</v>
      </c>
    </row>
    <row r="359" spans="1:7" customFormat="1" x14ac:dyDescent="0.25">
      <c r="A359" s="25" t="s">
        <v>2379</v>
      </c>
      <c r="B359" s="127" t="s">
        <v>1917</v>
      </c>
      <c r="C359" s="106">
        <v>5145.8457175699996</v>
      </c>
      <c r="D359" s="107">
        <v>22844</v>
      </c>
      <c r="E359" s="31"/>
      <c r="F359" s="113">
        <f t="shared" si="19"/>
        <v>0.15533284606225439</v>
      </c>
      <c r="G359" s="113">
        <f t="shared" si="20"/>
        <v>0.16140633500787813</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33127.86605035</v>
      </c>
      <c r="D365" s="107">
        <f>SUM(D358:D364)</f>
        <v>141531</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3036</v>
      </c>
      <c r="C368" s="106">
        <v>0</v>
      </c>
      <c r="D368" s="107">
        <v>0</v>
      </c>
      <c r="E368" s="31"/>
      <c r="F368" s="113">
        <f>IF($C$372=0,"",IF(C368="[For completion]","",C368/$C$372))</f>
        <v>0</v>
      </c>
      <c r="G368" s="113">
        <f>IF($D$372=0,"",IF(D368="[For completion]","",D368/$D$372))</f>
        <v>0</v>
      </c>
    </row>
    <row r="369" spans="1:7" customFormat="1" x14ac:dyDescent="0.25">
      <c r="A369" s="25" t="s">
        <v>2387</v>
      </c>
      <c r="B369" s="127" t="s">
        <v>3037</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3038</v>
      </c>
      <c r="C371" s="106">
        <v>33127.86605035</v>
      </c>
      <c r="D371" s="107">
        <v>141531</v>
      </c>
      <c r="E371" s="31"/>
      <c r="F371" s="113">
        <f>IF($C$372=0,"",IF(C371="[For completion]","",C371/$C$372))</f>
        <v>1</v>
      </c>
      <c r="G371" s="113">
        <f>IF($D$372=0,"",IF(D371="[For completion]","",D371/$D$372))</f>
        <v>1</v>
      </c>
    </row>
    <row r="372" spans="1:7" customFormat="1" x14ac:dyDescent="0.25">
      <c r="A372" s="25" t="s">
        <v>2390</v>
      </c>
      <c r="B372" s="42" t="s">
        <v>92</v>
      </c>
      <c r="C372" s="106">
        <f>SUM(C368:C371)</f>
        <v>33127.86605035</v>
      </c>
      <c r="D372" s="107">
        <f>SUM(D368:D371)</f>
        <v>141531</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3041</v>
      </c>
    </row>
    <row r="10" spans="1:3" ht="32.1" customHeight="1" x14ac:dyDescent="0.25">
      <c r="A10" s="1" t="s">
        <v>1124</v>
      </c>
      <c r="B10" s="39" t="s">
        <v>3046</v>
      </c>
      <c r="C10" s="138" t="s">
        <v>3047</v>
      </c>
    </row>
    <row r="11" spans="1:3" ht="47.25" customHeight="1" x14ac:dyDescent="0.25">
      <c r="A11" s="1" t="s">
        <v>1125</v>
      </c>
      <c r="B11" s="39" t="s">
        <v>3048</v>
      </c>
      <c r="C11" s="138" t="s">
        <v>3049</v>
      </c>
    </row>
    <row r="12" spans="1:3" ht="135" x14ac:dyDescent="0.25">
      <c r="A12" s="1" t="s">
        <v>1126</v>
      </c>
      <c r="B12" s="39" t="s">
        <v>2559</v>
      </c>
      <c r="C12" s="138" t="s">
        <v>3050</v>
      </c>
    </row>
    <row r="13" spans="1:3" ht="45" x14ac:dyDescent="0.25">
      <c r="A13" s="1" t="s">
        <v>1128</v>
      </c>
      <c r="B13" s="39" t="s">
        <v>1127</v>
      </c>
      <c r="C13" s="138" t="s">
        <v>3044</v>
      </c>
    </row>
    <row r="14" spans="1:3" x14ac:dyDescent="0.25">
      <c r="A14" s="1" t="s">
        <v>1130</v>
      </c>
      <c r="B14" s="39" t="s">
        <v>1129</v>
      </c>
      <c r="C14" s="138" t="s">
        <v>3043</v>
      </c>
    </row>
    <row r="15" spans="1:3" ht="30" x14ac:dyDescent="0.25">
      <c r="A15" s="1" t="s">
        <v>1132</v>
      </c>
      <c r="B15" s="39" t="s">
        <v>1131</v>
      </c>
      <c r="C15" s="138" t="s">
        <v>3042</v>
      </c>
    </row>
    <row r="16" spans="1:3" x14ac:dyDescent="0.25">
      <c r="A16" s="1" t="s">
        <v>1134</v>
      </c>
      <c r="B16" s="39" t="s">
        <v>1133</v>
      </c>
      <c r="C16" s="138" t="s">
        <v>3045</v>
      </c>
    </row>
    <row r="17" spans="1:3" ht="32.1" customHeight="1" x14ac:dyDescent="0.25">
      <c r="A17" s="1" t="s">
        <v>1136</v>
      </c>
      <c r="B17" s="43" t="s">
        <v>1135</v>
      </c>
      <c r="C17" s="138" t="s">
        <v>3039</v>
      </c>
    </row>
    <row r="18" spans="1:3" x14ac:dyDescent="0.25">
      <c r="A18" s="1" t="s">
        <v>1138</v>
      </c>
      <c r="B18" s="43" t="s">
        <v>1137</v>
      </c>
      <c r="C18" s="138" t="s">
        <v>3040</v>
      </c>
    </row>
    <row r="19" spans="1:3" x14ac:dyDescent="0.25">
      <c r="A19" s="1" t="s">
        <v>2558</v>
      </c>
      <c r="B19" s="43" t="s">
        <v>1139</v>
      </c>
      <c r="C19" s="138" t="s">
        <v>3051</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2956</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3055</v>
      </c>
      <c r="E25" s="31"/>
      <c r="F25" s="31"/>
      <c r="G25" s="31"/>
      <c r="H25" s="23"/>
      <c r="L25" s="23"/>
      <c r="M25" s="23"/>
    </row>
    <row r="26" spans="1:13" outlineLevel="1" x14ac:dyDescent="0.25">
      <c r="A26" s="25" t="s">
        <v>1360</v>
      </c>
      <c r="B26" s="156" t="s">
        <v>2968</v>
      </c>
      <c r="C26" s="138" t="s">
        <v>2950</v>
      </c>
      <c r="D26" s="138" t="s">
        <v>3057</v>
      </c>
      <c r="E26" s="31"/>
      <c r="F26" s="31"/>
      <c r="G26" s="31"/>
      <c r="H26" s="23"/>
      <c r="L26" s="23"/>
      <c r="M26" s="23"/>
    </row>
    <row r="27" spans="1:13" outlineLevel="1" x14ac:dyDescent="0.25">
      <c r="A27" s="25" t="s">
        <v>1361</v>
      </c>
      <c r="B27" s="156" t="s">
        <v>2959</v>
      </c>
      <c r="C27" s="138" t="s">
        <v>2956</v>
      </c>
      <c r="D27" s="138" t="s">
        <v>3055</v>
      </c>
      <c r="E27" s="31"/>
      <c r="F27" s="31"/>
      <c r="G27" s="31"/>
      <c r="H27" s="23"/>
      <c r="L27" s="23"/>
      <c r="M27" s="23"/>
    </row>
    <row r="28" spans="1:13" outlineLevel="1" x14ac:dyDescent="0.25">
      <c r="A28" s="25" t="s">
        <v>1362</v>
      </c>
      <c r="B28" s="156" t="s">
        <v>2958</v>
      </c>
      <c r="C28" s="138" t="s">
        <v>2956</v>
      </c>
      <c r="D28" s="138" t="s">
        <v>3055</v>
      </c>
      <c r="E28" s="31"/>
      <c r="F28" s="31"/>
      <c r="G28" s="31"/>
      <c r="H28" s="23"/>
      <c r="L28" s="23"/>
      <c r="M28" s="23"/>
    </row>
    <row r="29" spans="1:13" outlineLevel="1" x14ac:dyDescent="0.25">
      <c r="A29" s="25" t="s">
        <v>1363</v>
      </c>
      <c r="B29" s="156" t="s">
        <v>2964</v>
      </c>
      <c r="C29" s="138" t="s">
        <v>2956</v>
      </c>
      <c r="D29" s="138" t="s">
        <v>3055</v>
      </c>
      <c r="E29" s="31"/>
      <c r="F29" s="31"/>
      <c r="G29" s="31"/>
      <c r="H29" s="23"/>
      <c r="L29" s="23"/>
      <c r="M29" s="23"/>
    </row>
    <row r="30" spans="1:13" outlineLevel="1" x14ac:dyDescent="0.25">
      <c r="A30" s="25" t="s">
        <v>1364</v>
      </c>
      <c r="B30" s="156" t="s">
        <v>2960</v>
      </c>
      <c r="C30" s="138" t="s">
        <v>2956</v>
      </c>
      <c r="D30" s="138" t="s">
        <v>3055</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3055</v>
      </c>
      <c r="E35" s="196" t="s">
        <v>3058</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5.8268916666666666</v>
      </c>
      <c r="H75" s="23"/>
    </row>
    <row r="76" spans="1:14" x14ac:dyDescent="0.25">
      <c r="A76" s="25" t="s">
        <v>1408</v>
      </c>
      <c r="B76" s="25" t="s">
        <v>2933</v>
      </c>
      <c r="C76" s="106">
        <v>21.473916666666664</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3059</v>
      </c>
      <c r="C82" s="121">
        <v>5.3835699999999998E-3</v>
      </c>
      <c r="D82" s="121" t="str">
        <f t="shared" ref="D82:D87" si="0">IF(C82="","","ND2")</f>
        <v>ND2</v>
      </c>
      <c r="E82" s="121" t="str">
        <f t="shared" ref="E82:E87" si="1">IF(C82="","","ND2")</f>
        <v>ND2</v>
      </c>
      <c r="F82" s="121" t="str">
        <f t="shared" ref="F82:F87" si="2">IF(C82="","","ND2")</f>
        <v>ND2</v>
      </c>
      <c r="G82" s="121">
        <f t="shared" ref="G82:G87" si="3">IF(C82="","",C82)</f>
        <v>5.3835699999999998E-3</v>
      </c>
      <c r="H82" s="23"/>
    </row>
    <row r="83" spans="1:8" x14ac:dyDescent="0.25">
      <c r="A83" s="25" t="s">
        <v>1415</v>
      </c>
      <c r="B83" s="25" t="s">
        <v>3060</v>
      </c>
      <c r="C83" s="121">
        <v>2.4704499999999999E-3</v>
      </c>
      <c r="D83" s="121" t="str">
        <f t="shared" si="0"/>
        <v>ND2</v>
      </c>
      <c r="E83" s="121" t="str">
        <f t="shared" si="1"/>
        <v>ND2</v>
      </c>
      <c r="F83" s="121" t="str">
        <f t="shared" si="2"/>
        <v>ND2</v>
      </c>
      <c r="G83" s="121">
        <f t="shared" si="3"/>
        <v>2.4704499999999999E-3</v>
      </c>
      <c r="H83" s="23"/>
    </row>
    <row r="84" spans="1:8" x14ac:dyDescent="0.25">
      <c r="A84" s="25" t="s">
        <v>1416</v>
      </c>
      <c r="B84" s="25" t="s">
        <v>3061</v>
      </c>
      <c r="C84" s="121">
        <v>4.1929000000000001E-4</v>
      </c>
      <c r="D84" s="121" t="str">
        <f t="shared" si="0"/>
        <v>ND2</v>
      </c>
      <c r="E84" s="121" t="str">
        <f t="shared" si="1"/>
        <v>ND2</v>
      </c>
      <c r="F84" s="121" t="str">
        <f t="shared" si="2"/>
        <v>ND2</v>
      </c>
      <c r="G84" s="121">
        <f t="shared" si="3"/>
        <v>4.1929000000000001E-4</v>
      </c>
      <c r="H84" s="23"/>
    </row>
    <row r="85" spans="1:8" x14ac:dyDescent="0.25">
      <c r="A85" s="25" t="s">
        <v>1417</v>
      </c>
      <c r="B85" s="25" t="s">
        <v>3062</v>
      </c>
      <c r="C85" s="121">
        <v>0</v>
      </c>
      <c r="D85" s="121" t="str">
        <f t="shared" si="0"/>
        <v>ND2</v>
      </c>
      <c r="E85" s="121" t="str">
        <f t="shared" si="1"/>
        <v>ND2</v>
      </c>
      <c r="F85" s="121" t="str">
        <f t="shared" si="2"/>
        <v>ND2</v>
      </c>
      <c r="G85" s="121">
        <f t="shared" si="3"/>
        <v>0</v>
      </c>
      <c r="H85" s="23"/>
    </row>
    <row r="86" spans="1:8" x14ac:dyDescent="0.25">
      <c r="A86" s="25" t="s">
        <v>1427</v>
      </c>
      <c r="B86" s="25" t="s">
        <v>3063</v>
      </c>
      <c r="C86" s="121">
        <v>0</v>
      </c>
      <c r="D86" s="121" t="str">
        <f t="shared" si="0"/>
        <v>ND2</v>
      </c>
      <c r="E86" s="121" t="str">
        <f t="shared" si="1"/>
        <v>ND2</v>
      </c>
      <c r="F86" s="121" t="str">
        <f t="shared" si="2"/>
        <v>ND2</v>
      </c>
      <c r="G86" s="121">
        <f t="shared" si="3"/>
        <v>0</v>
      </c>
      <c r="H86" s="23"/>
    </row>
    <row r="87" spans="1:8" outlineLevel="1" x14ac:dyDescent="0.25">
      <c r="A87" s="25" t="s">
        <v>1418</v>
      </c>
      <c r="B87" s="25" t="s">
        <v>3064</v>
      </c>
      <c r="C87" s="121">
        <v>0.99172669000000002</v>
      </c>
      <c r="D87" s="121" t="str">
        <f t="shared" si="0"/>
        <v>ND2</v>
      </c>
      <c r="E87" s="121" t="str">
        <f t="shared" si="1"/>
        <v>ND2</v>
      </c>
      <c r="F87" s="121" t="str">
        <f t="shared" si="2"/>
        <v>ND2</v>
      </c>
      <c r="G87" s="121">
        <f t="shared" si="3"/>
        <v>0.99172669000000002</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6EA07F-1449-495B-9569-543460862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4531A5-10F4-41EE-8A03-823F36DA48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2024-07-16T07:47:23Z</dcterms:created>
  <dcterms:modified xsi:type="dcterms:W3CDTF">2024-07-16T12:22:38Z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2024-07-16T07:50:27Z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e5d0c873-0a8a-4258-9a11-0f59acc87072</vt:lpwstr>
  </property>
  <property fmtid="{D5CDD505-2E9C-101B-9397-08002B2CF9AE}" pid="8" name="MSIP_Label_42ffcf47-be15-40bf-818d-0da39af9f75a_ContentBits">
    <vt:lpwstr>0</vt:lpwstr>
  </property>
</Properties>
</file>