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3\A. CBC1\"/>
    </mc:Choice>
  </mc:AlternateContent>
  <bookViews>
    <workbookView xWindow="28680" yWindow="-120" windowWidth="29040" windowHeight="15840" tabRatio="836"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D179" i="11"/>
  <c r="G185" i="11" s="1"/>
  <c r="C179" i="11"/>
  <c r="F185" i="11" s="1"/>
  <c r="G175" i="11"/>
  <c r="F175" i="11"/>
  <c r="G171" i="11"/>
  <c r="F171" i="11"/>
  <c r="D157" i="11"/>
  <c r="G163" i="11" s="1"/>
  <c r="C157" i="11"/>
  <c r="F163" i="11" s="1"/>
  <c r="G153" i="11"/>
  <c r="F153" i="11"/>
  <c r="G149" i="11"/>
  <c r="F149" i="11"/>
  <c r="D144" i="11"/>
  <c r="G141" i="11" s="1"/>
  <c r="C144" i="11"/>
  <c r="F141" i="11" s="1"/>
  <c r="G143" i="11"/>
  <c r="G142" i="11"/>
  <c r="F142" i="11"/>
  <c r="G140" i="11"/>
  <c r="F140" i="11"/>
  <c r="G139" i="11"/>
  <c r="F139" i="11"/>
  <c r="G138" i="11"/>
  <c r="F138"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C152" i="10"/>
  <c r="F158" i="10" s="1"/>
  <c r="C82" i="10"/>
  <c r="C78" i="10"/>
  <c r="C49" i="10"/>
  <c r="C42" i="10"/>
  <c r="F41" i="10" s="1"/>
  <c r="F39" i="10"/>
  <c r="D37" i="10"/>
  <c r="G36" i="10" s="1"/>
  <c r="C37" i="10"/>
  <c r="F36" i="10" s="1"/>
  <c r="G33" i="10"/>
  <c r="F33" i="10"/>
  <c r="G29" i="10"/>
  <c r="F29" i="10"/>
  <c r="G25" i="10"/>
  <c r="F25" i="10"/>
  <c r="G356" i="9"/>
  <c r="F356" i="9"/>
  <c r="G352" i="9"/>
  <c r="F352" i="9"/>
  <c r="D350" i="9"/>
  <c r="G355" i="9" s="1"/>
  <c r="C350" i="9"/>
  <c r="F355" i="9" s="1"/>
  <c r="G349" i="9"/>
  <c r="F349" i="9"/>
  <c r="F347" i="9"/>
  <c r="G346" i="9"/>
  <c r="F346" i="9"/>
  <c r="G345" i="9"/>
  <c r="F345" i="9"/>
  <c r="F343" i="9"/>
  <c r="G342" i="9"/>
  <c r="F342" i="9"/>
  <c r="G334" i="9"/>
  <c r="F334" i="9"/>
  <c r="G330" i="9"/>
  <c r="F330" i="9"/>
  <c r="D328" i="9"/>
  <c r="G333" i="9" s="1"/>
  <c r="C328" i="9"/>
  <c r="F333" i="9" s="1"/>
  <c r="G327" i="9"/>
  <c r="F327" i="9"/>
  <c r="F325" i="9"/>
  <c r="G324" i="9"/>
  <c r="F324" i="9"/>
  <c r="G323" i="9"/>
  <c r="F323" i="9"/>
  <c r="F321" i="9"/>
  <c r="G320" i="9"/>
  <c r="F320" i="9"/>
  <c r="D315" i="9"/>
  <c r="G314" i="9" s="1"/>
  <c r="C315"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G315" i="9" s="1"/>
  <c r="F292" i="9"/>
  <c r="F315" i="9" s="1"/>
  <c r="G291" i="9"/>
  <c r="F291" i="9"/>
  <c r="F255" i="9"/>
  <c r="G254" i="9"/>
  <c r="G253" i="9"/>
  <c r="F253" i="9"/>
  <c r="F251" i="9"/>
  <c r="G250" i="9"/>
  <c r="D249" i="9"/>
  <c r="G252" i="9" s="1"/>
  <c r="C249" i="9"/>
  <c r="F252" i="9" s="1"/>
  <c r="F248" i="9"/>
  <c r="G247" i="9"/>
  <c r="F247" i="9"/>
  <c r="G246" i="9"/>
  <c r="F246" i="9"/>
  <c r="G245" i="9"/>
  <c r="F245" i="9"/>
  <c r="F244" i="9"/>
  <c r="G243" i="9"/>
  <c r="F243" i="9"/>
  <c r="G242" i="9"/>
  <c r="F242" i="9"/>
  <c r="F249" i="9" s="1"/>
  <c r="G241" i="9"/>
  <c r="F241" i="9"/>
  <c r="F233" i="9"/>
  <c r="G232" i="9"/>
  <c r="G231" i="9"/>
  <c r="F231" i="9"/>
  <c r="F229" i="9"/>
  <c r="G228" i="9"/>
  <c r="D227" i="9"/>
  <c r="G230" i="9" s="1"/>
  <c r="C227" i="9"/>
  <c r="F230" i="9" s="1"/>
  <c r="F226" i="9"/>
  <c r="G225" i="9"/>
  <c r="G224" i="9"/>
  <c r="F224" i="9"/>
  <c r="G223" i="9"/>
  <c r="F223" i="9"/>
  <c r="F222" i="9"/>
  <c r="G221" i="9"/>
  <c r="G220" i="9"/>
  <c r="F220" i="9"/>
  <c r="G219" i="9"/>
  <c r="F219" i="9"/>
  <c r="D214" i="9"/>
  <c r="G212" i="9" s="1"/>
  <c r="C214" i="9"/>
  <c r="G213" i="9"/>
  <c r="F213" i="9"/>
  <c r="F212" i="9"/>
  <c r="F211" i="9"/>
  <c r="G210" i="9"/>
  <c r="F210" i="9"/>
  <c r="G209" i="9"/>
  <c r="F209" i="9"/>
  <c r="F208" i="9"/>
  <c r="F207" i="9"/>
  <c r="G206" i="9"/>
  <c r="F206" i="9"/>
  <c r="G205" i="9"/>
  <c r="F205" i="9"/>
  <c r="F204" i="9"/>
  <c r="F203" i="9"/>
  <c r="G202" i="9"/>
  <c r="F202" i="9"/>
  <c r="G201" i="9"/>
  <c r="F201" i="9"/>
  <c r="F200" i="9"/>
  <c r="F199" i="9"/>
  <c r="G198" i="9"/>
  <c r="F198" i="9"/>
  <c r="G197" i="9"/>
  <c r="F197" i="9"/>
  <c r="F196" i="9"/>
  <c r="F195" i="9"/>
  <c r="G194" i="9"/>
  <c r="F194" i="9"/>
  <c r="G193" i="9"/>
  <c r="F193" i="9"/>
  <c r="F192" i="9"/>
  <c r="F191" i="9"/>
  <c r="G190" i="9"/>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s="1"/>
  <c r="C44" i="9"/>
  <c r="F36" i="9"/>
  <c r="D36" i="9"/>
  <c r="F28" i="9"/>
  <c r="D28" i="9"/>
  <c r="F20" i="9"/>
  <c r="F19" i="9"/>
  <c r="C15" i="9"/>
  <c r="F26"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2" i="8"/>
  <c r="F211" i="8"/>
  <c r="C208" i="8"/>
  <c r="F215" i="8" s="1"/>
  <c r="F207" i="8"/>
  <c r="C207" i="8"/>
  <c r="F206" i="8"/>
  <c r="F205" i="8"/>
  <c r="F202" i="8"/>
  <c r="F201" i="8"/>
  <c r="F200" i="8"/>
  <c r="F199" i="8"/>
  <c r="F198" i="8"/>
  <c r="F197" i="8"/>
  <c r="F196" i="8"/>
  <c r="F195" i="8"/>
  <c r="F194" i="8"/>
  <c r="F193" i="8"/>
  <c r="F187" i="8"/>
  <c r="F185" i="8"/>
  <c r="F184" i="8"/>
  <c r="C179" i="8"/>
  <c r="F181" i="8" s="1"/>
  <c r="F178" i="8"/>
  <c r="F177" i="8"/>
  <c r="D167" i="8"/>
  <c r="G164" i="8" s="1"/>
  <c r="C167" i="8"/>
  <c r="F164" i="8" s="1"/>
  <c r="F166" i="8"/>
  <c r="F161" i="8"/>
  <c r="F157" i="8"/>
  <c r="D155" i="8"/>
  <c r="G159" i="8" s="1"/>
  <c r="C155" i="8"/>
  <c r="F159" i="8" s="1"/>
  <c r="F154" i="8"/>
  <c r="F151" i="8"/>
  <c r="F150" i="8"/>
  <c r="G147" i="8"/>
  <c r="F147" i="8"/>
  <c r="F146" i="8"/>
  <c r="G143" i="8"/>
  <c r="F143" i="8"/>
  <c r="F142" i="8"/>
  <c r="G139" i="8"/>
  <c r="F139" i="8"/>
  <c r="F138" i="8"/>
  <c r="G135" i="8"/>
  <c r="G134" i="8"/>
  <c r="F134" i="8"/>
  <c r="G133" i="8"/>
  <c r="F133" i="8"/>
  <c r="G131" i="8"/>
  <c r="G130" i="8"/>
  <c r="F130" i="8"/>
  <c r="D129" i="8"/>
  <c r="G136" i="8" s="1"/>
  <c r="C129" i="8"/>
  <c r="F135"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G129" i="8" s="1"/>
  <c r="F114" i="8"/>
  <c r="F129" i="8" s="1"/>
  <c r="G113" i="8"/>
  <c r="F113" i="8"/>
  <c r="G112" i="8"/>
  <c r="F112" i="8"/>
  <c r="F105" i="8"/>
  <c r="F104" i="8"/>
  <c r="F103" i="8"/>
  <c r="F102" i="8"/>
  <c r="D101" i="8"/>
  <c r="C100" i="8"/>
  <c r="F101" i="8" s="1"/>
  <c r="F99" i="8"/>
  <c r="F98" i="8"/>
  <c r="F97" i="8"/>
  <c r="F96" i="8"/>
  <c r="F94" i="8"/>
  <c r="F93" i="8"/>
  <c r="F81" i="8"/>
  <c r="F80" i="8"/>
  <c r="F79" i="8"/>
  <c r="F78" i="8"/>
  <c r="D78" i="8"/>
  <c r="C77" i="8"/>
  <c r="F82" i="8" s="1"/>
  <c r="F75" i="8"/>
  <c r="F74" i="8"/>
  <c r="F73" i="8"/>
  <c r="F72" i="8"/>
  <c r="F70" i="8"/>
  <c r="F62" i="8"/>
  <c r="F61" i="8"/>
  <c r="F60" i="8"/>
  <c r="F59" i="8"/>
  <c r="C58" i="8"/>
  <c r="F64" i="8" s="1"/>
  <c r="F55" i="8"/>
  <c r="F54" i="8"/>
  <c r="F53" i="8"/>
  <c r="D45" i="8"/>
  <c r="D300" i="8"/>
  <c r="D293" i="8"/>
  <c r="C300" i="8"/>
  <c r="C293" i="8"/>
  <c r="F292" i="8"/>
  <c r="D292" i="8"/>
  <c r="C292" i="8"/>
  <c r="D290" i="8"/>
  <c r="C290" i="8"/>
  <c r="F350" i="9" l="1"/>
  <c r="F132" i="8"/>
  <c r="F136" i="8"/>
  <c r="F141" i="8"/>
  <c r="F145" i="8"/>
  <c r="F149" i="8"/>
  <c r="F153" i="8"/>
  <c r="F156" i="8"/>
  <c r="F160" i="8"/>
  <c r="F165" i="8"/>
  <c r="F167" i="8" s="1"/>
  <c r="F174" i="8"/>
  <c r="F179" i="8" s="1"/>
  <c r="F182" i="8"/>
  <c r="F203" i="8"/>
  <c r="F208" i="8" s="1"/>
  <c r="F209" i="8"/>
  <c r="F159" i="10"/>
  <c r="F160" i="11"/>
  <c r="F182" i="11"/>
  <c r="F71" i="8"/>
  <c r="F77" i="8" s="1"/>
  <c r="F95" i="8"/>
  <c r="F100" i="8" s="1"/>
  <c r="G132" i="8"/>
  <c r="G141" i="8"/>
  <c r="G145" i="8"/>
  <c r="G149" i="8"/>
  <c r="G153" i="8"/>
  <c r="G156" i="8"/>
  <c r="G160" i="8"/>
  <c r="G165" i="8"/>
  <c r="G167" i="8" s="1"/>
  <c r="F175" i="8"/>
  <c r="F183" i="8"/>
  <c r="F204" i="8"/>
  <c r="F210" i="8"/>
  <c r="G160" i="11"/>
  <c r="G182" i="11"/>
  <c r="F14" i="9"/>
  <c r="F15" i="9" s="1"/>
  <c r="F21" i="9"/>
  <c r="F221" i="9"/>
  <c r="F227" i="9" s="1"/>
  <c r="F225" i="9"/>
  <c r="F228" i="9"/>
  <c r="F232" i="9"/>
  <c r="F250" i="9"/>
  <c r="F254" i="9"/>
  <c r="F331" i="9"/>
  <c r="F353" i="9"/>
  <c r="F22" i="10"/>
  <c r="F26" i="10"/>
  <c r="F30" i="10"/>
  <c r="F34" i="10"/>
  <c r="F153" i="10"/>
  <c r="F143" i="11"/>
  <c r="F150" i="11"/>
  <c r="F157" i="11" s="1"/>
  <c r="F154" i="11"/>
  <c r="F161" i="11"/>
  <c r="F172" i="11"/>
  <c r="F176" i="11"/>
  <c r="F183" i="11"/>
  <c r="G138" i="8"/>
  <c r="G142" i="8"/>
  <c r="G146" i="8"/>
  <c r="G150" i="8"/>
  <c r="G154" i="8"/>
  <c r="G157" i="8"/>
  <c r="G161" i="8"/>
  <c r="G166" i="8"/>
  <c r="F22" i="9"/>
  <c r="G331" i="9"/>
  <c r="G353" i="9"/>
  <c r="G22" i="10"/>
  <c r="G26" i="10"/>
  <c r="G30" i="10"/>
  <c r="G34" i="10"/>
  <c r="F154" i="10"/>
  <c r="G150" i="11"/>
  <c r="G157" i="11" s="1"/>
  <c r="G154" i="11"/>
  <c r="G161" i="11"/>
  <c r="G172" i="11"/>
  <c r="G179" i="11" s="1"/>
  <c r="G176" i="11"/>
  <c r="G183" i="11"/>
  <c r="F158" i="8"/>
  <c r="F162" i="8"/>
  <c r="F186" i="8"/>
  <c r="F23" i="9"/>
  <c r="F332" i="9"/>
  <c r="F354" i="9"/>
  <c r="F23" i="10"/>
  <c r="F27" i="10"/>
  <c r="F31" i="10"/>
  <c r="F35" i="10"/>
  <c r="F148" i="10"/>
  <c r="F155" i="10"/>
  <c r="F151" i="11"/>
  <c r="F155" i="11"/>
  <c r="F158" i="11"/>
  <c r="F162" i="11"/>
  <c r="F173" i="11"/>
  <c r="F177" i="11"/>
  <c r="F180" i="11"/>
  <c r="F184" i="11"/>
  <c r="F16" i="9"/>
  <c r="F24" i="9"/>
  <c r="G191" i="9"/>
  <c r="G214" i="9" s="1"/>
  <c r="G195" i="9"/>
  <c r="G199" i="9"/>
  <c r="G203" i="9"/>
  <c r="G207" i="9"/>
  <c r="G211" i="9"/>
  <c r="G222" i="9"/>
  <c r="G227" i="9" s="1"/>
  <c r="G226" i="9"/>
  <c r="G229" i="9"/>
  <c r="G233" i="9"/>
  <c r="G244" i="9"/>
  <c r="G249" i="9" s="1"/>
  <c r="G248" i="9"/>
  <c r="G251" i="9"/>
  <c r="G255" i="9"/>
  <c r="G321" i="9"/>
  <c r="G328" i="9" s="1"/>
  <c r="G325" i="9"/>
  <c r="G332" i="9"/>
  <c r="G343" i="9"/>
  <c r="G350" i="9" s="1"/>
  <c r="G347" i="9"/>
  <c r="G354" i="9"/>
  <c r="G23" i="10"/>
  <c r="G27" i="10"/>
  <c r="G31" i="10"/>
  <c r="G35" i="10"/>
  <c r="F40" i="10"/>
  <c r="F42" i="10" s="1"/>
  <c r="F149" i="10"/>
  <c r="F156" i="10"/>
  <c r="G151" i="11"/>
  <c r="G155" i="11"/>
  <c r="G158" i="11"/>
  <c r="G162" i="11"/>
  <c r="G173" i="11"/>
  <c r="G177" i="11"/>
  <c r="G180" i="11"/>
  <c r="G184" i="11"/>
  <c r="G162" i="8"/>
  <c r="F56" i="8"/>
  <c r="F58" i="8" s="1"/>
  <c r="F63" i="8"/>
  <c r="F76" i="8"/>
  <c r="F131" i="8"/>
  <c r="F140" i="8"/>
  <c r="F155" i="8" s="1"/>
  <c r="F144" i="8"/>
  <c r="F148" i="8"/>
  <c r="F152" i="8"/>
  <c r="F180" i="8"/>
  <c r="F17" i="9"/>
  <c r="F25" i="9"/>
  <c r="F322" i="9"/>
  <c r="F328" i="9" s="1"/>
  <c r="F326" i="9"/>
  <c r="F329" i="9"/>
  <c r="F344" i="9"/>
  <c r="F348" i="9"/>
  <c r="F351" i="9"/>
  <c r="F24" i="10"/>
  <c r="F28" i="10"/>
  <c r="F32" i="10"/>
  <c r="F150" i="10"/>
  <c r="F157" i="10"/>
  <c r="F137" i="11"/>
  <c r="F144" i="11" s="1"/>
  <c r="F152" i="11"/>
  <c r="F156" i="11"/>
  <c r="F159" i="11"/>
  <c r="F174" i="11"/>
  <c r="F178" i="11"/>
  <c r="F179" i="11" s="1"/>
  <c r="F181" i="11"/>
  <c r="G151" i="8"/>
  <c r="G158" i="8"/>
  <c r="F57" i="8"/>
  <c r="G140" i="8"/>
  <c r="G144" i="8"/>
  <c r="G148" i="8"/>
  <c r="G152" i="8"/>
  <c r="F18" i="9"/>
  <c r="G192" i="9"/>
  <c r="G196" i="9"/>
  <c r="G200" i="9"/>
  <c r="G204" i="9"/>
  <c r="G208" i="9"/>
  <c r="G322" i="9"/>
  <c r="G326" i="9"/>
  <c r="G329" i="9"/>
  <c r="G344" i="9"/>
  <c r="G348" i="9"/>
  <c r="G351" i="9"/>
  <c r="G24" i="10"/>
  <c r="G28" i="10"/>
  <c r="G32" i="10"/>
  <c r="F151" i="10"/>
  <c r="G137" i="11"/>
  <c r="G144" i="11" s="1"/>
  <c r="G152" i="11"/>
  <c r="G156" i="11"/>
  <c r="G159" i="11"/>
  <c r="G174" i="11"/>
  <c r="G178" i="11"/>
  <c r="G181" i="11"/>
  <c r="F152" i="10" l="1"/>
  <c r="G155" i="8"/>
  <c r="G37" i="10"/>
  <c r="F37" i="10"/>
</calcChain>
</file>

<file path=xl/sharedStrings.xml><?xml version="1.0" encoding="utf-8"?>
<sst xmlns="http://schemas.openxmlformats.org/spreadsheetml/2006/main" count="2529" uniqueCount="1805">
  <si>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</si>
  <si>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</si>
  <si>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</si>
  <si>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</si>
  <si>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</si>
  <si>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</si>
  <si>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</si>
  <si>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</si>
  <si>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</si>
  <si>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</si>
  <si>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</si>
  <si>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</si>
  <si>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</si>
  <si>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</si>
  <si>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</si>
  <si>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</si>
  <si>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</si>
  <si>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</si>
  <si>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</si>
  <si>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</si>
  <si>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</si>
  <si>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</si>
  <si>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</si>
  <si>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</si>
  <si>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</si>
  <si>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</si>
  <si>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</si>
  <si>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</si>
  <si>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</si>
  <si>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</si>
  <si>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</si>
  <si>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</si>
  <si>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</si>
  <si>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</si>
  <si>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</si>
  <si>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</si>
  <si>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</si>
  <si>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</si>
  <si>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</si>
  <si>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</si>
  <si>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</si>
  <si>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</si>
  <si>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</si>
  <si>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</si>
  <si>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</si>
  <si>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</si>
  <si>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</si>
  <si>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</si>
  <si>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</si>
  <si>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</si>
  <si>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</si>
  <si>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</si>
  <si>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</si>
  <si>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</si>
  <si>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</si>
  <si>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</si>
  <si>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</si>
  <si>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</si>
  <si>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</si>
  <si>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</si>
  <si>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</si>
  <si>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</si>
  <si>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</si>
  <si>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</si>
  <si>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</si>
  <si>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</si>
  <si>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</si>
  <si>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</si>
  <si>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</si>
  <si>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</si>
  <si>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</si>
  <si>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</si>
  <si>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</si>
  <si>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</si>
  <si>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</si>
  <si>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</si>
  <si>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</si>
  <si>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</si>
  <si>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</si>
  <si>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</si>
  <si>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</si>
  <si>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</si>
  <si>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</si>
  <si>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</si>
  <si>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</si>
  <si>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</si>
  <si>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</si>
  <si>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</si>
  <si>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</si>
  <si>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</si>
  <si>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</si>
  <si>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</si>
  <si>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</si>
  <si>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</si>
  <si>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</si>
  <si>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</si>
  <si>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</si>
  <si>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</si>
  <si>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</si>
  <si>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</si>
  <si>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</si>
  <si>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</si>
  <si>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</si>
  <si>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</si>
  <si>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</si>
  <si>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</si>
  <si>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</si>
  <si>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</si>
  <si>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</si>
  <si>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</si>
  <si>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</si>
  <si>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</si>
  <si>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</si>
  <si>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</si>
  <si>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</si>
  <si>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</si>
  <si>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</si>
  <si>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</si>
  <si>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</si>
  <si>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</si>
  <si>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</si>
  <si>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</si>
  <si>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</si>
  <si>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</si>
  <si>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</si>
  <si>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</si>
  <si>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</si>
  <si>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</si>
  <si>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</si>
  <si>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</si>
  <si>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</si>
  <si>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</si>
  <si>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</si>
  <si>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</si>
  <si>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</si>
  <si>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</si>
  <si>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</si>
  <si>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</si>
  <si>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</si>
  <si>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</si>
  <si>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</si>
  <si>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</si>
  <si>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</si>
  <si>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</si>
  <si>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</si>
  <si>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</si>
  <si>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</si>
  <si>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</si>
  <si>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</si>
  <si>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</si>
  <si>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</si>
  <si>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</si>
  <si>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</si>
  <si>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</si>
  <si>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</si>
  <si>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</si>
  <si>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</si>
  <si>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</si>
  <si>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</si>
  <si>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</si>
  <si>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</si>
  <si>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</si>
  <si>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</si>
  <si>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</si>
  <si>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</si>
  <si>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</si>
  <si>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</si>
  <si>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</si>
  <si>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</si>
  <si>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</si>
  <si>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</si>
  <si>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</si>
  <si>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</si>
  <si>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</si>
  <si>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</si>
  <si>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</si>
  <si>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</si>
  <si>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</si>
  <si>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</si>
  <si>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</si>
  <si>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</si>
  <si>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</si>
  <si>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</si>
  <si>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</si>
  <si>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</si>
  <si>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</si>
  <si>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</si>
  <si>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</si>
  <si>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</si>
  <si>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</si>
  <si>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</si>
  <si>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</si>
  <si>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</si>
  <si>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</si>
  <si>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</si>
  <si>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</si>
  <si>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</si>
  <si>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</si>
  <si>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</si>
  <si>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</si>
  <si>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</si>
  <si>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</si>
  <si>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</si>
  <si>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</si>
  <si>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</si>
  <si>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</si>
  <si>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</si>
  <si>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</si>
  <si>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</si>
  <si>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</si>
  <si>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</si>
  <si>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</si>
  <si>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</si>
  <si>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</si>
  <si>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</si>
  <si>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</si>
  <si>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</si>
  <si>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</si>
  <si>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</si>
  <si>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</si>
  <si>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</si>
  <si>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</si>
  <si>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</si>
  <si>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</si>
  <si>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</si>
  <si>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</si>
  <si>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</si>
  <si>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</si>
  <si>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</si>
  <si>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</si>
  <si>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</si>
  <si>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</si>
  <si>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</si>
  <si>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</si>
  <si>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</si>
  <si>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</si>
  <si>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</si>
  <si>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</si>
  <si>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</si>
  <si>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</si>
  <si>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</si>
  <si>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</si>
  <si>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</si>
  <si>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</si>
  <si>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</si>
  <si>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</si>
  <si>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</si>
  <si>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</si>
  <si>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</si>
  <si>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</si>
  <si>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</si>
  <si>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</si>
  <si>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</si>
  <si>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</si>
  <si>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</si>
  <si>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</si>
  <si>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</si>
  <si>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</si>
  <si>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</si>
  <si>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</si>
  <si>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</si>
  <si>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</si>
  <si>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</si>
  <si>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</si>
  <si>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</si>
  <si>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</si>
  <si>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</si>
  <si>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</si>
  <si>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</si>
  <si>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</si>
  <si>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</si>
  <si>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</si>
  <si>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</si>
  <si>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</si>
  <si>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</si>
  <si>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</si>
  <si>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</si>
  <si>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</si>
  <si>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</si>
  <si>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</si>
  <si>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</si>
  <si>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</si>
  <si>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</si>
  <si>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</si>
  <si>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</si>
  <si>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</si>
  <si>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</si>
  <si>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</si>
  <si>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</si>
  <si>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</si>
  <si>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</si>
  <si>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</si>
  <si>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</si>
  <si>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</si>
  <si>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</si>
  <si>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</si>
  <si>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</si>
  <si>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</si>
  <si>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</si>
  <si>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</si>
  <si>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</si>
  <si>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</si>
  <si>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</si>
  <si>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</si>
  <si>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</si>
  <si>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</si>
  <si>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</si>
  <si>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</si>
  <si>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</si>
  <si>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</si>
  <si>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</si>
  <si>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</si>
  <si>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</si>
  <si>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</si>
  <si>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</si>
  <si>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</si>
  <si>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</si>
  <si>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</si>
  <si>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</si>
  <si>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</si>
  <si>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</si>
  <si>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</si>
  <si>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</si>
  <si>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</si>
  <si>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</si>
  <si>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</si>
  <si>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</si>
  <si>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</si>
  <si>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</si>
  <si>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</si>
  <si>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</si>
  <si>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</si>
  <si>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</si>
  <si>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</si>
  <si>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</si>
  <si>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</si>
  <si>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</si>
  <si>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</si>
  <si>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</si>
  <si>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</si>
  <si>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</si>
  <si>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</si>
  <si>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</si>
  <si>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</si>
  <si>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</si>
  <si>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</si>
  <si>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</si>
  <si>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</si>
  <si>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</si>
  <si>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</si>
  <si>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</si>
  <si>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</si>
  <si>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</si>
  <si>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</si>
  <si>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</si>
  <si>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</si>
  <si>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</si>
  <si>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</si>
  <si>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</si>
  <si>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</si>
  <si>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</si>
  <si>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</si>
  <si>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</si>
  <si>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</si>
  <si>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</si>
  <si>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</si>
  <si>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</si>
  <si>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</si>
  <si>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</si>
  <si>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</si>
  <si>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</si>
  <si>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</si>
  <si>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</si>
  <si>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</si>
  <si>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</si>
  <si>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</si>
  <si>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</si>
  <si>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</si>
  <si>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</si>
  <si>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</si>
  <si>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</si>
  <si>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</si>
  <si>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</si>
  <si>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</si>
  <si>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</si>
  <si>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</si>
  <si>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</si>
  <si>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</si>
  <si>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</si>
  <si>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</si>
  <si>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</si>
  <si>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</si>
  <si>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</si>
  <si>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</si>
  <si>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</si>
  <si>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</si>
  <si>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</si>
  <si>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</si>
  <si>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</si>
  <si>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</si>
  <si>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</si>
  <si>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</si>
  <si>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</si>
  <si>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</si>
  <si>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</si>
  <si>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</si>
  <si>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</si>
  <si>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</si>
  <si>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</si>
  <si>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</si>
  <si>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</si>
  <si>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</si>
  <si>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</si>
  <si>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</si>
  <si>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</si>
  <si>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</si>
  <si>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</si>
  <si>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</si>
  <si>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</si>
  <si>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</si>
  <si>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</si>
  <si>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</si>
  <si>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</si>
  <si>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</si>
  <si>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</si>
  <si>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</si>
  <si>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</si>
  <si>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</si>
  <si>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</si>
  <si>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</si>
  <si>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</si>
  <si>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</si>
  <si>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</si>
  <si>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</si>
  <si>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</si>
  <si>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</si>
  <si>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</si>
  <si>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</si>
  <si>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</si>
  <si>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</si>
  <si>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</si>
  <si>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</si>
  <si>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</si>
  <si>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</si>
  <si>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</si>
  <si>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</si>
  <si>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</si>
  <si>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</si>
  <si>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</si>
  <si>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</si>
  <si>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</si>
  <si>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</si>
  <si>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</si>
  <si>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</si>
  <si>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</si>
  <si>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</si>
  <si>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</si>
  <si>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</si>
  <si>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</si>
  <si>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</si>
  <si>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</si>
  <si>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</si>
  <si>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</si>
  <si>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</si>
  <si>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</si>
  <si>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</si>
  <si>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</si>
  <si>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</si>
  <si>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</si>
  <si>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</si>
  <si>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</si>
  <si>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</si>
  <si>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</si>
  <si>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</si>
  <si>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</si>
  <si>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</si>
  <si>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</si>
  <si>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</si>
  <si>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</si>
  <si>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</si>
  <si>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</si>
  <si>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</si>
  <si>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</si>
  <si>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</si>
  <si>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</si>
  <si>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</si>
  <si>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</si>
  <si>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</si>
  <si>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</si>
  <si>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</si>
  <si>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</si>
  <si>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</si>
  <si>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</si>
  <si>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</si>
  <si>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</si>
  <si>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</si>
  <si>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</si>
  <si>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</si>
  <si>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</si>
  <si>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</si>
  <si>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</si>
  <si>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</si>
  <si>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</si>
  <si>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</si>
  <si>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</si>
  <si>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</si>
  <si>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</si>
  <si>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</si>
  <si>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</si>
  <si>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</si>
  <si>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</si>
  <si>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</si>
  <si>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</si>
  <si>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</si>
  <si>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</si>
  <si>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</si>
  <si>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</si>
  <si>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</si>
  <si>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</si>
  <si>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</si>
  <si>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</si>
  <si>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</si>
  <si>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</si>
  <si>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</si>
  <si>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</si>
  <si>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</si>
  <si>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</si>
  <si>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</si>
  <si>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</si>
  <si>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</si>
  <si>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</si>
  <si>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</si>
  <si>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</si>
  <si>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</si>
  <si>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</si>
  <si>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</si>
  <si>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</si>
  <si>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</si>
  <si>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</si>
  <si>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</si>
  <si>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</si>
  <si>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</si>
  <si>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</si>
  <si>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</si>
  <si>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</si>
  <si>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</si>
  <si>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</si>
  <si>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</si>
  <si>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</si>
  <si>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</si>
  <si>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</si>
  <si>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</si>
  <si>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</si>
  <si>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</si>
  <si>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</si>
  <si>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</si>
  <si>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</si>
  <si>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</si>
  <si>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</si>
  <si>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</si>
  <si>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</si>
  <si>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</si>
  <si>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</si>
  <si>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</si>
  <si>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</si>
  <si>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</si>
  <si>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</si>
  <si>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</si>
  <si>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</si>
  <si>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</si>
  <si>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</si>
  <si>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</si>
  <si>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</si>
  <si>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</si>
  <si>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</si>
  <si>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</si>
  <si>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</si>
  <si>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</si>
  <si>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</si>
  <si>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</si>
  <si>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</si>
  <si>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</si>
  <si>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</si>
  <si>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</si>
  <si>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</si>
  <si>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</si>
  <si>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</si>
  <si>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</si>
  <si>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</si>
  <si>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</si>
  <si>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</si>
  <si>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</si>
  <si>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</si>
  <si>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</si>
  <si>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</si>
  <si>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</si>
  <si>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</si>
  <si>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</si>
  <si>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</si>
  <si>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</si>
  <si>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</si>
  <si>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</si>
  <si>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</si>
  <si>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</si>
  <si>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</si>
  <si>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</si>
  <si>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</si>
  <si>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</si>
  <si>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</si>
  <si>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</si>
  <si>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</si>
  <si>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</si>
  <si>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</si>
  <si>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</si>
  <si>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</si>
  <si>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</si>
  <si>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</si>
  <si>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</si>
  <si>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</si>
  <si>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</si>
  <si>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</si>
  <si>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</si>
  <si>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</si>
  <si>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</si>
  <si>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</si>
  <si>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</si>
  <si>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</si>
  <si>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</si>
  <si>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</si>
  <si>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</si>
  <si>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</si>
  <si>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</si>
  <si>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</si>
  <si>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</si>
  <si>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</si>
  <si>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</si>
  <si>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</si>
  <si>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</si>
  <si>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</si>
  <si>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</si>
  <si>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</si>
  <si>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</si>
  <si>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</si>
  <si>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</si>
  <si>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</si>
  <si>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</si>
  <si>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</si>
  <si>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</si>
  <si>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</si>
  <si>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</si>
  <si>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</si>
  <si>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</si>
  <si>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</si>
  <si>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</si>
  <si>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</si>
  <si>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</si>
  <si>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</si>
  <si>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</si>
  <si>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</si>
  <si>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</si>
  <si>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</si>
  <si>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</si>
  <si>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</si>
  <si>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</si>
  <si>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</si>
  <si>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</si>
  <si>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</si>
  <si>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</si>
  <si>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</si>
  <si>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</si>
  <si>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</si>
  <si>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</si>
  <si>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</si>
  <si>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</si>
  <si>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</si>
  <si>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</si>
  <si>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</si>
  <si>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</si>
  <si>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</si>
  <si>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</si>
  <si>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</si>
  <si>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</si>
  <si>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</si>
  <si>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</si>
  <si>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</si>
  <si>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</si>
  <si>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</si>
  <si>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</si>
  <si>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</si>
  <si>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</si>
  <si>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</si>
  <si>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</si>
  <si>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</si>
  <si>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</si>
  <si>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</si>
  <si>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</si>
  <si>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</si>
  <si>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</si>
  <si>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</si>
  <si>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</si>
  <si>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</si>
  <si>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</si>
  <si>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</si>
  <si>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</si>
  <si>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</si>
  <si>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</si>
  <si>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</si>
  <si>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</si>
  <si>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</si>
  <si>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</si>
  <si>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</si>
  <si>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</si>
  <si>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</si>
  <si>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</si>
  <si>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</si>
  <si>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</si>
  <si>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</si>
  <si>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</si>
  <si>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</si>
  <si>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</si>
  <si>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</si>
  <si>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</si>
  <si>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</si>
  <si>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</si>
  <si>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</si>
  <si>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</si>
  <si>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</si>
  <si>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</si>
  <si>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</si>
  <si>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</si>
  <si>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</si>
  <si>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</si>
  <si>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</si>
  <si>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</si>
  <si>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</si>
  <si>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</si>
  <si>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</si>
  <si>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</si>
  <si>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</si>
  <si>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</si>
  <si>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</si>
  <si>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</si>
  <si>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</si>
  <si>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</si>
  <si>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</si>
  <si>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</si>
  <si>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</si>
  <si>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</si>
  <si>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</si>
  <si>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</si>
  <si>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</si>
  <si>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</si>
  <si>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</si>
  <si>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</si>
  <si>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</si>
  <si>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</si>
  <si>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</si>
  <si>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</si>
  <si>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</si>
  <si>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</si>
  <si>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</si>
  <si>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</si>
  <si>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</si>
  <si>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</si>
  <si>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</si>
  <si>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</si>
  <si>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</si>
  <si>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</si>
  <si>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</si>
  <si>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</si>
  <si>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</si>
  <si>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</si>
  <si>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</si>
  <si>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</si>
  <si>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</si>
  <si>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</si>
  <si>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</si>
  <si>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</si>
  <si>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</si>
  <si>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</si>
  <si>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</si>
  <si>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</si>
  <si>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</si>
  <si>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</si>
  <si>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</si>
  <si>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</si>
  <si>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</si>
  <si>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</si>
  <si>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</si>
  <si>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</si>
  <si>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</si>
  <si>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</si>
  <si>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</si>
  <si>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</si>
  <si>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</si>
  <si>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</si>
  <si>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</si>
  <si>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</si>
  <si>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</si>
  <si>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</si>
  <si>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</si>
  <si>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</si>
  <si>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</si>
  <si>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</si>
  <si>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</si>
  <si>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</si>
  <si>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</si>
  <si>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</si>
  <si>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</si>
  <si>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</si>
  <si>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</si>
  <si>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</si>
  <si>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</si>
  <si>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</si>
  <si>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</si>
  <si>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</si>
  <si>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</si>
  <si>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</si>
  <si>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</si>
  <si>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</si>
  <si>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</si>
  <si>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</si>
  <si>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</si>
  <si>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</si>
  <si>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</si>
  <si>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</si>
  <si>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</si>
  <si>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</si>
  <si>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</si>
  <si>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</si>
  <si>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</si>
  <si>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</si>
  <si>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</si>
  <si>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</si>
  <si>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</si>
  <si>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</si>
  <si>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</si>
  <si>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</si>
  <si>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</si>
  <si>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</si>
  <si>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</si>
  <si>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</si>
  <si>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</si>
  <si>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</si>
  <si>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</si>
  <si>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</si>
  <si>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</si>
  <si>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</si>
  <si>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</si>
  <si>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</si>
  <si>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</si>
  <si>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</si>
  <si>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</si>
  <si>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</si>
  <si>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</si>
  <si>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</si>
  <si>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</si>
  <si>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</si>
  <si>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</si>
  <si>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</si>
  <si>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</si>
  <si>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</si>
  <si>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</si>
  <si>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</si>
  <si>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</si>
  <si>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</si>
  <si>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</si>
  <si>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</si>
  <si>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</si>
  <si>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</si>
  <si>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</si>
  <si>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</si>
  <si>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</si>
  <si>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</si>
  <si>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</si>
  <si>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</si>
  <si>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</si>
  <si>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</si>
  <si>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</si>
  <si>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</si>
  <si>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</si>
  <si>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</si>
  <si>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</si>
  <si>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</si>
  <si>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</si>
  <si>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</si>
  <si>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</si>
  <si>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</si>
  <si>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</si>
  <si>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</si>
  <si>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</si>
  <si>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</si>
  <si>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</si>
  <si>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</si>
  <si>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</si>
  <si>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</si>
  <si>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</si>
  <si>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</si>
  <si>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</si>
  <si>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</si>
  <si>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</si>
  <si>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</si>
  <si>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</si>
  <si>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</si>
  <si>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</si>
  <si>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</si>
  <si>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</si>
  <si>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</si>
  <si>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</si>
  <si>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</si>
  <si>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</si>
  <si>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</si>
  <si>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</si>
  <si>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</si>
  <si>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</si>
  <si>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</si>
  <si>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</si>
  <si>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</si>
  <si>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</si>
  <si>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</si>
  <si>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</si>
  <si>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</si>
  <si>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</si>
  <si>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</si>
  <si>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</si>
  <si>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</si>
  <si>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</si>
  <si>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</si>
  <si>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</si>
  <si>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</si>
  <si>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</si>
  <si>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</si>
  <si>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</si>
  <si>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</si>
  <si>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</si>
  <si>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</si>
  <si>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</si>
  <si>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</si>
  <si>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</si>
  <si>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</si>
  <si>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</si>
  <si>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</si>
  <si>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</si>
  <si>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</si>
  <si>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</si>
  <si>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</si>
  <si>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</si>
  <si>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</si>
  <si>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</si>
  <si>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</si>
  <si>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</si>
  <si>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</si>
  <si>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</si>
  <si>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</si>
  <si>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</si>
  <si>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</si>
  <si>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</si>
  <si>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</si>
  <si>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</si>
  <si>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</si>
  <si>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</si>
  <si>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</si>
  <si>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</si>
  <si>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</si>
  <si>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</si>
  <si>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</si>
  <si>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</si>
  <si>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</si>
  <si>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</si>
  <si>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</si>
  <si>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</si>
  <si>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</si>
  <si>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</si>
  <si>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</si>
  <si>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</si>
  <si>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</si>
  <si>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</si>
  <si>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</si>
  <si>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</si>
  <si>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</si>
  <si>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</si>
  <si>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</si>
  <si>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</si>
  <si>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</si>
  <si>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</si>
  <si>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</si>
  <si>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</si>
  <si>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</si>
  <si>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</si>
  <si>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</si>
  <si>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</si>
  <si>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</si>
  <si>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</si>
  <si>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</si>
  <si>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</si>
  <si>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</si>
  <si>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</si>
  <si>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</si>
  <si>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</si>
  <si>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</si>
  <si>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</si>
  <si>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</si>
  <si>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</si>
  <si>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</si>
  <si>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</si>
  <si>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</si>
  <si>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</si>
  <si>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</si>
  <si>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</si>
  <si>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</si>
  <si>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</si>
  <si>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</si>
  <si>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</si>
  <si>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</si>
  <si>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</si>
  <si>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</si>
  <si>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</si>
  <si>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</si>
  <si>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</si>
  <si>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</si>
  <si>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</si>
  <si>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</si>
  <si>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</si>
  <si>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</si>
  <si>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</si>
  <si>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</si>
  <si>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</si>
  <si>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</si>
  <si>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</si>
  <si>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</si>
  <si>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</si>
  <si>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</si>
  <si>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</si>
  <si>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</si>
  <si>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</si>
  <si>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</si>
  <si>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</si>
  <si>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</si>
  <si>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</si>
  <si>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</si>
  <si>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</si>
  <si>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</si>
  <si>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</si>
  <si>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</si>
  <si>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</si>
  <si>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</si>
  <si>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</si>
  <si>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</si>
  <si>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</si>
  <si>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</si>
  <si>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</si>
  <si>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</si>
  <si>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</si>
  <si>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</si>
  <si>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</si>
  <si>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</si>
  <si>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</si>
  <si>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</si>
  <si>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</si>
  <si>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</si>
  <si>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</si>
  <si>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</si>
  <si>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</si>
  <si>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</si>
  <si>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</si>
  <si>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</si>
  <si>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</si>
  <si>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</si>
  <si>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</si>
  <si>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</si>
  <si>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</si>
  <si>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</si>
  <si>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</si>
  <si>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</si>
  <si>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</si>
  <si>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</si>
  <si>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</si>
  <si>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</si>
  <si>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</si>
  <si>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</si>
  <si>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</si>
  <si>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</si>
  <si>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</si>
  <si>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</si>
  <si>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</si>
  <si>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</si>
  <si>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</si>
  <si>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</si>
  <si>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</si>
  <si>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</si>
  <si>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</si>
  <si>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</si>
  <si>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</si>
  <si>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</si>
  <si>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</si>
  <si>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</si>
  <si>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</si>
  <si>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</si>
  <si>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</si>
  <si>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</si>
  <si>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</si>
  <si>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</si>
  <si>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</si>
  <si>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</si>
  <si>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</si>
  <si>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</si>
  <si>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</si>
  <si>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</si>
  <si>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</si>
  <si>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</si>
  <si>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</si>
  <si>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</si>
  <si>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</si>
  <si>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</si>
  <si>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</si>
  <si>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</si>
  <si>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</si>
  <si>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</si>
  <si>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</si>
  <si>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</si>
  <si>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</si>
  <si>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</si>
  <si>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</si>
  <si>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</si>
  <si>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</si>
  <si>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</si>
  <si>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</si>
  <si>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</si>
  <si>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</si>
  <si>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</si>
  <si>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</si>
  <si>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</si>
  <si>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</si>
  <si>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</si>
  <si>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</si>
  <si>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</si>
  <si>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</si>
  <si>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</si>
  <si>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</si>
  <si>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</si>
  <si>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</si>
  <si>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</si>
  <si>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</si>
  <si>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</si>
  <si>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</si>
  <si>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</si>
  <si>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</si>
  <si>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</si>
  <si>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</si>
  <si>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</si>
  <si>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</si>
  <si>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</si>
  <si>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</si>
  <si>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</si>
  <si>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</si>
  <si>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</si>
  <si>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</si>
  <si>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</si>
  <si>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</si>
  <si>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</si>
  <si>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</si>
  <si>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</si>
  <si>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</si>
  <si>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</si>
  <si>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</si>
  <si>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</si>
  <si>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</si>
  <si>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</si>
  <si>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</si>
  <si>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</si>
  <si>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</si>
  <si>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</si>
  <si>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</si>
  <si>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</si>
  <si>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</si>
  <si>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</si>
  <si>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</si>
  <si>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</si>
  <si>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</si>
  <si>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</si>
  <si>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</si>
  <si>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</si>
  <si>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</si>
  <si>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</si>
  <si>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</si>
  <si>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</si>
  <si>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</si>
  <si>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</si>
  <si>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</si>
  <si>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</si>
  <si>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</si>
  <si>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</si>
  <si>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</si>
  <si>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</si>
  <si>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</si>
  <si>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</si>
  <si>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</si>
  <si>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</si>
  <si>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</si>
  <si>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</si>
  <si>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</si>
  <si>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</si>
  <si>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</si>
  <si>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</si>
  <si>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</si>
  <si>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</si>
  <si>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</si>
  <si>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</si>
  <si>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</si>
  <si>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</si>
  <si>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</si>
  <si>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</si>
  <si>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</si>
  <si>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</si>
  <si>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</si>
  <si>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</si>
  <si>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</si>
  <si>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</si>
  <si>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</si>
  <si>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</si>
  <si>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</si>
  <si>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</si>
  <si>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</si>
  <si>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</si>
  <si>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</si>
  <si>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</si>
  <si>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</si>
  <si>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</si>
  <si>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</si>
  <si>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</si>
  <si>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</si>
  <si>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</si>
  <si>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</si>
  <si>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</si>
  <si>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</si>
  <si>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</si>
  <si>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</si>
  <si>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</si>
  <si>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</si>
  <si>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</si>
  <si>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</si>
  <si>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</si>
  <si>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</si>
  <si>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</si>
  <si>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</si>
  <si>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</si>
  <si>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</si>
  <si>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</si>
  <si>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</si>
  <si>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</si>
  <si>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</si>
  <si>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</si>
  <si>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</si>
  <si>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</si>
  <si>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</si>
  <si>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</si>
  <si>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</si>
  <si>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</si>
  <si>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</si>
  <si>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</si>
  <si>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</si>
  <si>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</si>
  <si>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</si>
  <si>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</si>
  <si>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</si>
  <si>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</si>
  <si>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</si>
  <si>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</si>
  <si>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</si>
  <si>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</si>
  <si>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</si>
  <si>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</si>
  <si>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</si>
  <si>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</si>
  <si>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</si>
  <si>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</si>
  <si>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</si>
  <si>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</si>
  <si>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</si>
  <si>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</si>
  <si>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</si>
  <si>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</si>
  <si>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</si>
  <si>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</si>
  <si>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</si>
  <si>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</si>
  <si>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</si>
  <si>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</si>
  <si>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</si>
  <si>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</si>
  <si>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</si>
  <si>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</si>
  <si>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</si>
  <si>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</si>
  <si>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</si>
  <si>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</si>
  <si>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</si>
  <si>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</si>
  <si>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</si>
  <si>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</si>
  <si>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</si>
  <si>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</si>
  <si>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</si>
  <si>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</si>
  <si>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</si>
  <si>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</si>
  <si>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</si>
  <si>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</si>
  <si>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</si>
  <si>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</si>
  <si>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</si>
  <si>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</si>
  <si>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</si>
  <si>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</si>
  <si>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</si>
  <si>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</si>
  <si>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</si>
  <si>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</si>
  <si>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</si>
  <si>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</si>
  <si>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</si>
  <si>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</si>
  <si>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</si>
  <si>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</si>
  <si>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</si>
  <si>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</si>
  <si>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</si>
  <si>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</si>
  <si>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</si>
  <si>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</si>
  <si>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</si>
  <si>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</si>
  <si>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</si>
  <si>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</si>
  <si>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</si>
  <si>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</si>
  <si>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</si>
  <si>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</si>
  <si>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</si>
  <si>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</si>
  <si>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</si>
  <si>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</si>
  <si>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</si>
  <si>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</si>
  <si>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</si>
  <si>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</si>
  <si>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</si>
  <si>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</si>
  <si>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</si>
  <si>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</si>
  <si>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</si>
  <si>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</si>
  <si>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</si>
  <si>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</si>
  <si>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</si>
  <si>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</si>
  <si>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</si>
  <si>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</si>
  <si>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</si>
  <si>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</si>
  <si>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</si>
  <si>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</si>
  <si>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</si>
  <si>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</si>
  <si>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</si>
  <si>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</si>
  <si>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</si>
  <si>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</si>
  <si>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</si>
  <si>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</si>
  <si>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</si>
  <si>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</si>
  <si>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</si>
  <si>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</si>
  <si>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</si>
  <si>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</si>
  <si>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</si>
  <si>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</si>
  <si>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</si>
  <si>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</si>
  <si>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</si>
  <si>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</si>
  <si>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</si>
  <si>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</si>
  <si>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</si>
  <si>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</si>
  <si>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</si>
  <si>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</si>
  <si>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</si>
  <si>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</si>
  <si>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</si>
  <si>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</si>
  <si>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</si>
  <si>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</si>
  <si>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</si>
  <si>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</si>
  <si>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</si>
  <si>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</si>
  <si>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</si>
  <si>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</si>
  <si>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</si>
  <si>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</si>
  <si>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</si>
  <si>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</si>
  <si>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</si>
  <si>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</si>
  <si>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</si>
  <si>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</si>
  <si>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</si>
  <si>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</si>
  <si>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</si>
  <si>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</si>
  <si>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</si>
  <si>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</si>
  <si>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</si>
  <si>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</si>
  <si>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</si>
  <si>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</si>
  <si>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</si>
  <si>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</si>
  <si>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</si>
  <si>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</si>
  <si>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</si>
  <si>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</si>
  <si>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</si>
  <si>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</si>
  <si>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</si>
  <si>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</si>
  <si>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</si>
  <si>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</si>
  <si>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</si>
  <si>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</si>
  <si>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</si>
  <si>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</si>
  <si>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</si>
  <si>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</si>
  <si>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</si>
  <si>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</si>
  <si>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</si>
  <si>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</si>
  <si>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</si>
  <si>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</si>
  <si>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</si>
  <si>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</si>
  <si>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</si>
  <si>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</si>
  <si>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</si>
  <si>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</si>
  <si>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</si>
  <si>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</si>
  <si>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</si>
  <si>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</si>
  <si>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</si>
  <si>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</si>
  <si>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</si>
  <si>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</si>
  <si>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</si>
  <si>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</si>
  <si>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</si>
  <si>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</si>
  <si>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</si>
  <si>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</si>
  <si>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</si>
  <si>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</si>
  <si>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</si>
  <si>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</si>
  <si>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</si>
  <si>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</si>
  <si>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</si>
  <si>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</si>
  <si>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</si>
  <si>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</si>
  <si>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</si>
  <si>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</si>
  <si>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</si>
  <si>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</si>
  <si>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</si>
  <si>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</si>
  <si>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</si>
  <si>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</si>
  <si>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</si>
  <si>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</si>
  <si>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</si>
  <si>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</si>
  <si>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</si>
  <si>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</si>
  <si>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</si>
  <si>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</si>
  <si>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</si>
  <si>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</si>
  <si>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</si>
  <si>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</si>
  <si>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</si>
  <si>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</si>
  <si>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</si>
  <si>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</si>
  <si>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</si>
  <si>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</si>
  <si>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</si>
  <si>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</si>
  <si>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</si>
  <si>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</si>
  <si>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</si>
  <si>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</si>
  <si>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</si>
  <si>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</si>
  <si>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</si>
  <si>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</si>
  <si>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</si>
  <si>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</si>
  <si>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</si>
  <si>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</si>
  <si>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</si>
  <si>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</si>
  <si>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</si>
  <si>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</si>
  <si>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</si>
  <si>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</si>
  <si>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</si>
  <si>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</si>
  <si>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</si>
  <si>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</si>
  <si>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</si>
  <si>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</si>
  <si>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</si>
  <si>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</si>
  <si>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</si>
  <si>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</si>
  <si>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</si>
  <si>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</si>
  <si>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</si>
  <si>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</si>
  <si>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</si>
  <si>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</si>
  <si>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</si>
  <si>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</si>
  <si>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</si>
  <si>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</si>
  <si>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</si>
  <si>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</si>
  <si>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</si>
  <si>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</si>
  <si>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</si>
  <si>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</si>
  <si>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</si>
  <si>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</si>
  <si>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</si>
  <si>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</si>
  <si>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</si>
  <si>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</si>
  <si>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</si>
  <si>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</si>
  <si>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</si>
  <si>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</si>
  <si>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</si>
  <si>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</si>
  <si>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</si>
  <si>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</si>
  <si>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</si>
  <si>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</si>
  <si>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</si>
  <si>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</si>
  <si>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</si>
  <si>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</si>
  <si>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</si>
  <si>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</si>
  <si>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</si>
  <si>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</si>
  <si>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</si>
  <si>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</si>
  <si>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</si>
  <si>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</si>
  <si>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</si>
  <si>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</si>
  <si>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</si>
  <si>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</si>
  <si>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</si>
  <si>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</si>
  <si>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</si>
  <si>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</si>
  <si>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</si>
  <si>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</si>
  <si>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</si>
  <si>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</si>
  <si>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</si>
  <si>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</si>
  <si>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</si>
  <si>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</si>
  <si>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</si>
  <si>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</si>
  <si>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</si>
  <si>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</si>
  <si>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</si>
  <si>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</si>
  <si>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</si>
  <si>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</si>
  <si>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</si>
  <si>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</si>
  <si>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</si>
  <si>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</si>
  <si>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</si>
  <si>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</si>
  <si>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</si>
  <si>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</si>
  <si>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</si>
  <si>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</si>
  <si>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</si>
  <si>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</si>
  <si>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</si>
  <si>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</si>
  <si>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</si>
  <si>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</si>
  <si>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</si>
  <si>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</si>
  <si>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</si>
  <si>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</si>
  <si>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</si>
  <si>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</si>
  <si>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</si>
  <si>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</si>
  <si>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</si>
  <si>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</si>
  <si>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</si>
  <si>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</si>
  <si>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</si>
  <si>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</si>
  <si>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</si>
  <si>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</si>
  <si>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</si>
  <si>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</si>
  <si>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</si>
  <si>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</si>
  <si>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</si>
  <si>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</si>
  <si>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</si>
  <si>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</si>
  <si>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</si>
  <si>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</si>
  <si>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</si>
  <si>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</si>
  <si>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</si>
  <si>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</si>
  <si>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</si>
  <si>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</si>
  <si>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</si>
  <si>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</si>
  <si>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</si>
  <si>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</si>
  <si>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</si>
  <si>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</si>
  <si>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</si>
  <si>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</si>
  <si>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</si>
  <si>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</si>
  <si>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</si>
  <si>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</si>
  <si>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</si>
  <si>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</si>
  <si>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</si>
  <si>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</si>
  <si>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</si>
  <si>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</si>
  <si>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</si>
  <si>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</si>
  <si>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</si>
  <si>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</si>
  <si>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</si>
  <si>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</si>
  <si>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</si>
  <si>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</si>
  <si>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</si>
  <si>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</si>
  <si>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</si>
  <si>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</si>
  <si>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</si>
  <si>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</si>
  <si>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</si>
  <si>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</si>
  <si>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</si>
  <si>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</si>
  <si>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</si>
  <si>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</si>
  <si>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</si>
  <si>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</si>
  <si>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</si>
  <si>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</si>
  <si>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</si>
  <si>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</si>
  <si>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</si>
  <si>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</si>
  <si>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</si>
  <si>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</si>
  <si>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</si>
  <si>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</si>
  <si>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</si>
  <si>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</si>
  <si>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</si>
  <si>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</si>
  <si>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</si>
  <si>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</si>
  <si>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</si>
  <si>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</si>
  <si>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</si>
  <si>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</si>
  <si>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</si>
  <si>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</si>
  <si>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</si>
  <si>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</si>
  <si>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</si>
  <si>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</si>
  <si>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</si>
  <si>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</si>
  <si>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</si>
  <si>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</si>
  <si>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</si>
  <si>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</si>
  <si>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</si>
  <si>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</si>
  <si>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</si>
  <si>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</si>
  <si>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</si>
  <si>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</si>
  <si>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</si>
  <si>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</si>
  <si>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</si>
  <si>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</si>
  <si>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</si>
  <si>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</si>
  <si>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</si>
  <si>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</si>
  <si>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</si>
  <si>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</si>
  <si>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</si>
  <si>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</si>
  <si>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</si>
  <si>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</si>
  <si>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</si>
  <si>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</si>
  <si>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</si>
  <si>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</si>
  <si>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</si>
  <si>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</si>
  <si>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</si>
  <si>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</si>
  <si>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</si>
  <si>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</si>
  <si>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</si>
  <si>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</si>
  <si>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</si>
  <si>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</si>
  <si>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</si>
  <si>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</si>
  <si>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</si>
  <si>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</si>
  <si>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</si>
  <si>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</si>
  <si>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</si>
  <si>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</si>
  <si>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</si>
  <si>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</si>
  <si>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</si>
  <si>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</si>
  <si>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</si>
  <si>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</si>
  <si>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</si>
  <si>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</si>
  <si>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</si>
  <si>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</si>
  <si>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</si>
  <si>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</si>
  <si>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</si>
  <si>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</si>
  <si>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</si>
  <si>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</si>
  <si>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</si>
  <si>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</si>
  <si>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</si>
  <si>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</si>
  <si>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</si>
  <si>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</si>
  <si>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</si>
  <si>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</si>
  <si>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</si>
  <si>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</si>
  <si>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</si>
  <si>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</si>
  <si>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</si>
  <si>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</si>
  <si>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</si>
  <si>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</si>
  <si>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</si>
  <si>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</si>
  <si>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</si>
  <si>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</si>
  <si>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</si>
  <si>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 xml:space="preserve"> 72450022YQ4ENKCL0493</t>
  </si>
  <si>
    <t>IRS</t>
  </si>
  <si>
    <t>&lt; 30 days</t>
  </si>
  <si>
    <t>30 days - 60 days</t>
  </si>
  <si>
    <t>60 days - 90 days</t>
  </si>
  <si>
    <t>90 days - 180 days</t>
  </si>
  <si>
    <t>180 days &gt;</t>
  </si>
  <si>
    <t>Performing</t>
  </si>
  <si>
    <t>Cut-off Date: 31/03/2021</t>
  </si>
  <si>
    <t>Reporting Date: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</si>
</sst>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1804</v>
      </c>
      <c r="G9" s="7"/>
      <c r="H9" s="7"/>
      <c r="I9" s="7"/>
      <c r="J9" s="8"/>
    </row>
    <row r="10" spans="2:10" ht="21" x14ac:dyDescent="0.25">
      <c r="B10" s="6"/>
      <c r="C10" s="7"/>
      <c r="D10" s="7"/>
      <c r="E10" s="7"/>
      <c r="F10" s="12" t="s">
        <v>1803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44286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45"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38443.959702</v>
      </c>
      <c r="F38" s="42"/>
      <c r="H38" s="23"/>
      <c r="L38" s="23"/>
      <c r="M38" s="23"/>
    </row>
    <row r="39" spans="1:14" x14ac:dyDescent="0.25">
      <c r="A39" s="25" t="s">
        <v>66</v>
      </c>
      <c r="B39" s="42" t="s">
        <v>67</v>
      </c>
      <c r="C39" s="148">
        <v>29964.706033999999</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0.28297469891341032</v>
      </c>
      <c r="E45" s="142"/>
      <c r="F45" s="142">
        <v>0.18340000000000001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38443.959702</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38443.959702</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16.010000000000002</v>
      </c>
      <c r="D66" s="152">
        <v>7.1265444881490119</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27.806781999999998</v>
      </c>
      <c r="D70" s="148" t="s">
        <v>1338</v>
      </c>
      <c r="E70" s="21"/>
      <c r="F70" s="157">
        <f t="shared" ref="F70:F76" si="1">IF($C$77=0,"",IF(C70="[for completion]","",C70/$C$77))</f>
        <v>7.2330691783552129E-4</v>
      </c>
      <c r="G70" s="157" t="s">
        <v>1338</v>
      </c>
      <c r="H70" s="23"/>
      <c r="L70" s="23"/>
      <c r="M70" s="23"/>
      <c r="N70" s="55"/>
    </row>
    <row r="71" spans="1:14" x14ac:dyDescent="0.25">
      <c r="A71" s="25" t="s">
        <v>114</v>
      </c>
      <c r="B71" s="138" t="s">
        <v>1654</v>
      </c>
      <c r="C71" s="148">
        <v>46.131306000000002</v>
      </c>
      <c r="D71" s="148" t="s">
        <v>1338</v>
      </c>
      <c r="E71" s="21"/>
      <c r="F71" s="157">
        <f t="shared" si="1"/>
        <v>1.1999623961732537E-3</v>
      </c>
      <c r="G71" s="157" t="s">
        <v>1338</v>
      </c>
      <c r="H71" s="23"/>
      <c r="L71" s="23"/>
      <c r="M71" s="23"/>
      <c r="N71" s="55"/>
    </row>
    <row r="72" spans="1:14" x14ac:dyDescent="0.25">
      <c r="A72" s="25" t="s">
        <v>115</v>
      </c>
      <c r="B72" s="137" t="s">
        <v>1655</v>
      </c>
      <c r="C72" s="148">
        <v>88.086472999999998</v>
      </c>
      <c r="D72" s="148" t="s">
        <v>1338</v>
      </c>
      <c r="E72" s="21"/>
      <c r="F72" s="157">
        <f t="shared" si="1"/>
        <v>2.2912955295809443E-3</v>
      </c>
      <c r="G72" s="157" t="s">
        <v>1338</v>
      </c>
      <c r="H72" s="23"/>
      <c r="L72" s="23"/>
      <c r="M72" s="23"/>
      <c r="N72" s="55"/>
    </row>
    <row r="73" spans="1:14" x14ac:dyDescent="0.25">
      <c r="A73" s="25" t="s">
        <v>116</v>
      </c>
      <c r="B73" s="137" t="s">
        <v>1656</v>
      </c>
      <c r="C73" s="148">
        <v>128.76693</v>
      </c>
      <c r="D73" s="148" t="s">
        <v>1338</v>
      </c>
      <c r="E73" s="21"/>
      <c r="F73" s="157">
        <f t="shared" si="1"/>
        <v>3.3494710483738224E-3</v>
      </c>
      <c r="G73" s="157" t="s">
        <v>1338</v>
      </c>
      <c r="H73" s="23"/>
      <c r="L73" s="23"/>
      <c r="M73" s="23"/>
      <c r="N73" s="55"/>
    </row>
    <row r="74" spans="1:14" x14ac:dyDescent="0.25">
      <c r="A74" s="25" t="s">
        <v>117</v>
      </c>
      <c r="B74" s="137" t="s">
        <v>1657</v>
      </c>
      <c r="C74" s="148">
        <v>149.110241</v>
      </c>
      <c r="D74" s="148" t="s">
        <v>1338</v>
      </c>
      <c r="E74" s="21"/>
      <c r="F74" s="157">
        <f t="shared" si="1"/>
        <v>3.8786389894171066E-3</v>
      </c>
      <c r="G74" s="157" t="s">
        <v>1338</v>
      </c>
      <c r="H74" s="23"/>
      <c r="L74" s="23"/>
      <c r="M74" s="23"/>
      <c r="N74" s="55"/>
    </row>
    <row r="75" spans="1:14" x14ac:dyDescent="0.25">
      <c r="A75" s="25" t="s">
        <v>118</v>
      </c>
      <c r="B75" s="137" t="s">
        <v>1658</v>
      </c>
      <c r="C75" s="148">
        <v>2145.2476929999998</v>
      </c>
      <c r="D75" s="148" t="s">
        <v>1338</v>
      </c>
      <c r="E75" s="21"/>
      <c r="F75" s="157">
        <f t="shared" si="1"/>
        <v>5.5801944173820353E-2</v>
      </c>
      <c r="G75" s="157" t="s">
        <v>1338</v>
      </c>
      <c r="H75" s="23"/>
      <c r="L75" s="23"/>
      <c r="M75" s="23"/>
      <c r="N75" s="55"/>
    </row>
    <row r="76" spans="1:14" x14ac:dyDescent="0.25">
      <c r="A76" s="25" t="s">
        <v>119</v>
      </c>
      <c r="B76" s="137" t="s">
        <v>1659</v>
      </c>
      <c r="C76" s="148">
        <v>35858.810275000003</v>
      </c>
      <c r="D76" s="148" t="s">
        <v>1338</v>
      </c>
      <c r="E76" s="21"/>
      <c r="F76" s="157">
        <f t="shared" si="1"/>
        <v>0.93275538094479893</v>
      </c>
      <c r="G76" s="157" t="s">
        <v>1338</v>
      </c>
      <c r="H76" s="23"/>
      <c r="L76" s="23"/>
      <c r="M76" s="23"/>
      <c r="N76" s="55"/>
    </row>
    <row r="77" spans="1:14" x14ac:dyDescent="0.25">
      <c r="A77" s="25" t="s">
        <v>120</v>
      </c>
      <c r="B77" s="59" t="s">
        <v>99</v>
      </c>
      <c r="C77" s="150">
        <f>SUM(C70:C76)</f>
        <v>38443.959700000007</v>
      </c>
      <c r="D77" s="150" t="s">
        <v>1338</v>
      </c>
      <c r="E77" s="42"/>
      <c r="F77" s="158">
        <f>SUM(F70:F76)</f>
        <v>0.99999999999999989</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15.126735</v>
      </c>
      <c r="D79" s="150" t="s">
        <v>1338</v>
      </c>
      <c r="E79" s="42"/>
      <c r="F79" s="157">
        <f>IF($C$77=0,"",IF(C79="","",C79/$C$77))</f>
        <v>3.9347494685881688E-4</v>
      </c>
      <c r="G79" s="157" t="s">
        <v>1338</v>
      </c>
      <c r="H79" s="23"/>
      <c r="L79" s="23"/>
      <c r="M79" s="23"/>
      <c r="N79" s="55"/>
    </row>
    <row r="80" spans="1:14" outlineLevel="1" x14ac:dyDescent="0.25">
      <c r="A80" s="25" t="s">
        <v>125</v>
      </c>
      <c r="B80" s="60" t="s">
        <v>126</v>
      </c>
      <c r="C80" s="150">
        <v>12.680046000000001</v>
      </c>
      <c r="D80" s="150" t="s">
        <v>1338</v>
      </c>
      <c r="E80" s="42"/>
      <c r="F80" s="157">
        <f>IF($C$77=0,"",IF(C80="","",C80/$C$77))</f>
        <v>3.2983194496481586E-4</v>
      </c>
      <c r="G80" s="157" t="s">
        <v>1338</v>
      </c>
      <c r="H80" s="23"/>
      <c r="L80" s="23"/>
      <c r="M80" s="23"/>
      <c r="N80" s="55"/>
    </row>
    <row r="81" spans="1:14" outlineLevel="1" x14ac:dyDescent="0.25">
      <c r="A81" s="25" t="s">
        <v>127</v>
      </c>
      <c r="B81" s="60" t="s">
        <v>128</v>
      </c>
      <c r="C81" s="150">
        <v>19.39724</v>
      </c>
      <c r="D81" s="150" t="s">
        <v>1338</v>
      </c>
      <c r="E81" s="42"/>
      <c r="F81" s="157">
        <f>IF($C$77=0,"",IF(C81="","",C81/$C$77))</f>
        <v>5.0455884751122548E-4</v>
      </c>
      <c r="G81" s="157" t="s">
        <v>1338</v>
      </c>
      <c r="H81" s="23"/>
      <c r="L81" s="23"/>
      <c r="M81" s="23"/>
      <c r="N81" s="55"/>
    </row>
    <row r="82" spans="1:14" outlineLevel="1" x14ac:dyDescent="0.25">
      <c r="A82" s="25" t="s">
        <v>129</v>
      </c>
      <c r="B82" s="60" t="s">
        <v>130</v>
      </c>
      <c r="C82" s="150">
        <v>26.734065000000001</v>
      </c>
      <c r="D82" s="150" t="s">
        <v>1338</v>
      </c>
      <c r="E82" s="42"/>
      <c r="F82" s="157">
        <f>IF($C$77=0,"",IF(C82="","",C82/$C$77))</f>
        <v>6.9540352265013935E-4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8.9330999999999996</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v>3395.4032999999999</v>
      </c>
      <c r="D93" s="148" t="s">
        <v>1338</v>
      </c>
      <c r="E93" s="21"/>
      <c r="F93" s="157">
        <f t="shared" ref="F93:F99" si="2">IF($C$100=0,"",IF(C93="[for completion]","",IF(C93="","",C93/$C$100)))</f>
        <v>0.11331342021719432</v>
      </c>
      <c r="G93" s="157" t="s">
        <v>1338</v>
      </c>
      <c r="H93" s="23"/>
      <c r="L93" s="23"/>
      <c r="M93" s="23"/>
      <c r="N93" s="55"/>
    </row>
    <row r="94" spans="1:14" x14ac:dyDescent="0.25">
      <c r="A94" s="25" t="s">
        <v>142</v>
      </c>
      <c r="B94" s="138" t="s">
        <v>1654</v>
      </c>
      <c r="C94" s="148">
        <v>1525</v>
      </c>
      <c r="D94" s="148" t="s">
        <v>1338</v>
      </c>
      <c r="E94" s="21"/>
      <c r="F94" s="157">
        <f t="shared" si="2"/>
        <v>5.0893207835199239E-2</v>
      </c>
      <c r="G94" s="157" t="s">
        <v>1338</v>
      </c>
      <c r="H94" s="23"/>
      <c r="L94" s="23"/>
      <c r="M94" s="23"/>
      <c r="N94" s="55"/>
    </row>
    <row r="95" spans="1:14" x14ac:dyDescent="0.25">
      <c r="A95" s="25" t="s">
        <v>143</v>
      </c>
      <c r="B95" s="138" t="s">
        <v>1655</v>
      </c>
      <c r="C95" s="148">
        <v>3336.5972000000002</v>
      </c>
      <c r="D95" s="148" t="s">
        <v>1338</v>
      </c>
      <c r="E95" s="21"/>
      <c r="F95" s="157">
        <f t="shared" si="2"/>
        <v>0.11135090804061891</v>
      </c>
      <c r="G95" s="157" t="s">
        <v>1338</v>
      </c>
      <c r="H95" s="23"/>
      <c r="L95" s="23"/>
      <c r="M95" s="23"/>
      <c r="N95" s="55"/>
    </row>
    <row r="96" spans="1:14" x14ac:dyDescent="0.25">
      <c r="A96" s="25" t="s">
        <v>144</v>
      </c>
      <c r="B96" s="138" t="s">
        <v>1656</v>
      </c>
      <c r="C96" s="148">
        <v>146</v>
      </c>
      <c r="D96" s="148" t="s">
        <v>1338</v>
      </c>
      <c r="E96" s="21"/>
      <c r="F96" s="157">
        <f t="shared" si="2"/>
        <v>4.8723989140584184E-3</v>
      </c>
      <c r="G96" s="157" t="s">
        <v>1338</v>
      </c>
      <c r="H96" s="23"/>
      <c r="L96" s="23"/>
      <c r="M96" s="23"/>
      <c r="N96" s="55"/>
    </row>
    <row r="97" spans="1:14" x14ac:dyDescent="0.25">
      <c r="A97" s="25" t="s">
        <v>145</v>
      </c>
      <c r="B97" s="138" t="s">
        <v>1657</v>
      </c>
      <c r="C97" s="148">
        <v>1594.6132</v>
      </c>
      <c r="D97" s="148" t="s">
        <v>1338</v>
      </c>
      <c r="E97" s="21"/>
      <c r="F97" s="157">
        <f t="shared" si="2"/>
        <v>5.3216380986460414E-2</v>
      </c>
      <c r="G97" s="157" t="s">
        <v>1338</v>
      </c>
      <c r="H97" s="23"/>
      <c r="L97" s="23"/>
      <c r="M97" s="23"/>
    </row>
    <row r="98" spans="1:14" x14ac:dyDescent="0.25">
      <c r="A98" s="25" t="s">
        <v>146</v>
      </c>
      <c r="B98" s="138" t="s">
        <v>1658</v>
      </c>
      <c r="C98" s="148">
        <v>3587.5</v>
      </c>
      <c r="D98" s="148" t="s">
        <v>1338</v>
      </c>
      <c r="E98" s="21"/>
      <c r="F98" s="157">
        <f t="shared" si="2"/>
        <v>0.11972418564509985</v>
      </c>
      <c r="G98" s="157" t="s">
        <v>1338</v>
      </c>
      <c r="H98" s="23"/>
      <c r="L98" s="23"/>
      <c r="M98" s="23"/>
    </row>
    <row r="99" spans="1:14" x14ac:dyDescent="0.25">
      <c r="A99" s="25" t="s">
        <v>147</v>
      </c>
      <c r="B99" s="138" t="s">
        <v>1659</v>
      </c>
      <c r="C99" s="148">
        <v>16379.5921</v>
      </c>
      <c r="D99" s="148" t="s">
        <v>1338</v>
      </c>
      <c r="E99" s="21"/>
      <c r="F99" s="157">
        <f t="shared" si="2"/>
        <v>0.54662949836136887</v>
      </c>
      <c r="G99" s="157" t="s">
        <v>1338</v>
      </c>
      <c r="H99" s="23"/>
      <c r="L99" s="23"/>
      <c r="M99" s="23"/>
    </row>
    <row r="100" spans="1:14" x14ac:dyDescent="0.25">
      <c r="A100" s="25" t="s">
        <v>148</v>
      </c>
      <c r="B100" s="59" t="s">
        <v>99</v>
      </c>
      <c r="C100" s="150">
        <f>SUM(C93:C99)</f>
        <v>29964.7058</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v>2254.8380000000002</v>
      </c>
      <c r="D102" s="150" t="s">
        <v>1338</v>
      </c>
      <c r="E102" s="42"/>
      <c r="F102" s="157">
        <f>IF($C$100=0,"",IF(C102="","",IF(C102="","",C102/$C$100)))</f>
        <v>7.5249796045052456E-2</v>
      </c>
      <c r="G102" s="157" t="s">
        <v>1338</v>
      </c>
      <c r="H102" s="23"/>
      <c r="L102" s="23"/>
      <c r="M102" s="23"/>
    </row>
    <row r="103" spans="1:14" outlineLevel="1" x14ac:dyDescent="0.25">
      <c r="A103" s="25" t="s">
        <v>151</v>
      </c>
      <c r="B103" s="60" t="s">
        <v>126</v>
      </c>
      <c r="C103" s="150">
        <v>1140.5653</v>
      </c>
      <c r="D103" s="150" t="s">
        <v>1338</v>
      </c>
      <c r="E103" s="42"/>
      <c r="F103" s="157">
        <f>IF($C$100=0,"",IF(C103="","",IF(C103="","",C103/$C$100)))</f>
        <v>3.8063624172141881E-2</v>
      </c>
      <c r="G103" s="157" t="s">
        <v>1338</v>
      </c>
      <c r="H103" s="23"/>
      <c r="L103" s="23"/>
      <c r="M103" s="23"/>
    </row>
    <row r="104" spans="1:14" outlineLevel="1" x14ac:dyDescent="0.25">
      <c r="A104" s="25" t="s">
        <v>152</v>
      </c>
      <c r="B104" s="60" t="s">
        <v>128</v>
      </c>
      <c r="C104" s="150">
        <v>1515</v>
      </c>
      <c r="D104" s="150" t="s">
        <v>1338</v>
      </c>
      <c r="E104" s="42"/>
      <c r="F104" s="157">
        <f>IF($C$100=0,"",IF(C104="","",IF(C104="","",C104/$C$100)))</f>
        <v>5.0559481882181539E-2</v>
      </c>
      <c r="G104" s="157" t="s">
        <v>1338</v>
      </c>
      <c r="H104" s="23"/>
      <c r="L104" s="23"/>
      <c r="M104" s="23"/>
    </row>
    <row r="105" spans="1:14" outlineLevel="1" x14ac:dyDescent="0.25">
      <c r="A105" s="25" t="s">
        <v>153</v>
      </c>
      <c r="B105" s="60" t="s">
        <v>130</v>
      </c>
      <c r="C105" s="150">
        <v>10</v>
      </c>
      <c r="D105" s="150" t="s">
        <v>1338</v>
      </c>
      <c r="E105" s="42"/>
      <c r="F105" s="157">
        <f>IF($C$100=0,"",IF(C105="","",IF(C105="","",C105/$C$100)))</f>
        <v>3.3372595301769991E-4</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38443.959699999999</v>
      </c>
      <c r="D112" s="148">
        <v>38443.959699999999</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38443.959699999999</v>
      </c>
      <c r="D129" s="148">
        <f>SUM(D112:D128)</f>
        <v>38443.959699999999</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29201</v>
      </c>
      <c r="D138" s="148">
        <v>29964.706033999999</v>
      </c>
      <c r="E138" s="51"/>
      <c r="F138" s="157">
        <f t="shared" ref="F138:F154" si="7">IF($C$155=0,"",IF(C138="[for completion]","",IF(C138="","",C138/$C$155)))</f>
        <v>0.97451314779682985</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v>466.89756300000005</v>
      </c>
      <c r="D142" s="148"/>
      <c r="E142" s="51"/>
      <c r="F142" s="157">
        <f t="shared" si="7"/>
        <v>1.5581583295702158E-2</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v>296.808471</v>
      </c>
      <c r="D149" s="148"/>
      <c r="E149" s="42"/>
      <c r="F149" s="157">
        <f t="shared" si="7"/>
        <v>9.9052689074680348E-3</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29964.706033999999</v>
      </c>
      <c r="D155" s="148">
        <f>SUM(D138:D154)</f>
        <v>29964.706033999999</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29814.706033999999</v>
      </c>
      <c r="D164" s="148">
        <v>29814.706033999999</v>
      </c>
      <c r="E164" s="63"/>
      <c r="F164" s="157">
        <f>IF($C$167=0,"",IF(C164="[for completion]","",IF(C164="","",C164/$C$167)))</f>
        <v>0.99499411074382638</v>
      </c>
      <c r="G164" s="157">
        <f>IF($D$167=0,"",IF(D164="[for completion]","",IF(D164="","",D164/$D$167)))</f>
        <v>0.99499411074382638</v>
      </c>
      <c r="H164" s="23"/>
      <c r="L164" s="23"/>
      <c r="M164" s="23"/>
      <c r="N164" s="55"/>
    </row>
    <row r="165" spans="1:14" x14ac:dyDescent="0.25">
      <c r="A165" s="25" t="s">
        <v>223</v>
      </c>
      <c r="B165" s="23" t="s">
        <v>224</v>
      </c>
      <c r="C165" s="148">
        <v>130</v>
      </c>
      <c r="D165" s="148">
        <v>130</v>
      </c>
      <c r="E165" s="63"/>
      <c r="F165" s="157">
        <f>IF($C$167=0,"",IF(C165="[for completion]","",IF(C165="","",C165/$C$167)))</f>
        <v>4.3384373553504293E-3</v>
      </c>
      <c r="G165" s="157">
        <f>IF($D$167=0,"",IF(D165="[for completion]","",IF(D165="","",D165/$D$167)))</f>
        <v>4.3384373553504293E-3</v>
      </c>
      <c r="H165" s="23"/>
      <c r="L165" s="23"/>
      <c r="M165" s="23"/>
      <c r="N165" s="55"/>
    </row>
    <row r="166" spans="1:14" x14ac:dyDescent="0.25">
      <c r="A166" s="25" t="s">
        <v>225</v>
      </c>
      <c r="B166" s="23" t="s">
        <v>97</v>
      </c>
      <c r="C166" s="148">
        <v>20</v>
      </c>
      <c r="D166" s="148">
        <v>20</v>
      </c>
      <c r="E166" s="63"/>
      <c r="F166" s="157">
        <f>IF($C$167=0,"",IF(C166="[for completion]","",IF(C166="","",C166/$C$167)))</f>
        <v>6.6745190082314297E-4</v>
      </c>
      <c r="G166" s="157">
        <f>IF($D$167=0,"",IF(D166="[for completion]","",IF(D166="","",D166/$D$167)))</f>
        <v>6.6745190082314297E-4</v>
      </c>
      <c r="H166" s="23"/>
      <c r="L166" s="23"/>
      <c r="M166" s="23"/>
      <c r="N166" s="55"/>
    </row>
    <row r="167" spans="1:14" x14ac:dyDescent="0.25">
      <c r="A167" s="25" t="s">
        <v>226</v>
      </c>
      <c r="B167" s="64" t="s">
        <v>99</v>
      </c>
      <c r="C167" s="160">
        <f>SUM(C164:C166)</f>
        <v>29964.706033999999</v>
      </c>
      <c r="D167" s="160">
        <f>SUM(D164:D166)</f>
        <v>29964.706033999999</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38443.959702909997</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38443.959702909997</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174776</v>
      </c>
      <c r="D28" s="108" t="str">
        <f>IF(C28="","","ND2")</f>
        <v>ND2</v>
      </c>
      <c r="F28" s="169">
        <f>IF(C28=0,"",IF(C28="","",C28))</f>
        <v>174776</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3.8499999999999998E-4</v>
      </c>
      <c r="D36" s="140" t="str">
        <f>IF(C36="","","ND2")</f>
        <v>ND2</v>
      </c>
      <c r="E36" s="168"/>
      <c r="F36" s="140">
        <f>IF(C36=0,"",C36)</f>
        <v>3.8499999999999998E-4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1.8620729999999999E-2</v>
      </c>
      <c r="D99" s="140" t="str">
        <f t="shared" ref="D99:D111" si="1">IF(C99="","","ND2")</f>
        <v>ND2</v>
      </c>
      <c r="E99" s="140"/>
      <c r="F99" s="140">
        <f t="shared" ref="F99:F111" si="2">IF(C99="","",C99)</f>
        <v>1.8620729999999999E-2</v>
      </c>
      <c r="G99" s="108"/>
    </row>
    <row r="100" spans="1:7" x14ac:dyDescent="0.25">
      <c r="A100" s="108" t="s">
        <v>605</v>
      </c>
      <c r="B100" s="127" t="s">
        <v>1708</v>
      </c>
      <c r="C100" s="140">
        <v>2.2946769999999998E-2</v>
      </c>
      <c r="D100" s="140" t="str">
        <f t="shared" si="1"/>
        <v>ND2</v>
      </c>
      <c r="E100" s="140"/>
      <c r="F100" s="140">
        <f t="shared" si="2"/>
        <v>2.2946769999999998E-2</v>
      </c>
      <c r="G100" s="108"/>
    </row>
    <row r="101" spans="1:7" x14ac:dyDescent="0.25">
      <c r="A101" s="108" t="s">
        <v>606</v>
      </c>
      <c r="B101" s="127" t="s">
        <v>1709</v>
      </c>
      <c r="C101" s="140">
        <v>1.9571979999999999E-2</v>
      </c>
      <c r="D101" s="140" t="str">
        <f t="shared" si="1"/>
        <v>ND2</v>
      </c>
      <c r="E101" s="140"/>
      <c r="F101" s="140">
        <f t="shared" si="2"/>
        <v>1.9571979999999999E-2</v>
      </c>
      <c r="G101" s="108"/>
    </row>
    <row r="102" spans="1:7" x14ac:dyDescent="0.25">
      <c r="A102" s="108" t="s">
        <v>607</v>
      </c>
      <c r="B102" s="127" t="s">
        <v>1710</v>
      </c>
      <c r="C102" s="140">
        <v>9.8113580000000006E-2</v>
      </c>
      <c r="D102" s="140" t="str">
        <f t="shared" si="1"/>
        <v>ND2</v>
      </c>
      <c r="E102" s="140"/>
      <c r="F102" s="140">
        <f t="shared" si="2"/>
        <v>9.8113580000000006E-2</v>
      </c>
      <c r="G102" s="108"/>
    </row>
    <row r="103" spans="1:7" x14ac:dyDescent="0.25">
      <c r="A103" s="108" t="s">
        <v>608</v>
      </c>
      <c r="B103" s="127" t="s">
        <v>1711</v>
      </c>
      <c r="C103" s="140">
        <v>2.2526600000000001E-2</v>
      </c>
      <c r="D103" s="140" t="str">
        <f t="shared" si="1"/>
        <v>ND2</v>
      </c>
      <c r="E103" s="140"/>
      <c r="F103" s="140">
        <f t="shared" si="2"/>
        <v>2.2526600000000001E-2</v>
      </c>
      <c r="G103" s="108"/>
    </row>
    <row r="104" spans="1:7" x14ac:dyDescent="0.25">
      <c r="A104" s="108" t="s">
        <v>609</v>
      </c>
      <c r="B104" s="127" t="s">
        <v>1712</v>
      </c>
      <c r="C104" s="140">
        <v>3.8926660000000002E-2</v>
      </c>
      <c r="D104" s="140" t="str">
        <f t="shared" si="1"/>
        <v>ND2</v>
      </c>
      <c r="E104" s="140"/>
      <c r="F104" s="140">
        <f t="shared" si="2"/>
        <v>3.8926660000000002E-2</v>
      </c>
      <c r="G104" s="108"/>
    </row>
    <row r="105" spans="1:7" x14ac:dyDescent="0.25">
      <c r="A105" s="108" t="s">
        <v>610</v>
      </c>
      <c r="B105" s="127" t="s">
        <v>1713</v>
      </c>
      <c r="C105" s="140">
        <v>0.14232650999999999</v>
      </c>
      <c r="D105" s="140" t="str">
        <f t="shared" si="1"/>
        <v>ND2</v>
      </c>
      <c r="E105" s="140"/>
      <c r="F105" s="140">
        <f t="shared" si="2"/>
        <v>0.14232650999999999</v>
      </c>
      <c r="G105" s="108"/>
    </row>
    <row r="106" spans="1:7" x14ac:dyDescent="0.25">
      <c r="A106" s="108" t="s">
        <v>611</v>
      </c>
      <c r="B106" s="127" t="s">
        <v>1714</v>
      </c>
      <c r="C106" s="140">
        <v>0.25356293000000002</v>
      </c>
      <c r="D106" s="140" t="str">
        <f t="shared" si="1"/>
        <v>ND2</v>
      </c>
      <c r="E106" s="140"/>
      <c r="F106" s="140">
        <f t="shared" si="2"/>
        <v>0.25356293000000002</v>
      </c>
      <c r="G106" s="108"/>
    </row>
    <row r="107" spans="1:7" x14ac:dyDescent="0.25">
      <c r="A107" s="108" t="s">
        <v>612</v>
      </c>
      <c r="B107" s="127" t="s">
        <v>1715</v>
      </c>
      <c r="C107" s="140">
        <v>4.0764870000000002E-2</v>
      </c>
      <c r="D107" s="140" t="str">
        <f t="shared" si="1"/>
        <v>ND2</v>
      </c>
      <c r="E107" s="140"/>
      <c r="F107" s="140">
        <f t="shared" si="2"/>
        <v>4.0764870000000002E-2</v>
      </c>
      <c r="G107" s="108"/>
    </row>
    <row r="108" spans="1:7" x14ac:dyDescent="0.25">
      <c r="A108" s="108" t="s">
        <v>613</v>
      </c>
      <c r="B108" s="127" t="s">
        <v>1716</v>
      </c>
      <c r="C108" s="140">
        <v>9.9299810000000002E-2</v>
      </c>
      <c r="D108" s="140" t="str">
        <f t="shared" si="1"/>
        <v>ND2</v>
      </c>
      <c r="E108" s="140"/>
      <c r="F108" s="140">
        <f t="shared" si="2"/>
        <v>9.9299810000000002E-2</v>
      </c>
      <c r="G108" s="108"/>
    </row>
    <row r="109" spans="1:7" x14ac:dyDescent="0.25">
      <c r="A109" s="108" t="s">
        <v>614</v>
      </c>
      <c r="B109" s="127" t="s">
        <v>1717</v>
      </c>
      <c r="C109" s="140">
        <v>1.3885379999999999E-2</v>
      </c>
      <c r="D109" s="140" t="str">
        <f t="shared" si="1"/>
        <v>ND2</v>
      </c>
      <c r="E109" s="140"/>
      <c r="F109" s="140">
        <f t="shared" si="2"/>
        <v>1.3885379999999999E-2</v>
      </c>
      <c r="G109" s="108"/>
    </row>
    <row r="110" spans="1:7" x14ac:dyDescent="0.25">
      <c r="A110" s="108" t="s">
        <v>615</v>
      </c>
      <c r="B110" s="127" t="s">
        <v>1718</v>
      </c>
      <c r="C110" s="140">
        <v>0.22945417000000001</v>
      </c>
      <c r="D110" s="140" t="str">
        <f t="shared" si="1"/>
        <v>ND2</v>
      </c>
      <c r="E110" s="140"/>
      <c r="F110" s="140">
        <f t="shared" si="2"/>
        <v>0.22945417000000001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0.96851257999999996</v>
      </c>
      <c r="D150" s="140" t="str">
        <f>IF(C150="","","ND2")</f>
        <v>ND2</v>
      </c>
      <c r="E150" s="141"/>
      <c r="F150" s="140">
        <f>IF(C150="","",C150)</f>
        <v>0.96851257999999996</v>
      </c>
    </row>
    <row r="151" spans="1:7" x14ac:dyDescent="0.25">
      <c r="A151" s="108" t="s">
        <v>638</v>
      </c>
      <c r="B151" s="108" t="s">
        <v>1721</v>
      </c>
      <c r="C151" s="140">
        <v>3.1487420000000002E-2</v>
      </c>
      <c r="D151" s="140" t="str">
        <f>IF(C151="","","ND2")</f>
        <v>ND2</v>
      </c>
      <c r="E151" s="141"/>
      <c r="F151" s="140">
        <f>IF(C151="","",C151)</f>
        <v>3.1487420000000002E-2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0.46781959000000001</v>
      </c>
      <c r="D160" s="140" t="str">
        <f>IF(C160="","","ND2")</f>
        <v>ND2</v>
      </c>
      <c r="E160" s="141"/>
      <c r="F160" s="140">
        <f>IF(C160="","",C160)</f>
        <v>0.46781959000000001</v>
      </c>
    </row>
    <row r="161" spans="1:7" x14ac:dyDescent="0.25">
      <c r="A161" s="108" t="s">
        <v>650</v>
      </c>
      <c r="B161" s="108" t="s">
        <v>651</v>
      </c>
      <c r="C161" s="140">
        <v>0.47769972999999999</v>
      </c>
      <c r="D161" s="140" t="str">
        <f>IF(C161="","","ND2")</f>
        <v>ND2</v>
      </c>
      <c r="E161" s="141"/>
      <c r="F161" s="140">
        <f>IF(C161="","",C161)</f>
        <v>0.47769972999999999</v>
      </c>
    </row>
    <row r="162" spans="1:7" x14ac:dyDescent="0.25">
      <c r="A162" s="108" t="s">
        <v>652</v>
      </c>
      <c r="B162" s="108" t="s">
        <v>97</v>
      </c>
      <c r="C162" s="140">
        <v>5.4480670000000002E-2</v>
      </c>
      <c r="D162" s="140" t="str">
        <f>IF(C162="","","ND2")</f>
        <v>ND2</v>
      </c>
      <c r="E162" s="141"/>
      <c r="F162" s="140">
        <f>IF(C162="","",C162)</f>
        <v>5.4480670000000002E-2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0.18095924999999999</v>
      </c>
      <c r="D170" s="140" t="str">
        <f>IF(C170="","","ND2")</f>
        <v>ND2</v>
      </c>
      <c r="E170" s="141"/>
      <c r="F170" s="140">
        <f>IF(C170="","",C170)</f>
        <v>0.18095924999999999</v>
      </c>
    </row>
    <row r="171" spans="1:7" x14ac:dyDescent="0.25">
      <c r="A171" s="108" t="s">
        <v>662</v>
      </c>
      <c r="B171" s="128" t="s">
        <v>1723</v>
      </c>
      <c r="C171" s="140">
        <v>9.2764390000000002E-2</v>
      </c>
      <c r="D171" s="140" t="str">
        <f>IF(C171="","","ND2")</f>
        <v>ND2</v>
      </c>
      <c r="E171" s="141"/>
      <c r="F171" s="140">
        <f>IF(C171="","",C171)</f>
        <v>9.2764390000000002E-2</v>
      </c>
    </row>
    <row r="172" spans="1:7" x14ac:dyDescent="0.25">
      <c r="A172" s="108" t="s">
        <v>664</v>
      </c>
      <c r="B172" s="128" t="s">
        <v>1724</v>
      </c>
      <c r="C172" s="140">
        <v>0.11877338</v>
      </c>
      <c r="D172" s="140" t="str">
        <f>IF(C172="","","ND2")</f>
        <v>ND2</v>
      </c>
      <c r="E172" s="140"/>
      <c r="F172" s="140">
        <f>IF(C172="","",C172)</f>
        <v>0.11877338</v>
      </c>
    </row>
    <row r="173" spans="1:7" x14ac:dyDescent="0.25">
      <c r="A173" s="108" t="s">
        <v>666</v>
      </c>
      <c r="B173" s="128" t="s">
        <v>1725</v>
      </c>
      <c r="C173" s="140">
        <v>0.32477850000000003</v>
      </c>
      <c r="D173" s="140" t="str">
        <f>IF(C173="","","ND2")</f>
        <v>ND2</v>
      </c>
      <c r="E173" s="140"/>
      <c r="F173" s="140">
        <f>IF(C173="","",C173)</f>
        <v>0.32477850000000003</v>
      </c>
    </row>
    <row r="174" spans="1:7" x14ac:dyDescent="0.25">
      <c r="A174" s="108" t="s">
        <v>668</v>
      </c>
      <c r="B174" s="128" t="s">
        <v>1726</v>
      </c>
      <c r="C174" s="140">
        <v>0.28272448999999999</v>
      </c>
      <c r="D174" s="140" t="str">
        <f>IF(C174="","","ND2")</f>
        <v>ND2</v>
      </c>
      <c r="E174" s="140"/>
      <c r="F174" s="140">
        <f>IF(C174="","",C174)</f>
        <v>0.28272448999999999</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219.96132022079689</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92.917504260000001</v>
      </c>
      <c r="D190" s="169">
        <v>6314</v>
      </c>
      <c r="E190" s="133"/>
      <c r="F190" s="165">
        <f t="shared" ref="F190:F213" si="3">IF($C$214=0,"",IF(C190="[for completion]","",IF(C190="","",C190/$C$214)))</f>
        <v>2.4169597767257733E-3</v>
      </c>
      <c r="G190" s="165">
        <f t="shared" ref="G190:G213" si="4">IF($D$214=0,"",IF(D190="[for completion]","",IF(D190="","",D190/$D$214)))</f>
        <v>3.612624158923422E-2</v>
      </c>
    </row>
    <row r="191" spans="1:7" x14ac:dyDescent="0.25">
      <c r="A191" s="108" t="s">
        <v>689</v>
      </c>
      <c r="B191" s="127" t="s">
        <v>1729</v>
      </c>
      <c r="C191" s="166">
        <v>412.42979315000002</v>
      </c>
      <c r="D191" s="169">
        <v>10518</v>
      </c>
      <c r="E191" s="133"/>
      <c r="F191" s="165">
        <f t="shared" si="3"/>
        <v>1.0728077865474955E-2</v>
      </c>
      <c r="G191" s="165">
        <f t="shared" si="4"/>
        <v>6.0179887398727511E-2</v>
      </c>
    </row>
    <row r="192" spans="1:7" x14ac:dyDescent="0.25">
      <c r="A192" s="108" t="s">
        <v>690</v>
      </c>
      <c r="B192" s="127" t="s">
        <v>1730</v>
      </c>
      <c r="C192" s="166">
        <v>756.78107993000003</v>
      </c>
      <c r="D192" s="169">
        <v>11942</v>
      </c>
      <c r="E192" s="133"/>
      <c r="F192" s="165">
        <f t="shared" si="3"/>
        <v>1.9685305202125566E-2</v>
      </c>
      <c r="G192" s="165">
        <f t="shared" si="4"/>
        <v>6.8327459147709074E-2</v>
      </c>
    </row>
    <row r="193" spans="1:7" x14ac:dyDescent="0.25">
      <c r="A193" s="108" t="s">
        <v>691</v>
      </c>
      <c r="B193" s="127" t="s">
        <v>1731</v>
      </c>
      <c r="C193" s="166">
        <v>1206.7654821900001</v>
      </c>
      <c r="D193" s="169">
        <v>13590</v>
      </c>
      <c r="E193" s="133"/>
      <c r="F193" s="165">
        <f t="shared" si="3"/>
        <v>3.1390249378985123E-2</v>
      </c>
      <c r="G193" s="165">
        <f t="shared" si="4"/>
        <v>7.7756671396530419E-2</v>
      </c>
    </row>
    <row r="194" spans="1:7" x14ac:dyDescent="0.25">
      <c r="A194" s="108" t="s">
        <v>692</v>
      </c>
      <c r="B194" s="127" t="s">
        <v>1732</v>
      </c>
      <c r="C194" s="166">
        <v>3497.0615992600001</v>
      </c>
      <c r="D194" s="169">
        <v>27702</v>
      </c>
      <c r="E194" s="133"/>
      <c r="F194" s="165">
        <f t="shared" si="3"/>
        <v>9.0965177007905629E-2</v>
      </c>
      <c r="G194" s="165">
        <f t="shared" si="4"/>
        <v>0.1585000228864375</v>
      </c>
    </row>
    <row r="195" spans="1:7" x14ac:dyDescent="0.25">
      <c r="A195" s="108" t="s">
        <v>693</v>
      </c>
      <c r="B195" s="127" t="s">
        <v>1733</v>
      </c>
      <c r="C195" s="166">
        <v>4533.89785639</v>
      </c>
      <c r="D195" s="169">
        <v>25900</v>
      </c>
      <c r="E195" s="133"/>
      <c r="F195" s="165">
        <f t="shared" si="3"/>
        <v>0.11793524630208181</v>
      </c>
      <c r="G195" s="165">
        <f t="shared" si="4"/>
        <v>0.14818968279397629</v>
      </c>
    </row>
    <row r="196" spans="1:7" x14ac:dyDescent="0.25">
      <c r="A196" s="108" t="s">
        <v>694</v>
      </c>
      <c r="B196" s="127" t="s">
        <v>1734</v>
      </c>
      <c r="C196" s="166">
        <v>4715.4500247200003</v>
      </c>
      <c r="D196" s="169">
        <v>20938</v>
      </c>
      <c r="E196" s="133"/>
      <c r="F196" s="165">
        <f t="shared" si="3"/>
        <v>0.1226577610933003</v>
      </c>
      <c r="G196" s="165">
        <f t="shared" si="4"/>
        <v>0.11979905707877511</v>
      </c>
    </row>
    <row r="197" spans="1:7" x14ac:dyDescent="0.25">
      <c r="A197" s="108" t="s">
        <v>695</v>
      </c>
      <c r="B197" s="127" t="s">
        <v>1735</v>
      </c>
      <c r="C197" s="166">
        <v>4635.6218063799997</v>
      </c>
      <c r="D197" s="169">
        <v>16910</v>
      </c>
      <c r="E197" s="133"/>
      <c r="F197" s="165">
        <f t="shared" si="3"/>
        <v>0.12058127836475457</v>
      </c>
      <c r="G197" s="165">
        <f t="shared" si="4"/>
        <v>9.6752414519155949E-2</v>
      </c>
    </row>
    <row r="198" spans="1:7" x14ac:dyDescent="0.25">
      <c r="A198" s="108" t="s">
        <v>696</v>
      </c>
      <c r="B198" s="127" t="s">
        <v>1736</v>
      </c>
      <c r="C198" s="166">
        <v>3971.4874429299998</v>
      </c>
      <c r="D198" s="169">
        <v>12237</v>
      </c>
      <c r="E198" s="133"/>
      <c r="F198" s="165">
        <f t="shared" si="3"/>
        <v>0.10330588923776701</v>
      </c>
      <c r="G198" s="165">
        <f t="shared" si="4"/>
        <v>7.001533391312309E-2</v>
      </c>
    </row>
    <row r="199" spans="1:7" x14ac:dyDescent="0.25">
      <c r="A199" s="108" t="s">
        <v>697</v>
      </c>
      <c r="B199" s="127" t="s">
        <v>1737</v>
      </c>
      <c r="C199" s="166">
        <v>3150.6475937</v>
      </c>
      <c r="D199" s="169">
        <v>8418</v>
      </c>
      <c r="E199" s="127"/>
      <c r="F199" s="165">
        <f t="shared" si="3"/>
        <v>8.1954294459982799E-2</v>
      </c>
      <c r="G199" s="165">
        <f t="shared" si="4"/>
        <v>4.8164507712729433E-2</v>
      </c>
    </row>
    <row r="200" spans="1:7" x14ac:dyDescent="0.25">
      <c r="A200" s="108" t="s">
        <v>698</v>
      </c>
      <c r="B200" s="127" t="s">
        <v>1738</v>
      </c>
      <c r="C200" s="166">
        <v>2409.3472306600002</v>
      </c>
      <c r="D200" s="169">
        <v>5682</v>
      </c>
      <c r="E200" s="127"/>
      <c r="F200" s="165">
        <f t="shared" si="3"/>
        <v>6.2671671942201745E-2</v>
      </c>
      <c r="G200" s="165">
        <f t="shared" si="4"/>
        <v>3.2510184464686225E-2</v>
      </c>
    </row>
    <row r="201" spans="1:7" x14ac:dyDescent="0.25">
      <c r="A201" s="108" t="s">
        <v>699</v>
      </c>
      <c r="B201" s="127" t="s">
        <v>1739</v>
      </c>
      <c r="C201" s="166">
        <v>1867.0902223000001</v>
      </c>
      <c r="D201" s="169">
        <v>3938</v>
      </c>
      <c r="E201" s="127"/>
      <c r="F201" s="165">
        <f t="shared" si="3"/>
        <v>4.8566543007760747E-2</v>
      </c>
      <c r="G201" s="165">
        <f t="shared" si="4"/>
        <v>2.2531697715933538E-2</v>
      </c>
    </row>
    <row r="202" spans="1:7" x14ac:dyDescent="0.25">
      <c r="A202" s="108" t="s">
        <v>700</v>
      </c>
      <c r="B202" s="127" t="s">
        <v>1740</v>
      </c>
      <c r="C202" s="166">
        <v>1470.10425536</v>
      </c>
      <c r="D202" s="169">
        <v>2806</v>
      </c>
      <c r="E202" s="127"/>
      <c r="F202" s="165">
        <f t="shared" si="3"/>
        <v>3.824018823036901E-2</v>
      </c>
      <c r="G202" s="165">
        <f t="shared" si="4"/>
        <v>1.6054835904243146E-2</v>
      </c>
    </row>
    <row r="203" spans="1:7" x14ac:dyDescent="0.25">
      <c r="A203" s="108" t="s">
        <v>701</v>
      </c>
      <c r="B203" s="127" t="s">
        <v>1741</v>
      </c>
      <c r="C203" s="166">
        <v>1131.1020424200001</v>
      </c>
      <c r="D203" s="169">
        <v>1966</v>
      </c>
      <c r="E203" s="127"/>
      <c r="F203" s="165">
        <f t="shared" si="3"/>
        <v>2.9422100406956295E-2</v>
      </c>
      <c r="G203" s="165">
        <f t="shared" si="4"/>
        <v>1.1248684029843914E-2</v>
      </c>
    </row>
    <row r="204" spans="1:7" x14ac:dyDescent="0.25">
      <c r="A204" s="108" t="s">
        <v>702</v>
      </c>
      <c r="B204" s="127" t="s">
        <v>1742</v>
      </c>
      <c r="C204" s="166">
        <v>926.33907552999995</v>
      </c>
      <c r="D204" s="169">
        <v>1484</v>
      </c>
      <c r="E204" s="127"/>
      <c r="F204" s="165">
        <f t="shared" si="3"/>
        <v>2.4095828907548272E-2</v>
      </c>
      <c r="G204" s="165">
        <f t="shared" si="4"/>
        <v>8.4908683114386409E-3</v>
      </c>
    </row>
    <row r="205" spans="1:7" x14ac:dyDescent="0.25">
      <c r="A205" s="108" t="s">
        <v>703</v>
      </c>
      <c r="B205" s="127" t="s">
        <v>1743</v>
      </c>
      <c r="C205" s="166">
        <v>723.79068812000003</v>
      </c>
      <c r="D205" s="169">
        <v>1073</v>
      </c>
      <c r="F205" s="165">
        <f t="shared" si="3"/>
        <v>1.88271628030349E-2</v>
      </c>
      <c r="G205" s="165">
        <f t="shared" si="4"/>
        <v>6.1392868586075894E-3</v>
      </c>
    </row>
    <row r="206" spans="1:7" x14ac:dyDescent="0.25">
      <c r="A206" s="108" t="s">
        <v>704</v>
      </c>
      <c r="B206" s="127" t="s">
        <v>1744</v>
      </c>
      <c r="C206" s="166">
        <v>604.50188145000004</v>
      </c>
      <c r="D206" s="169">
        <v>834</v>
      </c>
      <c r="E206" s="122"/>
      <c r="F206" s="165">
        <f t="shared" si="3"/>
        <v>1.5724235643817988E-2</v>
      </c>
      <c r="G206" s="165">
        <f t="shared" si="4"/>
        <v>4.7718222181535224E-3</v>
      </c>
    </row>
    <row r="207" spans="1:7" x14ac:dyDescent="0.25">
      <c r="A207" s="108" t="s">
        <v>705</v>
      </c>
      <c r="B207" s="127" t="s">
        <v>1745</v>
      </c>
      <c r="C207" s="166">
        <v>487.29050452000001</v>
      </c>
      <c r="D207" s="169">
        <v>629</v>
      </c>
      <c r="E207" s="122"/>
      <c r="F207" s="165">
        <f t="shared" si="3"/>
        <v>1.2675346355727103E-2</v>
      </c>
      <c r="G207" s="165">
        <f t="shared" si="4"/>
        <v>3.5988922964251386E-3</v>
      </c>
    </row>
    <row r="208" spans="1:7" x14ac:dyDescent="0.25">
      <c r="A208" s="108" t="s">
        <v>706</v>
      </c>
      <c r="B208" s="127" t="s">
        <v>1746</v>
      </c>
      <c r="C208" s="166">
        <v>350.50632201000002</v>
      </c>
      <c r="D208" s="169">
        <v>425</v>
      </c>
      <c r="E208" s="122"/>
      <c r="F208" s="165">
        <f t="shared" si="3"/>
        <v>9.1173314278411455E-3</v>
      </c>
      <c r="G208" s="165">
        <f t="shared" si="4"/>
        <v>2.4316839840710395E-3</v>
      </c>
    </row>
    <row r="209" spans="1:7" x14ac:dyDescent="0.25">
      <c r="A209" s="108" t="s">
        <v>707</v>
      </c>
      <c r="B209" s="127" t="s">
        <v>1747</v>
      </c>
      <c r="C209" s="166">
        <v>306.46069346000002</v>
      </c>
      <c r="D209" s="169">
        <v>350</v>
      </c>
      <c r="E209" s="122"/>
      <c r="F209" s="165">
        <f t="shared" si="3"/>
        <v>7.9716214413990891E-3</v>
      </c>
      <c r="G209" s="165">
        <f t="shared" si="4"/>
        <v>2.0025632809996794E-3</v>
      </c>
    </row>
    <row r="210" spans="1:7" x14ac:dyDescent="0.25">
      <c r="A210" s="108" t="s">
        <v>708</v>
      </c>
      <c r="B210" s="127" t="s">
        <v>1748</v>
      </c>
      <c r="C210" s="166">
        <v>259.83165767999998</v>
      </c>
      <c r="D210" s="169">
        <v>281</v>
      </c>
      <c r="E210" s="122"/>
      <c r="F210" s="165">
        <f t="shared" si="3"/>
        <v>6.7587121536893105E-3</v>
      </c>
      <c r="G210" s="165">
        <f t="shared" si="4"/>
        <v>1.6077722341740284E-3</v>
      </c>
    </row>
    <row r="211" spans="1:7" x14ac:dyDescent="0.25">
      <c r="A211" s="108" t="s">
        <v>709</v>
      </c>
      <c r="B211" s="127" t="s">
        <v>1749</v>
      </c>
      <c r="C211" s="166">
        <v>206.08991057</v>
      </c>
      <c r="D211" s="169">
        <v>211</v>
      </c>
      <c r="E211" s="122"/>
      <c r="F211" s="165">
        <f t="shared" si="3"/>
        <v>5.3607878106895438E-3</v>
      </c>
      <c r="G211" s="165">
        <f t="shared" si="4"/>
        <v>1.2072595779740927E-3</v>
      </c>
    </row>
    <row r="212" spans="1:7" x14ac:dyDescent="0.25">
      <c r="A212" s="108" t="s">
        <v>710</v>
      </c>
      <c r="B212" s="127" t="s">
        <v>1750</v>
      </c>
      <c r="C212" s="166">
        <v>728.44503592000001</v>
      </c>
      <c r="D212" s="169">
        <v>628</v>
      </c>
      <c r="E212" s="122"/>
      <c r="F212" s="165">
        <f t="shared" si="3"/>
        <v>1.8948231179861018E-2</v>
      </c>
      <c r="G212" s="165">
        <f t="shared" si="4"/>
        <v>3.5931706870508538E-3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38443.959702910011</v>
      </c>
      <c r="D214" s="170">
        <f>SUM(D190:D213)</f>
        <v>174776</v>
      </c>
      <c r="E214" s="122"/>
      <c r="F214" s="171">
        <f>SUM(F190:F213)</f>
        <v>0.99999999999999944</v>
      </c>
      <c r="G214" s="171">
        <f>SUM(G190:G213)</f>
        <v>1</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0.71436577999999995</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3434.3246057000001</v>
      </c>
      <c r="D219" s="169">
        <v>42000</v>
      </c>
      <c r="F219" s="165">
        <f t="shared" ref="F219:F226" si="5">IF($C$227=0,"",IF(C219="[for completion]","",C219/$C$227))</f>
        <v>8.933326931564857E-2</v>
      </c>
      <c r="G219" s="165">
        <f t="shared" ref="G219:G226" si="6">IF($D$227=0,"",IF(D219="[for completion]","",D219/$D$227))</f>
        <v>0.24030759371996155</v>
      </c>
    </row>
    <row r="220" spans="1:7" x14ac:dyDescent="0.25">
      <c r="A220" s="108" t="s">
        <v>719</v>
      </c>
      <c r="B220" s="108" t="s">
        <v>1751</v>
      </c>
      <c r="C220" s="166">
        <v>3206.90253278</v>
      </c>
      <c r="D220" s="169">
        <v>19734</v>
      </c>
      <c r="F220" s="165">
        <f t="shared" si="5"/>
        <v>8.3417591672723931E-2</v>
      </c>
      <c r="G220" s="165">
        <f t="shared" si="6"/>
        <v>0.11291023939213622</v>
      </c>
    </row>
    <row r="221" spans="1:7" x14ac:dyDescent="0.25">
      <c r="A221" s="108" t="s">
        <v>721</v>
      </c>
      <c r="B221" s="108" t="s">
        <v>1752</v>
      </c>
      <c r="C221" s="166">
        <v>4698.7234467400003</v>
      </c>
      <c r="D221" s="169">
        <v>22295</v>
      </c>
      <c r="F221" s="165">
        <f t="shared" si="5"/>
        <v>0.12222267120897881</v>
      </c>
      <c r="G221" s="165">
        <f t="shared" si="6"/>
        <v>0.12756328099967959</v>
      </c>
    </row>
    <row r="222" spans="1:7" x14ac:dyDescent="0.25">
      <c r="A222" s="108" t="s">
        <v>723</v>
      </c>
      <c r="B222" s="108" t="s">
        <v>1753</v>
      </c>
      <c r="C222" s="166">
        <v>5252.6599924299999</v>
      </c>
      <c r="D222" s="169">
        <v>21153</v>
      </c>
      <c r="F222" s="165">
        <f t="shared" si="5"/>
        <v>0.13663160696821772</v>
      </c>
      <c r="G222" s="165">
        <f t="shared" si="6"/>
        <v>0.12102920309424635</v>
      </c>
    </row>
    <row r="223" spans="1:7" x14ac:dyDescent="0.25">
      <c r="A223" s="108" t="s">
        <v>725</v>
      </c>
      <c r="B223" s="108" t="s">
        <v>1754</v>
      </c>
      <c r="C223" s="166">
        <v>6356.0792206100004</v>
      </c>
      <c r="D223" s="169">
        <v>21597</v>
      </c>
      <c r="F223" s="165">
        <f t="shared" si="5"/>
        <v>0.16533362509296562</v>
      </c>
      <c r="G223" s="165">
        <f t="shared" si="6"/>
        <v>0.1235695976564288</v>
      </c>
    </row>
    <row r="224" spans="1:7" x14ac:dyDescent="0.25">
      <c r="A224" s="108" t="s">
        <v>727</v>
      </c>
      <c r="B224" s="108" t="s">
        <v>1755</v>
      </c>
      <c r="C224" s="166">
        <v>6153.11363377</v>
      </c>
      <c r="D224" s="169">
        <v>19783</v>
      </c>
      <c r="F224" s="165">
        <f t="shared" si="5"/>
        <v>0.160054106843324</v>
      </c>
      <c r="G224" s="165">
        <f t="shared" si="6"/>
        <v>0.11319059825147618</v>
      </c>
    </row>
    <row r="225" spans="1:7" x14ac:dyDescent="0.25">
      <c r="A225" s="108" t="s">
        <v>729</v>
      </c>
      <c r="B225" s="108" t="s">
        <v>1756</v>
      </c>
      <c r="C225" s="166">
        <v>8143.4329862699997</v>
      </c>
      <c r="D225" s="169">
        <v>23263</v>
      </c>
      <c r="F225" s="165">
        <f t="shared" si="5"/>
        <v>0.21182607226730563</v>
      </c>
      <c r="G225" s="165">
        <f t="shared" si="6"/>
        <v>0.13310179887398726</v>
      </c>
    </row>
    <row r="226" spans="1:7" x14ac:dyDescent="0.25">
      <c r="A226" s="108" t="s">
        <v>731</v>
      </c>
      <c r="B226" s="108" t="s">
        <v>1757</v>
      </c>
      <c r="C226" s="166">
        <v>1198.7232846100001</v>
      </c>
      <c r="D226" s="169">
        <v>4951</v>
      </c>
      <c r="F226" s="165">
        <f t="shared" si="5"/>
        <v>3.1181056630835639E-2</v>
      </c>
      <c r="G226" s="165">
        <f t="shared" si="6"/>
        <v>2.8327688012084039E-2</v>
      </c>
    </row>
    <row r="227" spans="1:7" x14ac:dyDescent="0.25">
      <c r="A227" s="108" t="s">
        <v>733</v>
      </c>
      <c r="B227" s="136" t="s">
        <v>99</v>
      </c>
      <c r="C227" s="166">
        <f>SUM(C219:C226)</f>
        <v>38443.959702910004</v>
      </c>
      <c r="D227" s="169">
        <f>SUM(D219:D226)</f>
        <v>174776</v>
      </c>
      <c r="F227" s="140">
        <f>SUM(F219:F226)</f>
        <v>0.99999999999999989</v>
      </c>
      <c r="G227" s="140">
        <f>SUM(G219:G226)</f>
        <v>1</v>
      </c>
    </row>
    <row r="228" spans="1:7" outlineLevel="1" x14ac:dyDescent="0.25">
      <c r="A228" s="108" t="s">
        <v>734</v>
      </c>
      <c r="B228" s="123" t="s">
        <v>1758</v>
      </c>
      <c r="C228" s="166">
        <v>1198.7232846100001</v>
      </c>
      <c r="D228" s="169">
        <v>4951</v>
      </c>
      <c r="F228" s="165">
        <f t="shared" ref="F228:F233" si="7">IF($C$227=0,"",IF(C228="[for completion]","",C228/$C$227))</f>
        <v>3.1181056630835639E-2</v>
      </c>
      <c r="G228" s="165">
        <f t="shared" ref="G228:G233" si="8">IF($D$227=0,"",IF(D228="[for completion]","",D228/$D$227))</f>
        <v>2.8327688012084039E-2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0.59238170999999995</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7404.3753031699998</v>
      </c>
      <c r="D241" s="169">
        <v>67694</v>
      </c>
      <c r="F241" s="165">
        <f t="shared" ref="F241:F248" si="9">IF($C$249=0,"",IF(C241="[Mark as ND1 if not relevant]","",C241/$C$249))</f>
        <v>0.19260178609045644</v>
      </c>
      <c r="G241" s="165">
        <f t="shared" ref="G241:G248" si="10">IF($D$249=0,"",IF(D241="[Mark as ND1 if not relevant]","",D241/$D$249))</f>
        <v>0.38731862498283515</v>
      </c>
    </row>
    <row r="242" spans="1:7" x14ac:dyDescent="0.25">
      <c r="A242" s="108" t="s">
        <v>752</v>
      </c>
      <c r="B242" s="108" t="s">
        <v>1763</v>
      </c>
      <c r="C242" s="166">
        <v>5078.5158451899997</v>
      </c>
      <c r="D242" s="169">
        <v>23371</v>
      </c>
      <c r="F242" s="165">
        <f t="shared" si="9"/>
        <v>0.13210178879689083</v>
      </c>
      <c r="G242" s="165">
        <f t="shared" si="10"/>
        <v>0.13371973268641002</v>
      </c>
    </row>
    <row r="243" spans="1:7" x14ac:dyDescent="0.25">
      <c r="A243" s="108" t="s">
        <v>753</v>
      </c>
      <c r="B243" s="108" t="s">
        <v>1764</v>
      </c>
      <c r="C243" s="166">
        <v>6401.9054825800004</v>
      </c>
      <c r="D243" s="169">
        <v>24106</v>
      </c>
      <c r="F243" s="165">
        <f t="shared" si="9"/>
        <v>0.16652565271769884</v>
      </c>
      <c r="G243" s="165">
        <f t="shared" si="10"/>
        <v>0.13792511557650936</v>
      </c>
    </row>
    <row r="244" spans="1:7" x14ac:dyDescent="0.25">
      <c r="A244" s="108" t="s">
        <v>754</v>
      </c>
      <c r="B244" s="108" t="s">
        <v>1765</v>
      </c>
      <c r="C244" s="166">
        <v>7005.8205452299999</v>
      </c>
      <c r="D244" s="169">
        <v>23884</v>
      </c>
      <c r="F244" s="165">
        <f t="shared" si="9"/>
        <v>0.1822346240962191</v>
      </c>
      <c r="G244" s="165">
        <f t="shared" si="10"/>
        <v>0.13665491829541815</v>
      </c>
    </row>
    <row r="245" spans="1:7" x14ac:dyDescent="0.25">
      <c r="A245" s="108" t="s">
        <v>755</v>
      </c>
      <c r="B245" s="108" t="s">
        <v>1766</v>
      </c>
      <c r="C245" s="166">
        <v>6053.2516716600003</v>
      </c>
      <c r="D245" s="169">
        <v>18902</v>
      </c>
      <c r="F245" s="165">
        <f t="shared" si="9"/>
        <v>0.15745650860209909</v>
      </c>
      <c r="G245" s="165">
        <f t="shared" si="10"/>
        <v>0.10814986039273126</v>
      </c>
    </row>
    <row r="246" spans="1:7" x14ac:dyDescent="0.25">
      <c r="A246" s="108" t="s">
        <v>756</v>
      </c>
      <c r="B246" s="108" t="s">
        <v>1767</v>
      </c>
      <c r="C246" s="166">
        <v>3709.80259411</v>
      </c>
      <c r="D246" s="169">
        <v>10459</v>
      </c>
      <c r="F246" s="165">
        <f t="shared" si="9"/>
        <v>9.6498972082451423E-2</v>
      </c>
      <c r="G246" s="165">
        <f t="shared" si="10"/>
        <v>5.984231244564471E-2</v>
      </c>
    </row>
    <row r="247" spans="1:7" x14ac:dyDescent="0.25">
      <c r="A247" s="108" t="s">
        <v>757</v>
      </c>
      <c r="B247" s="108" t="s">
        <v>1768</v>
      </c>
      <c r="C247" s="166">
        <v>2776.1108498799999</v>
      </c>
      <c r="D247" s="169">
        <v>6329</v>
      </c>
      <c r="F247" s="165">
        <f t="shared" si="9"/>
        <v>7.2211886375218082E-2</v>
      </c>
      <c r="G247" s="165">
        <f t="shared" si="10"/>
        <v>3.6212065729848489E-2</v>
      </c>
    </row>
    <row r="248" spans="1:7" x14ac:dyDescent="0.25">
      <c r="A248" s="108" t="s">
        <v>758</v>
      </c>
      <c r="B248" s="108" t="s">
        <v>1769</v>
      </c>
      <c r="C248" s="166">
        <v>14.17741109</v>
      </c>
      <c r="D248" s="169">
        <v>31</v>
      </c>
      <c r="F248" s="165">
        <f t="shared" si="9"/>
        <v>3.6878123896604866E-4</v>
      </c>
      <c r="G248" s="165">
        <f t="shared" si="10"/>
        <v>1.7736989060282876E-4</v>
      </c>
    </row>
    <row r="249" spans="1:7" x14ac:dyDescent="0.25">
      <c r="A249" s="108" t="s">
        <v>759</v>
      </c>
      <c r="B249" s="136" t="s">
        <v>99</v>
      </c>
      <c r="C249" s="166">
        <f>SUM(C241:C248)</f>
        <v>38443.959702910004</v>
      </c>
      <c r="D249" s="169">
        <f>SUM(D241:D248)</f>
        <v>174776</v>
      </c>
      <c r="F249" s="140">
        <f>SUM(F241:F248)</f>
        <v>0.99999999999999989</v>
      </c>
      <c r="G249" s="140">
        <f>SUM(G241:G248)</f>
        <v>1</v>
      </c>
    </row>
    <row r="250" spans="1:7" outlineLevel="1" x14ac:dyDescent="0.25">
      <c r="A250" s="108" t="s">
        <v>760</v>
      </c>
      <c r="B250" s="123" t="s">
        <v>1770</v>
      </c>
      <c r="C250" s="166">
        <v>14.17741109</v>
      </c>
      <c r="D250" s="169">
        <v>31</v>
      </c>
      <c r="F250" s="165">
        <f t="shared" ref="F250:F255" si="11">IF($C$249=0,"",IF(C250="[for completion]","",C250/$C$249))</f>
        <v>3.6878123896604866E-4</v>
      </c>
      <c r="G250" s="165">
        <f t="shared" ref="G250:G255" si="12">IF($D$249=0,"",IF(D250="[for completion]","",D250/$D$249))</f>
        <v>1.7736989060282876E-4</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t="s">
        <v>1692</v>
      </c>
      <c r="C35" s="108" t="s">
        <v>1338</v>
      </c>
      <c r="D35" s="108" t="s">
        <v>1793</v>
      </c>
      <c r="E35" s="108" t="s">
        <v>1796</v>
      </c>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60.4238</v>
      </c>
      <c r="H75" s="23"/>
    </row>
    <row r="76" spans="1:14" x14ac:dyDescent="0.25">
      <c r="A76" s="25" t="s">
        <v>1598</v>
      </c>
      <c r="B76" s="25" t="s">
        <v>1626</v>
      </c>
      <c r="C76" s="148">
        <v>258.79419999999999</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1797</v>
      </c>
      <c r="C82" s="168">
        <v>3.5033E-3</v>
      </c>
      <c r="D82" s="108" t="str">
        <f t="shared" ref="D82:D87" si="0">IF(C82="","","ND2")</f>
        <v>ND2</v>
      </c>
      <c r="E82" s="108" t="str">
        <f t="shared" ref="E82:E87" si="1">IF(C82="","","ND2")</f>
        <v>ND2</v>
      </c>
      <c r="F82" s="108" t="str">
        <f t="shared" ref="F82:F87" si="2">IF(C82="","","ND2")</f>
        <v>ND2</v>
      </c>
      <c r="G82" s="168">
        <f t="shared" ref="G82:G87" si="3">IF(C82="","",C82)</f>
        <v>3.5033E-3</v>
      </c>
      <c r="H82" s="23"/>
    </row>
    <row r="83" spans="1:8" x14ac:dyDescent="0.25">
      <c r="A83" s="25" t="s">
        <v>1605</v>
      </c>
      <c r="B83" s="25" t="s">
        <v>1798</v>
      </c>
      <c r="C83" s="190">
        <v>1.79883E-3</v>
      </c>
      <c r="D83" s="25" t="str">
        <f t="shared" si="0"/>
        <v>ND2</v>
      </c>
      <c r="E83" s="25" t="str">
        <f t="shared" si="1"/>
        <v>ND2</v>
      </c>
      <c r="F83" s="25" t="str">
        <f t="shared" si="2"/>
        <v>ND2</v>
      </c>
      <c r="G83" s="190">
        <f t="shared" si="3"/>
        <v>1.79883E-3</v>
      </c>
      <c r="H83" s="23"/>
    </row>
    <row r="84" spans="1:8" x14ac:dyDescent="0.25">
      <c r="A84" s="25" t="s">
        <v>1606</v>
      </c>
      <c r="B84" s="25" t="s">
        <v>1799</v>
      </c>
      <c r="C84" s="190">
        <v>2.6659999999999998E-4</v>
      </c>
      <c r="D84" s="25" t="str">
        <f t="shared" si="0"/>
        <v>ND2</v>
      </c>
      <c r="E84" s="25" t="str">
        <f t="shared" si="1"/>
        <v>ND2</v>
      </c>
      <c r="F84" s="25" t="str">
        <f t="shared" si="2"/>
        <v>ND2</v>
      </c>
      <c r="G84" s="190">
        <f t="shared" si="3"/>
        <v>2.6659999999999998E-4</v>
      </c>
      <c r="H84" s="23"/>
    </row>
    <row r="85" spans="1:8" x14ac:dyDescent="0.25">
      <c r="A85" s="25" t="s">
        <v>1607</v>
      </c>
      <c r="B85" s="25" t="s">
        <v>1800</v>
      </c>
      <c r="C85" s="190">
        <v>0</v>
      </c>
      <c r="D85" s="25" t="str">
        <f t="shared" si="0"/>
        <v>ND2</v>
      </c>
      <c r="E85" s="25" t="str">
        <f t="shared" si="1"/>
        <v>ND2</v>
      </c>
      <c r="F85" s="25" t="str">
        <f t="shared" si="2"/>
        <v>ND2</v>
      </c>
      <c r="G85" s="190">
        <f t="shared" si="3"/>
        <v>0</v>
      </c>
      <c r="H85" s="23"/>
    </row>
    <row r="86" spans="1:8" x14ac:dyDescent="0.25">
      <c r="A86" s="25" t="s">
        <v>1618</v>
      </c>
      <c r="B86" s="25" t="s">
        <v>1801</v>
      </c>
      <c r="C86" s="190">
        <v>0</v>
      </c>
      <c r="D86" s="25" t="str">
        <f t="shared" si="0"/>
        <v>ND2</v>
      </c>
      <c r="E86" s="25" t="str">
        <f t="shared" si="1"/>
        <v>ND2</v>
      </c>
      <c r="F86" s="25" t="str">
        <f t="shared" si="2"/>
        <v>ND2</v>
      </c>
      <c r="G86" s="190">
        <f t="shared" si="3"/>
        <v>0</v>
      </c>
      <c r="H86" s="23"/>
    </row>
    <row r="87" spans="1:8" outlineLevel="1" x14ac:dyDescent="0.25">
      <c r="A87" s="25" t="s">
        <v>1608</v>
      </c>
      <c r="B87" s="25" t="s">
        <v>1802</v>
      </c>
      <c r="C87" s="190">
        <v>0.99443128000000003</v>
      </c>
      <c r="D87" s="25" t="str">
        <f t="shared" si="0"/>
        <v>ND2</v>
      </c>
      <c r="E87" s="25" t="str">
        <f t="shared" si="1"/>
        <v>ND2</v>
      </c>
      <c r="F87" s="25" t="str">
        <f t="shared" si="2"/>
        <v>ND2</v>
      </c>
      <c r="G87" s="190">
        <f t="shared" si="3"/>
        <v>0.99443128000000003</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2021-04-09T13:38:48Z</dcterms:created>
  <dcterms:modified xsi:type="dcterms:W3CDTF">2021-04-09T13:39:43Z</dcterms:modified>
</cp:coreProperties>
</file>