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2\B. CBC2\"/>
    </mc:Choice>
  </mc:AlternateContent>
  <xr:revisionPtr revIDLastSave="0" documentId="13_ncr:1_{E40B3AA4-1C86-43CC-A179-7156E3BC5644}"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4" i="19" s="1"/>
  <c r="C616" i="19"/>
  <c r="F615" i="19" s="1"/>
  <c r="F614" i="19"/>
  <c r="F610" i="19"/>
  <c r="F608" i="19"/>
  <c r="F606" i="19"/>
  <c r="F602" i="19"/>
  <c r="F600" i="19"/>
  <c r="F598" i="19"/>
  <c r="D595" i="19"/>
  <c r="G592" i="19" s="1"/>
  <c r="C595" i="19"/>
  <c r="F591" i="19" s="1"/>
  <c r="F595" i="19" s="1"/>
  <c r="D588" i="19"/>
  <c r="G586" i="19" s="1"/>
  <c r="C588" i="19"/>
  <c r="F586" i="19"/>
  <c r="D576" i="19"/>
  <c r="G558" i="19" s="1"/>
  <c r="C576" i="19"/>
  <c r="F574" i="19" s="1"/>
  <c r="F575" i="19"/>
  <c r="F572" i="19"/>
  <c r="F571" i="19"/>
  <c r="F570" i="19"/>
  <c r="F569" i="19"/>
  <c r="G566" i="19"/>
  <c r="F566" i="19"/>
  <c r="F565" i="19"/>
  <c r="F564" i="19"/>
  <c r="F561" i="19"/>
  <c r="F560" i="19"/>
  <c r="F559" i="19"/>
  <c r="D553" i="19"/>
  <c r="G552" i="19" s="1"/>
  <c r="C553" i="19"/>
  <c r="F549" i="19" s="1"/>
  <c r="F552" i="19"/>
  <c r="G551" i="19"/>
  <c r="F551" i="19"/>
  <c r="F550" i="19"/>
  <c r="G549" i="19"/>
  <c r="F548" i="19"/>
  <c r="F547" i="19"/>
  <c r="F546" i="19"/>
  <c r="G545" i="19"/>
  <c r="F545" i="19"/>
  <c r="F544" i="19"/>
  <c r="F543" i="19"/>
  <c r="F542" i="19"/>
  <c r="G541" i="19"/>
  <c r="F541" i="19"/>
  <c r="F540" i="19"/>
  <c r="G539" i="19"/>
  <c r="F539" i="19"/>
  <c r="G537" i="19"/>
  <c r="F537" i="19"/>
  <c r="F536" i="19"/>
  <c r="G535" i="19"/>
  <c r="F535" i="19"/>
  <c r="D496" i="19"/>
  <c r="G492" i="19" s="1"/>
  <c r="C496" i="19"/>
  <c r="F493" i="19" s="1"/>
  <c r="F491" i="19"/>
  <c r="G490" i="19"/>
  <c r="F488" i="19"/>
  <c r="D474" i="19"/>
  <c r="G472" i="19" s="1"/>
  <c r="C474" i="19"/>
  <c r="F472" i="19" s="1"/>
  <c r="F473" i="19"/>
  <c r="F470" i="19"/>
  <c r="F469" i="19"/>
  <c r="F468" i="19"/>
  <c r="F467" i="19"/>
  <c r="D461" i="19"/>
  <c r="G460" i="19" s="1"/>
  <c r="C461" i="19"/>
  <c r="F460" i="19" s="1"/>
  <c r="G459" i="19"/>
  <c r="F458" i="19"/>
  <c r="G455" i="19"/>
  <c r="G453" i="19"/>
  <c r="F453" i="19"/>
  <c r="G449" i="19"/>
  <c r="G447" i="19"/>
  <c r="G445" i="19"/>
  <c r="F444" i="19"/>
  <c r="G443" i="19"/>
  <c r="G439" i="19"/>
  <c r="F439" i="19"/>
  <c r="G437" i="19"/>
  <c r="D402" i="19"/>
  <c r="C402" i="19"/>
  <c r="F396" i="19" s="1"/>
  <c r="F401" i="19"/>
  <c r="G400" i="19"/>
  <c r="F400" i="19"/>
  <c r="F399" i="19"/>
  <c r="F398" i="19"/>
  <c r="F397" i="19"/>
  <c r="F395" i="19"/>
  <c r="G394" i="19"/>
  <c r="F394" i="19"/>
  <c r="F393" i="19"/>
  <c r="G392" i="19"/>
  <c r="F392" i="19"/>
  <c r="F391" i="19"/>
  <c r="F389" i="19"/>
  <c r="F388" i="19"/>
  <c r="F387" i="19"/>
  <c r="G386" i="19"/>
  <c r="F386" i="19"/>
  <c r="F385" i="19"/>
  <c r="G384" i="19"/>
  <c r="D381" i="19"/>
  <c r="C381" i="19"/>
  <c r="F377" i="19" s="1"/>
  <c r="G379" i="19"/>
  <c r="F378" i="19"/>
  <c r="G377" i="19"/>
  <c r="D374" i="19"/>
  <c r="G368" i="19" s="1"/>
  <c r="C374" i="19"/>
  <c r="D364" i="19"/>
  <c r="C364" i="19"/>
  <c r="F363" i="19" s="1"/>
  <c r="G362" i="19"/>
  <c r="G356" i="19"/>
  <c r="F356" i="19"/>
  <c r="G354" i="19"/>
  <c r="D350" i="19"/>
  <c r="C350" i="19"/>
  <c r="F347" i="19" s="1"/>
  <c r="G349" i="19"/>
  <c r="F349" i="19"/>
  <c r="G348" i="19"/>
  <c r="F348" i="19"/>
  <c r="G347" i="19"/>
  <c r="G346" i="19"/>
  <c r="F346" i="19"/>
  <c r="G345" i="19"/>
  <c r="F345" i="19"/>
  <c r="G344" i="19"/>
  <c r="F344" i="19"/>
  <c r="G343" i="19"/>
  <c r="G342" i="19"/>
  <c r="F342" i="19"/>
  <c r="G341" i="19"/>
  <c r="F341" i="19"/>
  <c r="G340" i="19"/>
  <c r="F340" i="19"/>
  <c r="G339" i="19"/>
  <c r="G338" i="19"/>
  <c r="F338" i="19"/>
  <c r="G337" i="19"/>
  <c r="F337" i="19"/>
  <c r="G336" i="19"/>
  <c r="F336" i="19"/>
  <c r="G335" i="19"/>
  <c r="G334" i="19"/>
  <c r="F334" i="19"/>
  <c r="G333" i="19"/>
  <c r="F333" i="19"/>
  <c r="G332" i="19"/>
  <c r="F332" i="19"/>
  <c r="D327" i="19"/>
  <c r="G321" i="19" s="1"/>
  <c r="C327" i="19"/>
  <c r="F326" i="19"/>
  <c r="G325" i="19"/>
  <c r="F325" i="19"/>
  <c r="F324" i="19"/>
  <c r="G323" i="19"/>
  <c r="F323" i="19"/>
  <c r="F322" i="19"/>
  <c r="F321" i="19"/>
  <c r="F320" i="19"/>
  <c r="G319" i="19"/>
  <c r="F319" i="19"/>
  <c r="F318" i="19"/>
  <c r="G317" i="19"/>
  <c r="F317" i="19"/>
  <c r="F316" i="19"/>
  <c r="G315" i="19"/>
  <c r="F315" i="19"/>
  <c r="F314" i="19"/>
  <c r="G313" i="19"/>
  <c r="F313" i="19"/>
  <c r="F312" i="19"/>
  <c r="G311" i="19"/>
  <c r="F311" i="19"/>
  <c r="F310" i="19"/>
  <c r="G309" i="19"/>
  <c r="F309" i="19"/>
  <c r="D274" i="19"/>
  <c r="G272" i="19" s="1"/>
  <c r="C274" i="19"/>
  <c r="F266" i="19" s="1"/>
  <c r="G273" i="19"/>
  <c r="G271" i="19"/>
  <c r="G270" i="19"/>
  <c r="F270" i="19"/>
  <c r="G269" i="19"/>
  <c r="G267" i="19"/>
  <c r="F267" i="19"/>
  <c r="G266" i="19"/>
  <c r="D252" i="19"/>
  <c r="C252" i="19"/>
  <c r="F251" i="19"/>
  <c r="G250" i="19"/>
  <c r="F250" i="19"/>
  <c r="F249" i="19"/>
  <c r="G248" i="19"/>
  <c r="F248" i="19"/>
  <c r="F247" i="19"/>
  <c r="G246" i="19"/>
  <c r="F246"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C30" i="19"/>
  <c r="F28"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71" i="11" s="1"/>
  <c r="C179" i="11"/>
  <c r="F177" i="11" s="1"/>
  <c r="G175" i="11"/>
  <c r="F173" i="11"/>
  <c r="F171" i="11"/>
  <c r="D157" i="11"/>
  <c r="G163" i="11" s="1"/>
  <c r="C157" i="11"/>
  <c r="F153" i="11" s="1"/>
  <c r="G155" i="11"/>
  <c r="G151" i="11"/>
  <c r="F151" i="11"/>
  <c r="G149" i="11"/>
  <c r="F149" i="11"/>
  <c r="D144" i="11"/>
  <c r="G132" i="11" s="1"/>
  <c r="C144" i="11"/>
  <c r="F143" i="11" s="1"/>
  <c r="F142" i="11"/>
  <c r="F140" i="11"/>
  <c r="F138" i="11"/>
  <c r="F136" i="11"/>
  <c r="F134" i="11"/>
  <c r="F132" i="11"/>
  <c r="F130" i="11"/>
  <c r="G128" i="11"/>
  <c r="F128" i="11"/>
  <c r="F126" i="11"/>
  <c r="G124" i="11"/>
  <c r="F124" i="11"/>
  <c r="F122" i="11"/>
  <c r="F120" i="11"/>
  <c r="C58" i="11"/>
  <c r="C54" i="11"/>
  <c r="C26" i="11"/>
  <c r="F156" i="10"/>
  <c r="C152" i="10"/>
  <c r="F158" i="10" s="1"/>
  <c r="F149" i="10"/>
  <c r="F148" i="10"/>
  <c r="C81" i="10"/>
  <c r="C77" i="10"/>
  <c r="C49" i="10"/>
  <c r="C42" i="10"/>
  <c r="F40" i="10" s="1"/>
  <c r="F41" i="10"/>
  <c r="D37" i="10"/>
  <c r="C37" i="10"/>
  <c r="F36" i="10" s="1"/>
  <c r="F35" i="10"/>
  <c r="G33" i="10"/>
  <c r="F33" i="10"/>
  <c r="F31" i="10"/>
  <c r="G29" i="10"/>
  <c r="F29" i="10"/>
  <c r="F27" i="10"/>
  <c r="G25" i="10"/>
  <c r="F25" i="10"/>
  <c r="F23" i="10"/>
  <c r="G598" i="9"/>
  <c r="D598" i="9"/>
  <c r="G596" i="9" s="1"/>
  <c r="C598" i="9"/>
  <c r="F589" i="9" s="1"/>
  <c r="G597" i="9"/>
  <c r="G595" i="9"/>
  <c r="G594" i="9"/>
  <c r="G593" i="9"/>
  <c r="G591" i="9"/>
  <c r="G590" i="9"/>
  <c r="G589" i="9"/>
  <c r="G587" i="9"/>
  <c r="G586" i="9"/>
  <c r="G585" i="9"/>
  <c r="G584" i="9"/>
  <c r="G583" i="9"/>
  <c r="G582" i="9"/>
  <c r="G581" i="9"/>
  <c r="G580" i="9"/>
  <c r="D577" i="9"/>
  <c r="C577" i="9"/>
  <c r="F576" i="9"/>
  <c r="F575" i="9"/>
  <c r="F574" i="9"/>
  <c r="F573" i="9"/>
  <c r="D570" i="9"/>
  <c r="G568" i="9" s="1"/>
  <c r="C570" i="9"/>
  <c r="F562" i="9" s="1"/>
  <c r="G569" i="9"/>
  <c r="G567" i="9"/>
  <c r="G566" i="9"/>
  <c r="G565" i="9"/>
  <c r="F564" i="9"/>
  <c r="G563" i="9"/>
  <c r="G562" i="9"/>
  <c r="G561" i="9"/>
  <c r="D555" i="9"/>
  <c r="G545" i="9" s="1"/>
  <c r="C555" i="9"/>
  <c r="F554" i="9"/>
  <c r="F553" i="9"/>
  <c r="F552" i="9"/>
  <c r="F551" i="9"/>
  <c r="F550" i="9"/>
  <c r="G549" i="9"/>
  <c r="F549" i="9"/>
  <c r="F548" i="9"/>
  <c r="F547" i="9"/>
  <c r="F546" i="9"/>
  <c r="F545" i="9"/>
  <c r="F544" i="9"/>
  <c r="F543" i="9"/>
  <c r="F542" i="9"/>
  <c r="F541" i="9"/>
  <c r="F540" i="9"/>
  <c r="G539" i="9"/>
  <c r="F539" i="9"/>
  <c r="F538" i="9"/>
  <c r="F537" i="9"/>
  <c r="D532" i="9"/>
  <c r="C532" i="9"/>
  <c r="G531" i="9"/>
  <c r="G530" i="9"/>
  <c r="F530" i="9"/>
  <c r="G529" i="9"/>
  <c r="G528" i="9"/>
  <c r="G527" i="9"/>
  <c r="G526" i="9"/>
  <c r="F526" i="9"/>
  <c r="G525" i="9"/>
  <c r="G524" i="9"/>
  <c r="G523" i="9"/>
  <c r="G522" i="9"/>
  <c r="F522" i="9"/>
  <c r="G521" i="9"/>
  <c r="F521" i="9"/>
  <c r="G520" i="9"/>
  <c r="G519" i="9"/>
  <c r="G518" i="9"/>
  <c r="G517" i="9"/>
  <c r="F517" i="9"/>
  <c r="G516" i="9"/>
  <c r="G515" i="9"/>
  <c r="G514" i="9"/>
  <c r="G481" i="9"/>
  <c r="F481" i="9"/>
  <c r="F479" i="9"/>
  <c r="G477" i="9"/>
  <c r="D475" i="9"/>
  <c r="G480" i="9" s="1"/>
  <c r="C475" i="9"/>
  <c r="F474" i="9" s="1"/>
  <c r="G474" i="9"/>
  <c r="G473" i="9"/>
  <c r="F473" i="9"/>
  <c r="G472" i="9"/>
  <c r="G471" i="9"/>
  <c r="F471" i="9"/>
  <c r="G470" i="9"/>
  <c r="F470" i="9"/>
  <c r="G469" i="9"/>
  <c r="F469" i="9"/>
  <c r="G468" i="9"/>
  <c r="G467" i="9"/>
  <c r="F467" i="9"/>
  <c r="G459" i="9"/>
  <c r="G455" i="9"/>
  <c r="D453" i="9"/>
  <c r="G458" i="9" s="1"/>
  <c r="C453" i="9"/>
  <c r="F459" i="9" s="1"/>
  <c r="G452" i="9"/>
  <c r="F452" i="9"/>
  <c r="G451" i="9"/>
  <c r="G450" i="9"/>
  <c r="G449" i="9"/>
  <c r="G448" i="9"/>
  <c r="F448" i="9"/>
  <c r="G447" i="9"/>
  <c r="G446" i="9"/>
  <c r="G445" i="9"/>
  <c r="D440" i="9"/>
  <c r="C440" i="9"/>
  <c r="F435" i="9" s="1"/>
  <c r="F439" i="9"/>
  <c r="G438" i="9"/>
  <c r="G432" i="9"/>
  <c r="F432" i="9"/>
  <c r="G426" i="9"/>
  <c r="F425" i="9"/>
  <c r="G420" i="9"/>
  <c r="F420" i="9"/>
  <c r="F419" i="9"/>
  <c r="F381" i="9"/>
  <c r="G371" i="9"/>
  <c r="F380" i="9"/>
  <c r="F379" i="9"/>
  <c r="F378" i="9"/>
  <c r="F377" i="9"/>
  <c r="F376" i="9"/>
  <c r="G375" i="9"/>
  <c r="F375" i="9"/>
  <c r="F374" i="9"/>
  <c r="F373" i="9"/>
  <c r="F372" i="9"/>
  <c r="F371" i="9"/>
  <c r="F370" i="9"/>
  <c r="G369" i="9"/>
  <c r="F369" i="9"/>
  <c r="F368" i="9"/>
  <c r="F367" i="9"/>
  <c r="F366" i="9"/>
  <c r="G365" i="9"/>
  <c r="F365" i="9"/>
  <c r="F364" i="9"/>
  <c r="F363" i="9"/>
  <c r="D360" i="9"/>
  <c r="G358" i="9" s="1"/>
  <c r="C360" i="9"/>
  <c r="F359" i="9" s="1"/>
  <c r="G359" i="9"/>
  <c r="F358" i="9"/>
  <c r="G357" i="9"/>
  <c r="G360" i="9" s="1"/>
  <c r="F357" i="9"/>
  <c r="F360" i="9" s="1"/>
  <c r="G356" i="9"/>
  <c r="F356" i="9"/>
  <c r="D353" i="9"/>
  <c r="G347" i="9" s="1"/>
  <c r="C353" i="9"/>
  <c r="F352" i="9"/>
  <c r="G351" i="9"/>
  <c r="F351" i="9"/>
  <c r="F350" i="9"/>
  <c r="G349" i="9"/>
  <c r="F349" i="9"/>
  <c r="F348" i="9"/>
  <c r="F347" i="9"/>
  <c r="F346" i="9"/>
  <c r="D343" i="9"/>
  <c r="C343" i="9"/>
  <c r="F342" i="9" s="1"/>
  <c r="F341" i="9"/>
  <c r="F339" i="9"/>
  <c r="F337" i="9"/>
  <c r="F335" i="9"/>
  <c r="F333" i="9"/>
  <c r="D328" i="9"/>
  <c r="G310" i="9" s="1"/>
  <c r="G328" i="9" s="1"/>
  <c r="C328" i="9"/>
  <c r="F310" i="9" s="1"/>
  <c r="F328" i="9" s="1"/>
  <c r="D305" i="9"/>
  <c r="G303" i="9" s="1"/>
  <c r="C305" i="9"/>
  <c r="F299" i="9" s="1"/>
  <c r="G304" i="9"/>
  <c r="F303" i="9"/>
  <c r="G302" i="9"/>
  <c r="F302" i="9"/>
  <c r="G301" i="9"/>
  <c r="F301" i="9"/>
  <c r="G300" i="9"/>
  <c r="G299" i="9"/>
  <c r="G298" i="9"/>
  <c r="F298" i="9"/>
  <c r="G297" i="9"/>
  <c r="F297" i="9"/>
  <c r="G296" i="9"/>
  <c r="G295" i="9"/>
  <c r="F295" i="9"/>
  <c r="G294" i="9"/>
  <c r="F294" i="9"/>
  <c r="G293" i="9"/>
  <c r="F293" i="9"/>
  <c r="G292" i="9"/>
  <c r="G291" i="9"/>
  <c r="G290" i="9"/>
  <c r="G289" i="9"/>
  <c r="F289" i="9"/>
  <c r="G288" i="9"/>
  <c r="G287" i="9"/>
  <c r="F287" i="9"/>
  <c r="G255" i="9"/>
  <c r="G251" i="9"/>
  <c r="D249" i="9"/>
  <c r="G254" i="9" s="1"/>
  <c r="C249" i="9"/>
  <c r="G248" i="9"/>
  <c r="G247" i="9"/>
  <c r="G246" i="9"/>
  <c r="G245" i="9"/>
  <c r="G244" i="9"/>
  <c r="F244" i="9"/>
  <c r="G243" i="9"/>
  <c r="G242" i="9"/>
  <c r="G241" i="9"/>
  <c r="G233" i="9"/>
  <c r="F233" i="9"/>
  <c r="F231" i="9"/>
  <c r="G229" i="9"/>
  <c r="D227" i="9"/>
  <c r="G232" i="9" s="1"/>
  <c r="C227" i="9"/>
  <c r="F221" i="9" s="1"/>
  <c r="G226" i="9"/>
  <c r="F226" i="9"/>
  <c r="F225" i="9"/>
  <c r="G224" i="9"/>
  <c r="G223" i="9"/>
  <c r="F223" i="9"/>
  <c r="G222" i="9"/>
  <c r="F222" i="9"/>
  <c r="G220" i="9"/>
  <c r="G219" i="9"/>
  <c r="F219" i="9"/>
  <c r="D214" i="9"/>
  <c r="C214" i="9"/>
  <c r="F213" i="9" s="1"/>
  <c r="F210" i="9"/>
  <c r="F209" i="9"/>
  <c r="F207" i="9"/>
  <c r="F203" i="9"/>
  <c r="F202" i="9"/>
  <c r="F201" i="9"/>
  <c r="F198" i="9"/>
  <c r="F197" i="9"/>
  <c r="F195" i="9"/>
  <c r="F191"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5" i="9"/>
  <c r="F24" i="9"/>
  <c r="F20" i="9"/>
  <c r="F19" i="9"/>
  <c r="F17" i="9"/>
  <c r="C15" i="9"/>
  <c r="F14"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F217" i="8"/>
  <c r="F212" i="8"/>
  <c r="F210" i="8"/>
  <c r="F209" i="8"/>
  <c r="C208" i="8"/>
  <c r="F215" i="8" s="1"/>
  <c r="C207" i="8"/>
  <c r="F206" i="8"/>
  <c r="F203" i="8"/>
  <c r="F202" i="8"/>
  <c r="F201" i="8"/>
  <c r="F200" i="8"/>
  <c r="F199" i="8"/>
  <c r="F198" i="8"/>
  <c r="F195" i="8"/>
  <c r="F194" i="8"/>
  <c r="F193" i="8"/>
  <c r="C179" i="8"/>
  <c r="F174" i="8"/>
  <c r="D167" i="8"/>
  <c r="G166" i="8" s="1"/>
  <c r="C167" i="8"/>
  <c r="F166" i="8"/>
  <c r="F165" i="8"/>
  <c r="F164" i="8"/>
  <c r="F167" i="8" s="1"/>
  <c r="F161" i="8"/>
  <c r="D155" i="8"/>
  <c r="G162" i="8" s="1"/>
  <c r="C155" i="8"/>
  <c r="F162" i="8" s="1"/>
  <c r="G154" i="8"/>
  <c r="F154" i="8"/>
  <c r="G150" i="8"/>
  <c r="F150" i="8"/>
  <c r="G146" i="8"/>
  <c r="F146" i="8"/>
  <c r="G142" i="8"/>
  <c r="F142" i="8"/>
  <c r="F139" i="8"/>
  <c r="G138" i="8"/>
  <c r="F138" i="8"/>
  <c r="D129" i="8"/>
  <c r="G136" i="8" s="1"/>
  <c r="C129" i="8"/>
  <c r="F136" i="8" s="1"/>
  <c r="F125" i="8"/>
  <c r="F121" i="8"/>
  <c r="F117" i="8"/>
  <c r="G113" i="8"/>
  <c r="F113" i="8"/>
  <c r="D101" i="8"/>
  <c r="C100" i="8"/>
  <c r="F102" i="8" s="1"/>
  <c r="F99" i="8"/>
  <c r="D78" i="8"/>
  <c r="C77" i="8"/>
  <c r="F82" i="8" s="1"/>
  <c r="F64" i="8"/>
  <c r="F63" i="8"/>
  <c r="F62" i="8"/>
  <c r="F60" i="8"/>
  <c r="F59" i="8"/>
  <c r="C58" i="8"/>
  <c r="F61" i="8" s="1"/>
  <c r="F57" i="8"/>
  <c r="F56" i="8"/>
  <c r="F55" i="8"/>
  <c r="F54" i="8"/>
  <c r="F53" i="8"/>
  <c r="D45" i="8"/>
  <c r="D290" i="8"/>
  <c r="F292" i="8"/>
  <c r="C290" i="8"/>
  <c r="C292" i="8"/>
  <c r="D300" i="8"/>
  <c r="D293" i="8"/>
  <c r="C300" i="8"/>
  <c r="D292" i="8"/>
  <c r="C293" i="8"/>
  <c r="G136" i="11" l="1"/>
  <c r="F252" i="19"/>
  <c r="G350" i="19"/>
  <c r="F355" i="19"/>
  <c r="F437" i="19"/>
  <c r="F445" i="19"/>
  <c r="F455" i="19"/>
  <c r="G600" i="19"/>
  <c r="G211" i="9"/>
  <c r="G207" i="9"/>
  <c r="G203" i="9"/>
  <c r="G199" i="9"/>
  <c r="G195" i="9"/>
  <c r="G191" i="9"/>
  <c r="G213" i="9"/>
  <c r="G209" i="9"/>
  <c r="G205" i="9"/>
  <c r="G201" i="9"/>
  <c r="G197" i="9"/>
  <c r="G193" i="9"/>
  <c r="F254" i="9"/>
  <c r="F251" i="9"/>
  <c r="F246" i="9"/>
  <c r="F242" i="9"/>
  <c r="F565" i="9"/>
  <c r="F114" i="8"/>
  <c r="F353" i="9"/>
  <c r="G475" i="9"/>
  <c r="F27" i="19"/>
  <c r="F31" i="19"/>
  <c r="F327" i="19"/>
  <c r="F362" i="19"/>
  <c r="F358" i="19"/>
  <c r="F354" i="19"/>
  <c r="F361" i="19"/>
  <c r="F357" i="19"/>
  <c r="G575" i="19"/>
  <c r="G568" i="19"/>
  <c r="G562" i="19"/>
  <c r="G572" i="19"/>
  <c r="G570" i="19"/>
  <c r="F585" i="19"/>
  <c r="F580" i="19"/>
  <c r="F579" i="19"/>
  <c r="F588" i="19" s="1"/>
  <c r="F584" i="19"/>
  <c r="F587" i="19"/>
  <c r="F582" i="19"/>
  <c r="F186" i="8"/>
  <c r="F178" i="8"/>
  <c r="F560" i="9"/>
  <c r="G615" i="19"/>
  <c r="G612" i="19"/>
  <c r="G604" i="19"/>
  <c r="G610" i="19"/>
  <c r="G602" i="19"/>
  <c r="F598" i="9"/>
  <c r="F595" i="9"/>
  <c r="F591" i="9"/>
  <c r="F587" i="9"/>
  <c r="F583" i="9"/>
  <c r="G117" i="8"/>
  <c r="G121" i="8"/>
  <c r="G125" i="8"/>
  <c r="G554" i="9"/>
  <c r="G550" i="9"/>
  <c r="G546" i="9"/>
  <c r="G542" i="9"/>
  <c r="G538" i="9"/>
  <c r="G552" i="9"/>
  <c r="G548" i="9"/>
  <c r="G544" i="9"/>
  <c r="G540" i="9"/>
  <c r="F588" i="9"/>
  <c r="G380" i="9"/>
  <c r="G376" i="9"/>
  <c r="G372" i="9"/>
  <c r="G368" i="9"/>
  <c r="G364" i="9"/>
  <c r="G381" i="9"/>
  <c r="G378" i="9"/>
  <c r="G374" i="9"/>
  <c r="G370" i="9"/>
  <c r="G366" i="9"/>
  <c r="F433" i="9"/>
  <c r="G576" i="9"/>
  <c r="G574" i="9"/>
  <c r="F594" i="9"/>
  <c r="G122" i="8"/>
  <c r="G131" i="8"/>
  <c r="G147" i="8"/>
  <c r="G210" i="9"/>
  <c r="G437" i="9"/>
  <c r="G433" i="9"/>
  <c r="G429" i="9"/>
  <c r="G425" i="9"/>
  <c r="G421" i="9"/>
  <c r="G417" i="9"/>
  <c r="G439" i="9"/>
  <c r="G435" i="9"/>
  <c r="G431" i="9"/>
  <c r="G427" i="9"/>
  <c r="G423" i="9"/>
  <c r="G419" i="9"/>
  <c r="F531" i="9"/>
  <c r="F527" i="9"/>
  <c r="F523" i="9"/>
  <c r="F519" i="9"/>
  <c r="F515" i="9"/>
  <c r="G551" i="9"/>
  <c r="F566" i="9"/>
  <c r="G361" i="19"/>
  <c r="G357" i="19"/>
  <c r="G363" i="19"/>
  <c r="G359" i="19"/>
  <c r="G355" i="19"/>
  <c r="F578" i="19"/>
  <c r="G587" i="19"/>
  <c r="G584" i="19"/>
  <c r="G578" i="19"/>
  <c r="F93" i="8"/>
  <c r="F103" i="8"/>
  <c r="F115" i="8"/>
  <c r="F119" i="8"/>
  <c r="F123" i="8"/>
  <c r="F127" i="8"/>
  <c r="F133" i="8"/>
  <c r="F140" i="8"/>
  <c r="F155" i="8" s="1"/>
  <c r="F144" i="8"/>
  <c r="F148" i="8"/>
  <c r="F152" i="8"/>
  <c r="F157" i="8"/>
  <c r="G165" i="8"/>
  <c r="F185" i="8"/>
  <c r="F17" i="19"/>
  <c r="F23" i="9"/>
  <c r="F13" i="9"/>
  <c r="F21" i="9"/>
  <c r="F12" i="9"/>
  <c r="F16" i="9"/>
  <c r="G192" i="9"/>
  <c r="G198" i="9"/>
  <c r="F205" i="9"/>
  <c r="F211" i="9"/>
  <c r="F253" i="9"/>
  <c r="F290" i="9"/>
  <c r="G377" i="9"/>
  <c r="F416" i="9"/>
  <c r="G422" i="9"/>
  <c r="G428" i="9"/>
  <c r="F445" i="9"/>
  <c r="F514" i="9"/>
  <c r="F528" i="9"/>
  <c r="G541" i="9"/>
  <c r="G570" i="9"/>
  <c r="G573" i="9"/>
  <c r="F585" i="9"/>
  <c r="F590" i="9"/>
  <c r="G140" i="11"/>
  <c r="F37" i="19"/>
  <c r="G251" i="19"/>
  <c r="G247" i="19"/>
  <c r="G249" i="19"/>
  <c r="G245" i="19"/>
  <c r="F271" i="19"/>
  <c r="G358" i="19"/>
  <c r="F373" i="19"/>
  <c r="F372" i="19"/>
  <c r="F371" i="19"/>
  <c r="F369" i="19"/>
  <c r="F448" i="19"/>
  <c r="F459" i="19"/>
  <c r="G560" i="19"/>
  <c r="G580" i="19"/>
  <c r="G606" i="19"/>
  <c r="F122" i="8"/>
  <c r="F143" i="8"/>
  <c r="G164" i="8"/>
  <c r="G167" i="8" s="1"/>
  <c r="F438" i="9"/>
  <c r="F434" i="9"/>
  <c r="F430" i="9"/>
  <c r="F426" i="9"/>
  <c r="F422" i="9"/>
  <c r="F418" i="9"/>
  <c r="F101" i="8"/>
  <c r="G434" i="9"/>
  <c r="F518" i="9"/>
  <c r="F561" i="9"/>
  <c r="F95" i="8"/>
  <c r="G115" i="8"/>
  <c r="G123" i="8"/>
  <c r="G127" i="8"/>
  <c r="G133" i="8"/>
  <c r="G140" i="8"/>
  <c r="G144" i="8"/>
  <c r="G148" i="8"/>
  <c r="G152" i="8"/>
  <c r="G157" i="8"/>
  <c r="F187" i="8"/>
  <c r="F193" i="9"/>
  <c r="F214" i="9" s="1"/>
  <c r="F199" i="9"/>
  <c r="F206" i="9"/>
  <c r="G212" i="9"/>
  <c r="F232" i="9"/>
  <c r="F229" i="9"/>
  <c r="F224" i="9"/>
  <c r="F220" i="9"/>
  <c r="F227" i="9" s="1"/>
  <c r="G249" i="9"/>
  <c r="F247" i="9"/>
  <c r="F255" i="9"/>
  <c r="F304" i="9"/>
  <c r="F300" i="9"/>
  <c r="F296" i="9"/>
  <c r="F292" i="9"/>
  <c r="F288" i="9"/>
  <c r="G352" i="9"/>
  <c r="G348" i="9"/>
  <c r="G350" i="9"/>
  <c r="G346" i="9"/>
  <c r="G367" i="9"/>
  <c r="G416" i="9"/>
  <c r="F423" i="9"/>
  <c r="F429" i="9"/>
  <c r="F436" i="9"/>
  <c r="F457" i="9"/>
  <c r="F524" i="9"/>
  <c r="G547" i="9"/>
  <c r="F577" i="9"/>
  <c r="F581" i="9"/>
  <c r="F596" i="9"/>
  <c r="G120" i="11"/>
  <c r="F185" i="11"/>
  <c r="F175" i="11"/>
  <c r="F38" i="19"/>
  <c r="G326" i="19"/>
  <c r="G322" i="19"/>
  <c r="G318" i="19"/>
  <c r="G314" i="19"/>
  <c r="G310" i="19"/>
  <c r="G324" i="19"/>
  <c r="G320" i="19"/>
  <c r="G327" i="19" s="1"/>
  <c r="G316" i="19"/>
  <c r="G312" i="19"/>
  <c r="F359" i="19"/>
  <c r="F442" i="19"/>
  <c r="F581" i="19"/>
  <c r="F593" i="9"/>
  <c r="G196" i="9"/>
  <c r="G342" i="9"/>
  <c r="G341" i="9"/>
  <c r="G333" i="9"/>
  <c r="G337" i="9"/>
  <c r="F567" i="9"/>
  <c r="F563" i="9"/>
  <c r="F126" i="8"/>
  <c r="F147" i="8"/>
  <c r="G190" i="9"/>
  <c r="G114" i="8"/>
  <c r="G126" i="8"/>
  <c r="G143" i="8"/>
  <c r="F182" i="8"/>
  <c r="G204" i="9"/>
  <c r="F241" i="9"/>
  <c r="F428" i="9"/>
  <c r="F449" i="9"/>
  <c r="F580" i="9"/>
  <c r="F96" i="8"/>
  <c r="F112" i="8"/>
  <c r="F116" i="8"/>
  <c r="F120" i="8"/>
  <c r="F124" i="8"/>
  <c r="F128" i="8"/>
  <c r="F135" i="8"/>
  <c r="F141" i="8"/>
  <c r="F145" i="8"/>
  <c r="F149" i="8"/>
  <c r="F153" i="8"/>
  <c r="F159" i="8"/>
  <c r="G220" i="8"/>
  <c r="F194" i="9"/>
  <c r="G200" i="9"/>
  <c r="G206" i="9"/>
  <c r="F243" i="9"/>
  <c r="F291" i="9"/>
  <c r="G339" i="9"/>
  <c r="G373" i="9"/>
  <c r="F417" i="9"/>
  <c r="F424" i="9"/>
  <c r="G430" i="9"/>
  <c r="G436" i="9"/>
  <c r="G453" i="9"/>
  <c r="F451" i="9"/>
  <c r="F480" i="9"/>
  <c r="F477" i="9"/>
  <c r="F472" i="9"/>
  <c r="F468" i="9"/>
  <c r="F475" i="9" s="1"/>
  <c r="G532" i="9"/>
  <c r="F520" i="9"/>
  <c r="F529" i="9"/>
  <c r="G537" i="9"/>
  <c r="G553" i="9"/>
  <c r="F568" i="9"/>
  <c r="F586" i="9"/>
  <c r="F597" i="9"/>
  <c r="G36" i="10"/>
  <c r="G35" i="10"/>
  <c r="G27" i="10"/>
  <c r="G31" i="10"/>
  <c r="G23" i="10"/>
  <c r="F163" i="11"/>
  <c r="F155" i="11"/>
  <c r="G185" i="11"/>
  <c r="G173" i="11"/>
  <c r="G177" i="11"/>
  <c r="F360" i="19"/>
  <c r="F443" i="19"/>
  <c r="F450" i="19"/>
  <c r="F495" i="19"/>
  <c r="F490" i="19"/>
  <c r="F489" i="19"/>
  <c r="F494" i="19"/>
  <c r="F492" i="19"/>
  <c r="G582" i="19"/>
  <c r="G608" i="19"/>
  <c r="G208" i="9"/>
  <c r="G473" i="19"/>
  <c r="G466" i="19"/>
  <c r="G470" i="19"/>
  <c r="G468" i="19"/>
  <c r="G202" i="9"/>
  <c r="G305" i="9"/>
  <c r="F118" i="8"/>
  <c r="F131" i="8"/>
  <c r="F151" i="8"/>
  <c r="F245" i="9"/>
  <c r="F427" i="9"/>
  <c r="F458" i="9"/>
  <c r="F455" i="9"/>
  <c r="F450" i="9"/>
  <c r="F446" i="9"/>
  <c r="F584" i="9"/>
  <c r="G118" i="8"/>
  <c r="G139" i="8"/>
  <c r="G155" i="8" s="1"/>
  <c r="G151" i="8"/>
  <c r="G227" i="9"/>
  <c r="G335" i="9"/>
  <c r="F421" i="9"/>
  <c r="F33" i="19"/>
  <c r="F105" i="8"/>
  <c r="G119" i="8"/>
  <c r="F58" i="8"/>
  <c r="F97" i="8"/>
  <c r="G112" i="8"/>
  <c r="G116" i="8"/>
  <c r="G120" i="8"/>
  <c r="G124" i="8"/>
  <c r="G128" i="8"/>
  <c r="G135" i="8"/>
  <c r="G141" i="8"/>
  <c r="G145" i="8"/>
  <c r="G149" i="8"/>
  <c r="G153" i="8"/>
  <c r="G159" i="8"/>
  <c r="G194" i="9"/>
  <c r="F212" i="9"/>
  <c r="F208" i="9"/>
  <c r="F204" i="9"/>
  <c r="F200" i="9"/>
  <c r="F196" i="9"/>
  <c r="F192" i="9"/>
  <c r="F248" i="9"/>
  <c r="G363" i="9"/>
  <c r="G379" i="9"/>
  <c r="G418" i="9"/>
  <c r="G424" i="9"/>
  <c r="F431" i="9"/>
  <c r="F437" i="9"/>
  <c r="F447" i="9"/>
  <c r="F516" i="9"/>
  <c r="F525" i="9"/>
  <c r="F555" i="9"/>
  <c r="G543" i="9"/>
  <c r="F569" i="9"/>
  <c r="G575" i="9"/>
  <c r="F582" i="9"/>
  <c r="F592" i="9"/>
  <c r="F39" i="10"/>
  <c r="F42" i="10" s="1"/>
  <c r="G143" i="11"/>
  <c r="G142" i="11"/>
  <c r="G134" i="11"/>
  <c r="G126" i="11"/>
  <c r="G138" i="11"/>
  <c r="G130" i="11"/>
  <c r="G122" i="11"/>
  <c r="F273" i="19"/>
  <c r="F269" i="19"/>
  <c r="F272" i="19"/>
  <c r="F268" i="19"/>
  <c r="F274" i="19" s="1"/>
  <c r="G360" i="19"/>
  <c r="F452" i="19"/>
  <c r="F447" i="19"/>
  <c r="F457" i="19"/>
  <c r="F446" i="19"/>
  <c r="F441" i="19"/>
  <c r="F456" i="19"/>
  <c r="F451" i="19"/>
  <c r="F440" i="19"/>
  <c r="F454" i="19"/>
  <c r="F449" i="19"/>
  <c r="F438" i="19"/>
  <c r="G495" i="19"/>
  <c r="G494" i="19"/>
  <c r="G488" i="19"/>
  <c r="G564" i="19"/>
  <c r="G574" i="19"/>
  <c r="F583" i="19"/>
  <c r="G598" i="19"/>
  <c r="G221" i="9"/>
  <c r="G225" i="9"/>
  <c r="G231" i="9"/>
  <c r="G253" i="9"/>
  <c r="G457" i="9"/>
  <c r="G479" i="9"/>
  <c r="G560" i="9"/>
  <c r="G564" i="9"/>
  <c r="G588" i="9"/>
  <c r="G592" i="9"/>
  <c r="G547" i="19"/>
  <c r="F562" i="19"/>
  <c r="F567" i="19"/>
  <c r="F576" i="19" s="1"/>
  <c r="F196" i="8"/>
  <c r="F208" i="8" s="1"/>
  <c r="F204" i="8"/>
  <c r="F213" i="8"/>
  <c r="G153" i="11"/>
  <c r="G268" i="19"/>
  <c r="G274" i="19" s="1"/>
  <c r="G451" i="19"/>
  <c r="F466" i="19"/>
  <c r="F474" i="19" s="1"/>
  <c r="F471" i="19"/>
  <c r="F568" i="19"/>
  <c r="F573" i="19"/>
  <c r="F604" i="19"/>
  <c r="F612" i="19"/>
  <c r="F197" i="8"/>
  <c r="F205" i="8"/>
  <c r="F214" i="8"/>
  <c r="F239" i="19"/>
  <c r="F335" i="19"/>
  <c r="F350" i="19" s="1"/>
  <c r="F339" i="19"/>
  <c r="F343" i="19"/>
  <c r="F384" i="19"/>
  <c r="F390" i="19"/>
  <c r="G441" i="19"/>
  <c r="G457" i="19"/>
  <c r="F538" i="19"/>
  <c r="F553" i="19" s="1"/>
  <c r="G543" i="19"/>
  <c r="F558" i="19"/>
  <c r="F563" i="19"/>
  <c r="F79" i="8"/>
  <c r="G161" i="8"/>
  <c r="F73" i="8"/>
  <c r="F70" i="8"/>
  <c r="F74" i="8"/>
  <c r="F80" i="8"/>
  <c r="F94" i="8"/>
  <c r="F98" i="8"/>
  <c r="F104" i="8"/>
  <c r="F130" i="8"/>
  <c r="F132" i="8"/>
  <c r="F134" i="8"/>
  <c r="F156" i="8"/>
  <c r="F158" i="8"/>
  <c r="F160" i="8"/>
  <c r="F175" i="8"/>
  <c r="F181" i="8"/>
  <c r="F220" i="8"/>
  <c r="G17" i="22"/>
  <c r="G17" i="19"/>
  <c r="G16" i="19"/>
  <c r="G18" i="19"/>
  <c r="F71" i="8"/>
  <c r="F75" i="8"/>
  <c r="F81" i="8"/>
  <c r="G130" i="8"/>
  <c r="G132" i="8"/>
  <c r="G134" i="8"/>
  <c r="G156" i="8"/>
  <c r="G158" i="8"/>
  <c r="G160" i="8"/>
  <c r="F72" i="8"/>
  <c r="F76" i="8"/>
  <c r="F78" i="8"/>
  <c r="F184" i="8"/>
  <c r="F180" i="8"/>
  <c r="F177" i="8"/>
  <c r="F183" i="8"/>
  <c r="F155" i="10"/>
  <c r="F159" i="10"/>
  <c r="F158" i="11"/>
  <c r="F160" i="11"/>
  <c r="F162" i="11"/>
  <c r="F180" i="11"/>
  <c r="F182" i="11"/>
  <c r="F184" i="11"/>
  <c r="F16" i="19"/>
  <c r="F380" i="19"/>
  <c r="G401" i="19"/>
  <c r="G399" i="19"/>
  <c r="G397" i="19"/>
  <c r="G395" i="19"/>
  <c r="G393" i="19"/>
  <c r="G391" i="19"/>
  <c r="G389" i="19"/>
  <c r="G387" i="19"/>
  <c r="G385" i="19"/>
  <c r="G158" i="11"/>
  <c r="G160" i="11"/>
  <c r="G162" i="11"/>
  <c r="G180" i="11"/>
  <c r="G182" i="11"/>
  <c r="G184" i="11"/>
  <c r="G373" i="19"/>
  <c r="G371" i="19"/>
  <c r="G369" i="19"/>
  <c r="G367" i="19"/>
  <c r="F211" i="8"/>
  <c r="F228" i="9"/>
  <c r="F230" i="9"/>
  <c r="F250" i="9"/>
  <c r="F252" i="9"/>
  <c r="F334" i="9"/>
  <c r="F336" i="9"/>
  <c r="F338" i="9"/>
  <c r="F340" i="9"/>
  <c r="F454" i="9"/>
  <c r="F456" i="9"/>
  <c r="F476" i="9"/>
  <c r="F478" i="9"/>
  <c r="F22" i="10"/>
  <c r="F24" i="10"/>
  <c r="F26" i="10"/>
  <c r="F28" i="10"/>
  <c r="F30" i="10"/>
  <c r="F32" i="10"/>
  <c r="F34" i="10"/>
  <c r="F150" i="10"/>
  <c r="F153" i="10"/>
  <c r="F157" i="10"/>
  <c r="F121" i="11"/>
  <c r="F123" i="11"/>
  <c r="F125" i="11"/>
  <c r="F127" i="11"/>
  <c r="F129" i="11"/>
  <c r="F131" i="11"/>
  <c r="F133" i="11"/>
  <c r="F135" i="11"/>
  <c r="F137" i="11"/>
  <c r="F139" i="11"/>
  <c r="F141" i="11"/>
  <c r="F150" i="11"/>
  <c r="F152" i="11"/>
  <c r="F154" i="11"/>
  <c r="F156" i="11"/>
  <c r="F159" i="11"/>
  <c r="F161" i="11"/>
  <c r="F172" i="11"/>
  <c r="F179" i="11" s="1"/>
  <c r="F174" i="11"/>
  <c r="F176" i="11"/>
  <c r="F178" i="11"/>
  <c r="F181" i="11"/>
  <c r="F183" i="11"/>
  <c r="F36" i="19"/>
  <c r="F32" i="19"/>
  <c r="F29" i="19"/>
  <c r="F30" i="19" s="1"/>
  <c r="F34" i="19"/>
  <c r="F39" i="19"/>
  <c r="F367" i="19"/>
  <c r="F370" i="19"/>
  <c r="G372" i="19"/>
  <c r="F379" i="19"/>
  <c r="F381" i="19" s="1"/>
  <c r="G380" i="19"/>
  <c r="G378" i="19"/>
  <c r="G381" i="19" s="1"/>
  <c r="G390" i="19"/>
  <c r="G398" i="19"/>
  <c r="F18" i="19"/>
  <c r="F17" i="22"/>
  <c r="F18" i="9"/>
  <c r="F22" i="9"/>
  <c r="F26" i="9"/>
  <c r="G228" i="9"/>
  <c r="G230" i="9"/>
  <c r="G250" i="9"/>
  <c r="G252" i="9"/>
  <c r="G334" i="9"/>
  <c r="G336" i="9"/>
  <c r="G338" i="9"/>
  <c r="G340" i="9"/>
  <c r="G454" i="9"/>
  <c r="G456" i="9"/>
  <c r="G476" i="9"/>
  <c r="G478" i="9"/>
  <c r="G22" i="10"/>
  <c r="G24" i="10"/>
  <c r="G26" i="10"/>
  <c r="G28" i="10"/>
  <c r="G30" i="10"/>
  <c r="G32" i="10"/>
  <c r="G34" i="10"/>
  <c r="F151" i="10"/>
  <c r="F154" i="10"/>
  <c r="G121" i="11"/>
  <c r="G123" i="11"/>
  <c r="G125" i="11"/>
  <c r="G127" i="11"/>
  <c r="G129" i="11"/>
  <c r="G131" i="11"/>
  <c r="G133" i="11"/>
  <c r="G135" i="11"/>
  <c r="G137" i="11"/>
  <c r="G139" i="11"/>
  <c r="G141" i="11"/>
  <c r="G150" i="11"/>
  <c r="G157" i="11" s="1"/>
  <c r="G152" i="11"/>
  <c r="G154" i="11"/>
  <c r="G156" i="11"/>
  <c r="G159" i="11"/>
  <c r="G161" i="11"/>
  <c r="G172" i="11"/>
  <c r="G174" i="11"/>
  <c r="G176" i="11"/>
  <c r="G178" i="11"/>
  <c r="G181" i="11"/>
  <c r="G183" i="11"/>
  <c r="F35" i="19"/>
  <c r="F368" i="19"/>
  <c r="G370" i="19"/>
  <c r="G388" i="19"/>
  <c r="G396" i="19"/>
  <c r="G593" i="19"/>
  <c r="G591" i="19"/>
  <c r="G594" i="19"/>
  <c r="G599" i="19"/>
  <c r="G601" i="19"/>
  <c r="G603" i="19"/>
  <c r="G605" i="19"/>
  <c r="G607" i="19"/>
  <c r="G609" i="19"/>
  <c r="G611" i="19"/>
  <c r="G613" i="19"/>
  <c r="G438" i="19"/>
  <c r="G440" i="19"/>
  <c r="G442" i="19"/>
  <c r="G444" i="19"/>
  <c r="G446" i="19"/>
  <c r="G448" i="19"/>
  <c r="G450" i="19"/>
  <c r="G452" i="19"/>
  <c r="G454" i="19"/>
  <c r="G456" i="19"/>
  <c r="G458" i="19"/>
  <c r="G467" i="19"/>
  <c r="G469" i="19"/>
  <c r="G471" i="19"/>
  <c r="G489" i="19"/>
  <c r="G491" i="19"/>
  <c r="G493" i="19"/>
  <c r="G536" i="19"/>
  <c r="G538" i="19"/>
  <c r="G540" i="19"/>
  <c r="G542" i="19"/>
  <c r="G544" i="19"/>
  <c r="G546" i="19"/>
  <c r="G548" i="19"/>
  <c r="G550" i="19"/>
  <c r="G559" i="19"/>
  <c r="G561" i="19"/>
  <c r="G563" i="19"/>
  <c r="G565" i="19"/>
  <c r="G567" i="19"/>
  <c r="G569" i="19"/>
  <c r="G571" i="19"/>
  <c r="G573" i="19"/>
  <c r="G579" i="19"/>
  <c r="G581" i="19"/>
  <c r="G583" i="19"/>
  <c r="G585" i="19"/>
  <c r="F599" i="19"/>
  <c r="F601" i="19"/>
  <c r="F603" i="19"/>
  <c r="F605" i="19"/>
  <c r="F607" i="19"/>
  <c r="F609" i="19"/>
  <c r="F611" i="19"/>
  <c r="F613" i="19"/>
  <c r="F616" i="19" l="1"/>
  <c r="G129" i="8"/>
  <c r="G353" i="9"/>
  <c r="F15" i="9"/>
  <c r="F461" i="19"/>
  <c r="G440" i="9"/>
  <c r="F144" i="11"/>
  <c r="G588" i="19"/>
  <c r="G144" i="11"/>
  <c r="F343" i="9"/>
  <c r="G402" i="19"/>
  <c r="F440" i="9"/>
  <c r="F305" i="9"/>
  <c r="F364" i="19"/>
  <c r="G214" i="9"/>
  <c r="G474" i="19"/>
  <c r="G179" i="11"/>
  <c r="G553" i="19"/>
  <c r="G461" i="19"/>
  <c r="G616" i="19"/>
  <c r="G343" i="9"/>
  <c r="F152" i="10"/>
  <c r="F402" i="19"/>
  <c r="F207" i="8"/>
  <c r="F453" i="9"/>
  <c r="G577" i="9"/>
  <c r="F496" i="19"/>
  <c r="F179" i="8"/>
  <c r="F532" i="9"/>
  <c r="G576" i="19"/>
  <c r="G496" i="19"/>
  <c r="F157" i="11"/>
  <c r="F100" i="8"/>
  <c r="F129" i="8"/>
  <c r="F570" i="9"/>
  <c r="G252" i="19"/>
  <c r="G364" i="19"/>
  <c r="G555" i="9"/>
  <c r="F249" i="9"/>
  <c r="F374" i="19"/>
  <c r="G37" i="10"/>
  <c r="G595" i="19"/>
  <c r="F37" i="10"/>
  <c r="G19" i="19"/>
  <c r="G374" i="19"/>
  <c r="F19" i="19"/>
  <c r="F77" i="8"/>
</calcChain>
</file>

<file path=xl/sharedStrings.xml><?xml version="1.0" encoding="utf-8"?>
<sst xmlns="http://schemas.openxmlformats.org/spreadsheetml/2006/main" count="3821" uniqueCount="2704">
  <si>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</si>
  <si>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</si>
  <si>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</si>
  <si>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</si>
  <si>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</si>
  <si>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</si>
  <si>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</si>
  <si>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</si>
  <si>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</si>
  <si>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</si>
  <si>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</si>
  <si>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</si>
  <si>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</si>
  <si>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</si>
  <si>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</si>
  <si>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</si>
  <si>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</si>
  <si>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</si>
  <si>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</si>
  <si>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</si>
  <si>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</si>
  <si>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</si>
  <si>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</si>
  <si>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</si>
  <si>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</si>
  <si>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</si>
  <si>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</si>
  <si>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</si>
  <si>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</si>
  <si>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</si>
  <si>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</si>
  <si>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</si>
  <si>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</si>
  <si>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</si>
  <si>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</si>
  <si>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</si>
  <si>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</si>
  <si>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</si>
  <si>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</si>
  <si>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</si>
  <si>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</si>
  <si>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</si>
  <si>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</si>
  <si>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</si>
  <si>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</si>
  <si>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</si>
  <si>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</si>
  <si>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</si>
  <si>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</si>
  <si>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</si>
  <si>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</si>
  <si>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</si>
  <si>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</si>
  <si>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</si>
  <si>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</si>
  <si>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</si>
  <si>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</si>
  <si>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</si>
  <si>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</si>
  <si>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</si>
  <si>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</si>
  <si>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</si>
  <si>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</si>
  <si>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</si>
  <si>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</si>
  <si>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</si>
  <si>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</si>
  <si>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</si>
  <si>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</si>
  <si>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</si>
  <si>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</si>
  <si>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</si>
  <si>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</si>
  <si>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</si>
  <si>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</si>
  <si>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</si>
  <si>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</si>
  <si>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</si>
  <si>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</si>
  <si>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</si>
  <si>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</si>
  <si>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</si>
  <si>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</si>
  <si>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</si>
  <si>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</si>
  <si>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</si>
  <si>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</si>
  <si>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</si>
  <si>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</si>
  <si>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</si>
  <si>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</si>
  <si>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</si>
  <si>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</si>
  <si>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</si>
  <si>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</si>
  <si>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</si>
  <si>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</si>
  <si>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</si>
  <si>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</si>
  <si>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</si>
  <si>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</si>
  <si>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</si>
  <si>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</si>
  <si>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</si>
  <si>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</si>
  <si>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</si>
  <si>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</si>
  <si>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</si>
  <si>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</si>
  <si>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</si>
  <si>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</si>
  <si>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</si>
  <si>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</si>
  <si>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</si>
  <si>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</si>
  <si>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</si>
  <si>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</si>
  <si>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</si>
  <si>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</si>
  <si>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</si>
  <si>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</si>
  <si>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</si>
  <si>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</si>
  <si>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</si>
  <si>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</si>
  <si>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</si>
  <si>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</si>
  <si>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</si>
  <si>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</si>
  <si>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</si>
  <si>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</si>
  <si>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</si>
  <si>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</si>
  <si>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</si>
  <si>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</si>
  <si>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</si>
  <si>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</si>
  <si>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</si>
  <si>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</si>
  <si>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</si>
  <si>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</si>
  <si>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</si>
  <si>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</si>
  <si>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</si>
  <si>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</si>
  <si>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</si>
  <si>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</si>
  <si>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</si>
  <si>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</si>
  <si>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</si>
  <si>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</si>
  <si>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</si>
  <si>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</si>
  <si>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</si>
  <si>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</si>
  <si>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</si>
  <si>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</si>
  <si>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</si>
  <si>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</si>
  <si>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</si>
  <si>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</si>
  <si>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</si>
  <si>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</si>
  <si>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</si>
  <si>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</si>
  <si>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</si>
  <si>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</si>
  <si>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</si>
  <si>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</si>
  <si>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</si>
  <si>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</si>
  <si>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</si>
  <si>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</si>
  <si>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</si>
  <si>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</si>
  <si>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</si>
  <si>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</si>
  <si>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</si>
  <si>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</si>
  <si>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</si>
  <si>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</si>
  <si>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</si>
  <si>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</si>
  <si>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</si>
  <si>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</si>
  <si>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</si>
  <si>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</si>
  <si>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</si>
  <si>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</si>
  <si>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</si>
  <si>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</si>
  <si>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</si>
  <si>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</si>
  <si>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</si>
  <si>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</si>
  <si>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</si>
  <si>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</si>
  <si>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</si>
  <si>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</si>
  <si>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</si>
  <si>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</si>
  <si>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</si>
  <si>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</si>
  <si>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</si>
  <si>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</si>
  <si>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</si>
  <si>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</si>
  <si>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</si>
  <si>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</si>
  <si>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</si>
  <si>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</si>
  <si>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</si>
  <si>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</si>
  <si>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</si>
  <si>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</si>
  <si>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</si>
  <si>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</si>
  <si>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</si>
  <si>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</si>
  <si>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</si>
  <si>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</si>
  <si>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</si>
  <si>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</si>
  <si>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</si>
  <si>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</si>
  <si>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</si>
  <si>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</si>
  <si>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</si>
  <si>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</si>
  <si>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</si>
  <si>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</si>
  <si>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</si>
  <si>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</si>
  <si>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</si>
  <si>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</si>
  <si>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</si>
  <si>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</si>
  <si>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</si>
  <si>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</si>
  <si>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</si>
  <si>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</si>
  <si>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</si>
  <si>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</si>
  <si>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</si>
  <si>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</si>
  <si>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</si>
  <si>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</si>
  <si>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</si>
  <si>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</si>
  <si>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</si>
  <si>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</si>
  <si>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</si>
  <si>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</si>
  <si>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</si>
  <si>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</si>
  <si>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</si>
  <si>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</si>
  <si>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</si>
  <si>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</si>
  <si>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</si>
  <si>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</si>
  <si>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</si>
  <si>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</si>
  <si>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</si>
  <si>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</si>
  <si>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</si>
  <si>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</si>
  <si>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</si>
  <si>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</si>
  <si>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</si>
  <si>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</si>
  <si>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</si>
  <si>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</si>
  <si>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</si>
  <si>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</si>
  <si>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</si>
  <si>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</si>
  <si>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</si>
  <si>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</si>
  <si>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</si>
  <si>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</si>
  <si>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</si>
  <si>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</si>
  <si>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</si>
  <si>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</si>
  <si>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</si>
  <si>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</si>
  <si>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</si>
  <si>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</si>
  <si>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</si>
  <si>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</si>
  <si>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</si>
  <si>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</si>
  <si>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</si>
  <si>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</si>
  <si>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</si>
  <si>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</si>
  <si>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</si>
  <si>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</si>
  <si>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</si>
  <si>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</si>
  <si>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</si>
  <si>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</si>
  <si>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</si>
  <si>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</si>
  <si>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</si>
  <si>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</si>
  <si>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</si>
  <si>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</si>
  <si>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</si>
  <si>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</si>
  <si>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</si>
  <si>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</si>
  <si>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</si>
  <si>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</si>
  <si>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</si>
  <si>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</si>
  <si>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</si>
  <si>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</si>
  <si>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</si>
  <si>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</si>
  <si>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</si>
  <si>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</si>
  <si>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</si>
  <si>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</si>
  <si>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</si>
  <si>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</si>
  <si>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</si>
  <si>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</si>
  <si>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</si>
  <si>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</si>
  <si>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</si>
  <si>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</si>
  <si>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</si>
  <si>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</si>
  <si>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</si>
  <si>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</si>
  <si>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</si>
  <si>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</si>
  <si>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</si>
  <si>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</si>
  <si>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</si>
  <si>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</si>
  <si>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</si>
  <si>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</si>
  <si>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</si>
  <si>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</si>
  <si>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</si>
  <si>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</si>
  <si>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</si>
  <si>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</si>
  <si>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</si>
  <si>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</si>
  <si>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</si>
  <si>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</si>
  <si>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</si>
  <si>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</si>
  <si>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</si>
  <si>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</si>
  <si>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</si>
  <si>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</si>
  <si>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</si>
  <si>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</si>
  <si>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</si>
  <si>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</si>
  <si>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</si>
  <si>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</si>
  <si>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</si>
  <si>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</si>
  <si>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</si>
  <si>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</si>
  <si>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</si>
  <si>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</si>
  <si>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</si>
  <si>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</si>
  <si>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</si>
  <si>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</si>
  <si>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</si>
  <si>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</si>
  <si>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</si>
  <si>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</si>
  <si>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</si>
  <si>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</si>
  <si>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</si>
  <si>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</si>
  <si>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</si>
  <si>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</si>
  <si>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</si>
  <si>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</si>
  <si>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</si>
  <si>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</si>
  <si>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</si>
  <si>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</si>
  <si>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</si>
  <si>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</si>
  <si>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</si>
  <si>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</si>
  <si>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</si>
  <si>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</si>
  <si>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</si>
  <si>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</si>
  <si>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</si>
  <si>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</si>
  <si>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</si>
  <si>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</si>
  <si>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</si>
  <si>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</si>
  <si>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</si>
  <si>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</si>
  <si>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</si>
  <si>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</si>
  <si>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</si>
  <si>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</si>
  <si>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</si>
  <si>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</si>
  <si>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</si>
  <si>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</si>
  <si>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</si>
  <si>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</si>
  <si>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</si>
  <si>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</si>
  <si>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</si>
  <si>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</si>
  <si>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</si>
  <si>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</si>
  <si>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</si>
  <si>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</si>
  <si>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</si>
  <si>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</si>
  <si>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</si>
  <si>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</si>
  <si>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</si>
  <si>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</si>
  <si>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</si>
  <si>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</si>
  <si>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</si>
  <si>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</si>
  <si>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</si>
  <si>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</si>
  <si>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</si>
  <si>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</si>
  <si>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</si>
  <si>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</si>
  <si>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</si>
  <si>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</si>
  <si>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</si>
  <si>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</si>
  <si>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</si>
  <si>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</si>
  <si>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</si>
  <si>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</si>
  <si>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</si>
  <si>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</si>
  <si>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</si>
  <si>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</si>
  <si>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</si>
  <si>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</si>
  <si>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</si>
  <si>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</si>
  <si>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</si>
  <si>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</si>
  <si>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</si>
  <si>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</si>
  <si>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</si>
  <si>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</si>
  <si>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</si>
  <si>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</si>
  <si>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</si>
  <si>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</si>
  <si>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</si>
  <si>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</si>
  <si>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</si>
  <si>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</si>
  <si>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</si>
  <si>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</si>
  <si>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</si>
  <si>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</si>
  <si>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</si>
  <si>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</si>
  <si>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</si>
  <si>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</si>
  <si>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</si>
  <si>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</si>
  <si>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</si>
  <si>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</si>
  <si>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</si>
  <si>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</si>
  <si>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</si>
  <si>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</si>
  <si>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</si>
  <si>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</si>
  <si>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</si>
  <si>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</si>
  <si>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</si>
  <si>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</si>
  <si>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</si>
  <si>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</si>
  <si>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</si>
  <si>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</si>
  <si>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</si>
  <si>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</si>
  <si>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</si>
  <si>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</si>
  <si>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</si>
  <si>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</si>
  <si>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</si>
  <si>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</si>
  <si>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</si>
  <si>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</si>
  <si>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</si>
  <si>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</si>
  <si>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</si>
  <si>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</si>
  <si>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</si>
  <si>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</si>
  <si>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</si>
  <si>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</si>
  <si>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</si>
  <si>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</si>
  <si>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</si>
  <si>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</si>
  <si>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</si>
  <si>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</si>
  <si>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</si>
  <si>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</si>
  <si>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</si>
  <si>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</si>
  <si>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</si>
  <si>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</si>
  <si>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</si>
  <si>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</si>
  <si>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</si>
  <si>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</si>
  <si>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</si>
  <si>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</si>
  <si>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</si>
  <si>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</si>
  <si>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</si>
  <si>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</si>
  <si>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</si>
  <si>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</si>
  <si>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</si>
  <si>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</si>
  <si>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</si>
  <si>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</si>
  <si>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</si>
  <si>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</si>
  <si>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</si>
  <si>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</si>
  <si>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</si>
  <si>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</si>
  <si>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</si>
  <si>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</si>
  <si>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</si>
  <si>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</si>
  <si>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</si>
  <si>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</si>
  <si>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</si>
  <si>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</si>
  <si>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</si>
  <si>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</si>
  <si>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</si>
  <si>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</si>
  <si>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</si>
  <si>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</si>
  <si>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</si>
  <si>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</si>
  <si>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</si>
  <si>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</si>
  <si>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</si>
  <si>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</si>
  <si>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</si>
  <si>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</si>
  <si>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</si>
  <si>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</si>
  <si>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</si>
  <si>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</si>
  <si>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</si>
  <si>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</si>
  <si>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</si>
  <si>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</si>
  <si>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</si>
  <si>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</si>
  <si>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</si>
  <si>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</si>
  <si>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</si>
  <si>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</si>
  <si>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</si>
  <si>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</si>
  <si>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</si>
  <si>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</si>
  <si>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</si>
  <si>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</si>
  <si>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</si>
  <si>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</si>
  <si>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</si>
  <si>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</si>
  <si>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</si>
  <si>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</si>
  <si>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</si>
  <si>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</si>
  <si>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</si>
  <si>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</si>
  <si>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</si>
  <si>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</si>
  <si>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</si>
  <si>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</si>
  <si>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</si>
  <si>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</si>
  <si>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</si>
  <si>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</si>
  <si>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</si>
  <si>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</si>
  <si>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</si>
  <si>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</si>
  <si>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</si>
  <si>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</si>
  <si>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</si>
  <si>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</si>
  <si>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</si>
  <si>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</si>
  <si>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</si>
  <si>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</si>
  <si>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</si>
  <si>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</si>
  <si>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</si>
  <si>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</si>
  <si>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</si>
  <si>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</si>
  <si>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</si>
  <si>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</si>
  <si>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</si>
  <si>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</si>
  <si>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</si>
  <si>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</si>
  <si>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</si>
  <si>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</si>
  <si>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</si>
  <si>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</si>
  <si>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</si>
  <si>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</si>
  <si>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</si>
  <si>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</si>
  <si>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</si>
  <si>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</si>
  <si>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</si>
  <si>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</si>
  <si>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</si>
  <si>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</si>
  <si>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</si>
  <si>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</si>
  <si>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</si>
  <si>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</si>
  <si>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</si>
  <si>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</si>
  <si>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</si>
  <si>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</si>
  <si>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</si>
  <si>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</si>
  <si>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</si>
  <si>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</si>
  <si>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</si>
  <si>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</si>
  <si>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</si>
  <si>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</si>
  <si>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</si>
  <si>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</si>
  <si>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</si>
  <si>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</si>
  <si>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</si>
  <si>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</si>
  <si>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</si>
  <si>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</si>
  <si>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</si>
  <si>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</si>
  <si>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</si>
  <si>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</si>
  <si>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</si>
  <si>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</si>
  <si>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</si>
  <si>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</si>
  <si>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</si>
  <si>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</si>
  <si>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</si>
  <si>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</si>
  <si>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</si>
  <si>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</si>
  <si>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</si>
  <si>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</si>
  <si>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</si>
  <si>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</si>
  <si>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</si>
  <si>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</si>
  <si>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</si>
  <si>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</si>
  <si>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</si>
  <si>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</si>
  <si>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</si>
  <si>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</si>
  <si>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</si>
  <si>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</si>
  <si>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</si>
  <si>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</si>
  <si>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</si>
  <si>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</si>
  <si>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</si>
  <si>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</si>
  <si>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</si>
  <si>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</si>
  <si>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</si>
  <si>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</si>
  <si>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</si>
  <si>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</si>
  <si>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</si>
  <si>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</si>
  <si>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</si>
  <si>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</si>
  <si>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</si>
  <si>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</si>
  <si>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</si>
  <si>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</si>
  <si>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</si>
  <si>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</si>
  <si>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</si>
  <si>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</si>
  <si>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</si>
  <si>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</si>
  <si>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</si>
  <si>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</si>
  <si>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</si>
  <si>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</si>
  <si>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</si>
  <si>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</si>
  <si>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</si>
  <si>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</si>
  <si>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</si>
  <si>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</si>
  <si>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</si>
  <si>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</si>
  <si>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</si>
  <si>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</si>
  <si>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</si>
  <si>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</si>
  <si>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</si>
  <si>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</si>
  <si>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</si>
  <si>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</si>
  <si>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</si>
  <si>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</si>
  <si>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</si>
  <si>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</si>
  <si>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</si>
  <si>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</si>
  <si>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</si>
  <si>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</si>
  <si>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</si>
  <si>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</si>
  <si>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</si>
  <si>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</si>
  <si>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</si>
  <si>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</si>
  <si>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</si>
  <si>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</si>
  <si>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</si>
  <si>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</si>
  <si>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</si>
  <si>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</si>
  <si>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</si>
  <si>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</si>
  <si>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</si>
  <si>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</si>
  <si>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</si>
  <si>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</si>
  <si>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</si>
  <si>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</si>
  <si>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</si>
  <si>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</si>
  <si>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</si>
  <si>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</si>
  <si>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</si>
  <si>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</si>
  <si>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</si>
  <si>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</si>
  <si>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</si>
  <si>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</si>
  <si>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</si>
  <si>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</si>
  <si>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</si>
  <si>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</si>
  <si>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</si>
  <si>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</si>
  <si>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</si>
  <si>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</si>
  <si>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</si>
  <si>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</si>
  <si>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</si>
  <si>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</si>
  <si>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</si>
  <si>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</si>
  <si>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</si>
  <si>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</si>
  <si>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</si>
  <si>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</si>
  <si>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</si>
  <si>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</si>
  <si>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</si>
  <si>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</si>
  <si>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</si>
  <si>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</si>
  <si>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</si>
  <si>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</si>
  <si>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</si>
  <si>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</si>
  <si>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</si>
  <si>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</si>
  <si>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</si>
  <si>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</si>
  <si>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</si>
  <si>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</si>
  <si>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</si>
  <si>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</si>
  <si>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</si>
  <si>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</si>
  <si>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</si>
  <si>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</si>
  <si>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</si>
  <si>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</si>
  <si>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</si>
  <si>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</si>
  <si>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</si>
  <si>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</si>
  <si>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</si>
  <si>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</si>
  <si>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</si>
  <si>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</si>
  <si>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</si>
  <si>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</si>
  <si>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</si>
  <si>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</si>
  <si>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</si>
  <si>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</si>
  <si>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</si>
  <si>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</si>
  <si>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</si>
  <si>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</si>
  <si>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</si>
  <si>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</si>
  <si>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</si>
  <si>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</si>
  <si>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</si>
  <si>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</si>
  <si>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</si>
  <si>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</si>
  <si>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</si>
  <si>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</si>
  <si>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</si>
  <si>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</si>
  <si>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</si>
  <si>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</si>
  <si>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</si>
  <si>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</si>
  <si>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</si>
  <si>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</si>
  <si>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</si>
  <si>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</si>
  <si>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</si>
  <si>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</si>
  <si>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</si>
  <si>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</si>
  <si>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</si>
  <si>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</si>
  <si>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</si>
  <si>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</si>
  <si>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</si>
  <si>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</si>
  <si>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</si>
  <si>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</si>
  <si>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</si>
  <si>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</si>
  <si>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</si>
  <si>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</si>
  <si>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</si>
  <si>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</si>
  <si>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</si>
  <si>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</si>
  <si>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</si>
  <si>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</si>
  <si>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</si>
  <si>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</si>
  <si>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</si>
  <si>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</si>
  <si>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</si>
  <si>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</si>
  <si>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</si>
  <si>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</si>
  <si>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</si>
  <si>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</si>
  <si>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</si>
  <si>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</si>
  <si>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</si>
  <si>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</si>
  <si>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</si>
  <si>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</si>
  <si>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</si>
  <si>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</si>
  <si>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</si>
  <si>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</si>
  <si>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</si>
  <si>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</si>
  <si>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</si>
  <si>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</si>
  <si>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</si>
  <si>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</si>
  <si>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</si>
  <si>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</si>
  <si>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</si>
  <si>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</si>
  <si>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</si>
  <si>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</si>
  <si>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</si>
  <si>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</si>
  <si>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</si>
  <si>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</si>
  <si>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</si>
  <si>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</si>
  <si>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</si>
  <si>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</si>
  <si>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</si>
  <si>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</si>
  <si>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</si>
  <si>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</si>
  <si>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</si>
  <si>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</si>
  <si>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</si>
  <si>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</si>
  <si>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</si>
  <si>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</si>
  <si>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</si>
  <si>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</si>
  <si>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</si>
  <si>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</si>
  <si>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</si>
  <si>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</si>
  <si>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</si>
  <si>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</si>
  <si>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</si>
  <si>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</si>
  <si>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</si>
  <si>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</si>
  <si>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</si>
  <si>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</si>
  <si>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</si>
  <si>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</si>
  <si>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</si>
  <si>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</si>
  <si>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</si>
  <si>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</si>
  <si>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</si>
  <si>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</si>
  <si>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</si>
  <si>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</si>
  <si>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</si>
  <si>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</si>
  <si>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</si>
  <si>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</si>
  <si>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</si>
  <si>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</si>
  <si>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</si>
  <si>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</si>
  <si>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</si>
  <si>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</si>
  <si>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</si>
  <si>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</si>
  <si>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</si>
  <si>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</si>
  <si>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</si>
  <si>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</si>
  <si>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</si>
  <si>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</si>
  <si>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</si>
  <si>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</si>
  <si>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</si>
  <si>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</si>
  <si>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</si>
  <si>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</si>
  <si>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</si>
  <si>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</si>
  <si>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</si>
  <si>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</si>
  <si>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</si>
  <si>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</si>
  <si>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</si>
  <si>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</si>
  <si>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</si>
  <si>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</si>
  <si>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</si>
  <si>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</si>
  <si>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</si>
  <si>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</si>
  <si>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</si>
  <si>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</si>
  <si>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</si>
  <si>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</si>
  <si>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</si>
  <si>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</si>
  <si>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</si>
  <si>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</si>
  <si>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</si>
  <si>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</si>
  <si>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</si>
  <si>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</si>
  <si>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</si>
  <si>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</si>
  <si>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</si>
  <si>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</si>
  <si>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</si>
  <si>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</si>
  <si>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</si>
  <si>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</si>
  <si>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</si>
  <si>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</si>
  <si>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</si>
  <si>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</si>
  <si>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</si>
  <si>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</si>
  <si>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</si>
  <si>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</si>
  <si>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</si>
  <si>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</si>
  <si>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</si>
  <si>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</si>
  <si>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</si>
  <si>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</si>
  <si>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</si>
  <si>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</si>
  <si>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</si>
  <si>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</si>
  <si>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</si>
  <si>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</si>
  <si>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</si>
  <si>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</si>
  <si>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</si>
  <si>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</si>
  <si>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</si>
  <si>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</si>
  <si>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</si>
  <si>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</si>
  <si>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</si>
  <si>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</si>
  <si>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</si>
  <si>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</si>
  <si>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</si>
  <si>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</si>
  <si>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</si>
  <si>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</si>
  <si>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</si>
  <si>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</si>
  <si>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</si>
  <si>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</si>
  <si>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</si>
  <si>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</si>
  <si>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</si>
  <si>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</si>
  <si>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</si>
  <si>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</si>
  <si>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</si>
  <si>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</si>
  <si>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</si>
  <si>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</si>
  <si>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</si>
  <si>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</si>
  <si>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</si>
  <si>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</si>
  <si>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</si>
  <si>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</si>
  <si>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</si>
  <si>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</si>
  <si>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</si>
  <si>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</si>
  <si>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</si>
  <si>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</si>
  <si>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</si>
  <si>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</si>
  <si>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</si>
  <si>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</si>
  <si>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</si>
  <si>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</si>
  <si>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</si>
  <si>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</si>
  <si>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</si>
  <si>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</si>
  <si>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</si>
  <si>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</si>
  <si>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</si>
  <si>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</si>
  <si>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</si>
  <si>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</si>
  <si>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</si>
  <si>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</si>
  <si>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</si>
  <si>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</si>
  <si>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</si>
  <si>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</si>
  <si>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</si>
  <si>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</si>
  <si>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</si>
  <si>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</si>
  <si>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</si>
  <si>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</si>
  <si>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</si>
  <si>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</si>
  <si>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</si>
  <si>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</si>
  <si>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</si>
  <si>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</si>
  <si>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</si>
  <si>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</si>
  <si>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</si>
  <si>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</si>
  <si>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</si>
  <si>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</si>
  <si>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</si>
  <si>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</si>
  <si>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</si>
  <si>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</si>
  <si>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</si>
  <si>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</si>
  <si>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</si>
  <si>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</si>
  <si>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</si>
  <si>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</si>
  <si>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</si>
  <si>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</si>
  <si>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</si>
  <si>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</si>
  <si>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</si>
  <si>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</si>
  <si>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</si>
  <si>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</si>
  <si>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</si>
  <si>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</si>
  <si>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</si>
  <si>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</si>
  <si>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</si>
  <si>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</si>
  <si>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</si>
  <si>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</si>
  <si>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</si>
  <si>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</si>
  <si>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</si>
  <si>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</si>
  <si>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</si>
  <si>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</si>
  <si>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</si>
  <si>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</si>
  <si>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</si>
  <si>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</si>
  <si>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</si>
  <si>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</si>
  <si>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</si>
  <si>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</si>
  <si>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</si>
  <si>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</si>
  <si>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</si>
  <si>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</si>
  <si>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</si>
  <si>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</si>
  <si>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</si>
  <si>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</si>
  <si>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</si>
  <si>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</si>
  <si>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</si>
  <si>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</si>
  <si>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</si>
  <si>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</si>
  <si>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</si>
  <si>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</si>
  <si>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</si>
  <si>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</si>
  <si>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</si>
  <si>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</si>
  <si>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</si>
  <si>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</si>
  <si>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</si>
  <si>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</si>
  <si>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</si>
  <si>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</si>
  <si>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</si>
  <si>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</si>
  <si>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</si>
  <si>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</si>
  <si>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</si>
  <si>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</si>
  <si>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</si>
  <si>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</si>
  <si>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</si>
  <si>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</si>
  <si>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</si>
  <si>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</si>
  <si>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</si>
  <si>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</si>
  <si>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</si>
  <si>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</si>
  <si>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</si>
  <si>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</si>
  <si>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</si>
  <si>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</si>
  <si>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</si>
  <si>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</si>
  <si>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</si>
  <si>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</si>
  <si>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</si>
  <si>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</si>
  <si>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</si>
  <si>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</si>
  <si>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</si>
  <si>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</si>
  <si>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</si>
  <si>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</si>
  <si>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</si>
  <si>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</si>
  <si>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</si>
  <si>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</si>
  <si>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</si>
  <si>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</si>
  <si>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</si>
  <si>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</si>
  <si>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</si>
  <si>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</si>
  <si>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</si>
  <si>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</si>
  <si>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</si>
  <si>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</si>
  <si>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</si>
  <si>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</si>
  <si>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</si>
  <si>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</si>
  <si>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</si>
  <si>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</si>
  <si>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</si>
  <si>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</si>
  <si>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</si>
  <si>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</si>
  <si>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</si>
  <si>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</si>
  <si>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</si>
  <si>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</si>
  <si>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</si>
  <si>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</si>
  <si>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</si>
  <si>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</si>
  <si>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</si>
  <si>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</si>
  <si>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</si>
  <si>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</si>
  <si>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</si>
  <si>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</si>
  <si>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</si>
  <si>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</si>
  <si>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</si>
  <si>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</si>
  <si>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</si>
  <si>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</si>
  <si>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</si>
  <si>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</si>
  <si>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</si>
  <si>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</si>
  <si>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</si>
  <si>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</si>
  <si>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</si>
  <si>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</si>
  <si>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</si>
  <si>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</si>
  <si>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</si>
  <si>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</si>
  <si>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</si>
  <si>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</si>
  <si>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</si>
  <si>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</si>
  <si>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</si>
  <si>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</si>
  <si>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</si>
  <si>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</si>
  <si>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</si>
  <si>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</si>
  <si>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</si>
  <si>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</si>
  <si>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</si>
  <si>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</si>
  <si>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</si>
  <si>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</si>
  <si>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</si>
  <si>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</si>
  <si>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</si>
  <si>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</si>
  <si>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</si>
  <si>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</si>
  <si>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</si>
  <si>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</si>
  <si>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</si>
  <si>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</si>
  <si>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</si>
  <si>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</si>
  <si>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</si>
  <si>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</si>
  <si>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</si>
  <si>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</si>
  <si>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</si>
  <si>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</si>
  <si>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</si>
  <si>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</si>
  <si>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</si>
  <si>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</si>
  <si>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</si>
  <si>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</si>
  <si>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</si>
  <si>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</si>
  <si>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</si>
  <si>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</si>
  <si>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</si>
  <si>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</si>
  <si>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</si>
  <si>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</si>
  <si>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</si>
  <si>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</si>
  <si>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</si>
  <si>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</si>
  <si>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</si>
  <si>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</si>
  <si>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</si>
  <si>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</si>
  <si>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</si>
  <si>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</si>
  <si>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</si>
  <si>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</si>
  <si>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</si>
  <si>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</si>
  <si>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</si>
  <si>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</si>
  <si>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</si>
  <si>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</si>
  <si>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</si>
  <si>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</si>
  <si>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</si>
  <si>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</si>
  <si>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</si>
  <si>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</si>
  <si>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</si>
  <si>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</si>
  <si>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</si>
  <si>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</si>
  <si>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</si>
  <si>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</si>
  <si>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</si>
  <si>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</si>
  <si>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</si>
  <si>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</si>
  <si>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</si>
  <si>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</si>
  <si>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</si>
  <si>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</si>
  <si>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</si>
  <si>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</si>
  <si>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</si>
  <si>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</si>
  <si>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</si>
  <si>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</si>
  <si>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</si>
  <si>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</si>
  <si>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</si>
  <si>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</si>
  <si>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</si>
  <si>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</si>
  <si>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</si>
  <si>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</si>
  <si>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</si>
  <si>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</si>
  <si>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</si>
  <si>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</si>
  <si>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</si>
  <si>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</si>
  <si>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</si>
  <si>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</si>
  <si>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</si>
  <si>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</si>
  <si>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</si>
  <si>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</si>
  <si>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</si>
  <si>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</si>
  <si>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</si>
  <si>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</si>
  <si>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</si>
  <si>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</si>
  <si>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</si>
  <si>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</si>
  <si>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</si>
  <si>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</si>
  <si>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</si>
  <si>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</si>
  <si>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</si>
  <si>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</si>
  <si>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</si>
  <si>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</si>
  <si>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</si>
  <si>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</si>
  <si>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</si>
  <si>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</si>
  <si>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</si>
  <si>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</si>
  <si>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</si>
  <si>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</si>
  <si>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</si>
  <si>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</si>
  <si>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</si>
  <si>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</si>
  <si>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</si>
  <si>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</si>
  <si>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</si>
  <si>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</si>
  <si>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</si>
  <si>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</si>
  <si>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</si>
  <si>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</si>
  <si>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</si>
  <si>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</si>
  <si>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</si>
  <si>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</si>
  <si>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</si>
  <si>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</si>
  <si>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</si>
  <si>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</si>
  <si>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</si>
  <si>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</si>
  <si>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</si>
  <si>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</si>
  <si>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</si>
  <si>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</si>
  <si>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</si>
  <si>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</si>
  <si>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</si>
  <si>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</si>
  <si>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</si>
  <si>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</si>
  <si>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</si>
  <si>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</si>
  <si>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</si>
  <si>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</si>
  <si>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</si>
  <si>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</si>
  <si>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</si>
  <si>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</si>
  <si>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</si>
  <si>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</si>
  <si>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</si>
  <si>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</si>
  <si>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</si>
  <si>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</si>
  <si>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</si>
  <si>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</si>
  <si>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</si>
  <si>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</si>
  <si>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</si>
  <si>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</si>
  <si>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</si>
  <si>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</si>
  <si>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</si>
  <si>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</si>
  <si>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</si>
  <si>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</si>
  <si>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</si>
  <si>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</si>
  <si>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</si>
  <si>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</si>
  <si>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</si>
  <si>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</si>
  <si>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</si>
  <si>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</si>
  <si>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</si>
  <si>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</si>
  <si>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</si>
  <si>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</si>
  <si>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</si>
  <si>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</si>
  <si>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</si>
  <si>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</si>
  <si>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</si>
  <si>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</si>
  <si>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</si>
  <si>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</si>
  <si>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</si>
  <si>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</si>
  <si>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</si>
  <si>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</si>
  <si>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</si>
  <si>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</si>
  <si>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</si>
  <si>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</si>
  <si>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</si>
  <si>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</si>
  <si>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</si>
  <si>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</si>
  <si>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</si>
  <si>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</si>
  <si>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</si>
  <si>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</si>
  <si>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</si>
  <si>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</si>
  <si>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</si>
  <si>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</si>
  <si>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</si>
  <si>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</si>
  <si>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</si>
  <si>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</si>
  <si>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</si>
  <si>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</si>
  <si>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</si>
  <si>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</si>
  <si>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</si>
  <si>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</si>
  <si>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</si>
  <si>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</si>
  <si>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</si>
  <si>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</si>
  <si>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</si>
  <si>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</si>
  <si>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</si>
  <si>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</si>
  <si>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</si>
  <si>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</si>
  <si>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</si>
  <si>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</si>
  <si>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</si>
  <si>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</si>
  <si>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</si>
  <si>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</si>
  <si>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</si>
  <si>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</si>
  <si>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</si>
  <si>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</si>
  <si>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</si>
  <si>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</si>
  <si>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</si>
  <si>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</si>
  <si>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</si>
  <si>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</si>
  <si>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</si>
  <si>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</si>
  <si>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</si>
  <si>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</si>
  <si>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</si>
  <si>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</si>
  <si>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</si>
  <si>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</si>
  <si>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</si>
  <si>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</si>
  <si>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</si>
  <si>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</si>
  <si>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</si>
  <si>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</si>
  <si>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</si>
  <si>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</si>
  <si>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</si>
  <si>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</si>
  <si>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</si>
  <si>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</si>
  <si>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</si>
  <si>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</si>
  <si>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</si>
  <si>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</si>
  <si>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</si>
  <si>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</si>
  <si>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</si>
  <si>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</si>
  <si>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</si>
  <si>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</si>
  <si>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</si>
  <si>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</si>
  <si>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</si>
  <si>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</si>
  <si>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</si>
  <si>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</si>
  <si>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</si>
  <si>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</si>
  <si>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</si>
  <si>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</si>
  <si>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</si>
  <si>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</si>
  <si>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</si>
  <si>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</si>
  <si>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</si>
  <si>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</si>
  <si>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</si>
  <si>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</si>
  <si>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</si>
  <si>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</si>
  <si>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</si>
  <si>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</si>
  <si>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</si>
  <si>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</si>
  <si>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</si>
  <si>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</si>
  <si>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</si>
  <si>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</si>
  <si>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</si>
  <si>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</si>
  <si>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</si>
  <si>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</si>
  <si>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</si>
  <si>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</si>
  <si>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</si>
  <si>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</si>
  <si>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</si>
  <si>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</si>
  <si>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</si>
  <si>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</si>
  <si>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</si>
  <si>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</si>
  <si>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</si>
  <si>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</si>
  <si>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</si>
  <si>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</si>
  <si>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</si>
  <si>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</si>
  <si>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</si>
  <si>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</si>
  <si>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</si>
  <si>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</si>
  <si>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</si>
  <si>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</si>
  <si>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</si>
  <si>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</si>
  <si>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</si>
  <si>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</si>
  <si>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</si>
  <si>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</si>
  <si>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</si>
  <si>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</si>
  <si>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</si>
  <si>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</si>
  <si>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</si>
  <si>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</si>
  <si>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</si>
  <si>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</si>
  <si>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</si>
  <si>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</si>
  <si>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</si>
  <si>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</si>
  <si>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</si>
  <si>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</si>
  <si>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</si>
  <si>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</si>
  <si>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</si>
  <si>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</si>
  <si>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</si>
  <si>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</si>
  <si>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</si>
  <si>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</si>
  <si>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</si>
  <si>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</si>
  <si>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</si>
  <si>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</si>
  <si>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</si>
  <si>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</si>
  <si>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</si>
  <si>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</si>
  <si>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</si>
  <si>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</si>
  <si>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</si>
  <si>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</si>
  <si>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</si>
  <si>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</si>
  <si>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</si>
  <si>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</si>
  <si>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</si>
  <si>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</si>
  <si>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</si>
  <si>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</si>
  <si>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</si>
  <si>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</si>
  <si>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</si>
  <si>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</si>
  <si>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</si>
  <si>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</si>
  <si>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</si>
  <si>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</si>
  <si>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</si>
  <si>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</si>
  <si>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</si>
  <si>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</si>
  <si>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</si>
  <si>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</si>
  <si>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</si>
  <si>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</si>
  <si>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</si>
  <si>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</si>
  <si>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</si>
  <si>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</si>
  <si>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</si>
  <si>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</si>
  <si>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</si>
  <si>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</si>
  <si>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</si>
  <si>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</si>
  <si>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</si>
  <si>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</si>
  <si>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</si>
  <si>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</si>
  <si>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</si>
  <si>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</si>
  <si>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</si>
  <si>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</si>
  <si>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</si>
  <si>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</si>
  <si>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</si>
  <si>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</si>
  <si>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</si>
  <si>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</si>
  <si>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</si>
  <si>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</si>
  <si>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</si>
  <si>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</si>
  <si>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</si>
  <si>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</si>
  <si>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</si>
  <si>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</si>
  <si>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</si>
  <si>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</si>
  <si>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</si>
  <si>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</si>
  <si>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</si>
  <si>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</si>
  <si>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</si>
  <si>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</si>
  <si>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</si>
  <si>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</si>
  <si>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</si>
  <si>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</si>
  <si>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</si>
  <si>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</si>
  <si>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</si>
  <si>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</si>
  <si>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</si>
  <si>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</si>
  <si>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</si>
  <si>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</si>
  <si>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</si>
  <si>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</si>
  <si>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</si>
  <si>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</si>
  <si>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</si>
  <si>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</si>
  <si>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</si>
  <si>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</si>
  <si>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</si>
  <si>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</si>
  <si>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</si>
  <si>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</si>
  <si>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</si>
  <si>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</si>
  <si>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</si>
  <si>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</si>
  <si>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</si>
  <si>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</si>
  <si>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</si>
  <si>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</si>
  <si>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</si>
  <si>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</si>
  <si>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</si>
  <si>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</si>
  <si>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</si>
  <si>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</si>
  <si>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</si>
  <si>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</si>
  <si>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</si>
  <si>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</si>
  <si>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</si>
  <si>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</si>
  <si>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</si>
  <si>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</si>
  <si>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</si>
  <si>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</si>
  <si>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</si>
  <si>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</si>
  <si>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</si>
  <si>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</si>
  <si>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</si>
  <si>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</si>
  <si>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</si>
  <si>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</si>
  <si>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</si>
  <si>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</si>
  <si>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</si>
  <si>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</si>
  <si>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</si>
  <si>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</si>
  <si>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</si>
  <si>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</si>
  <si>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</si>
  <si>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</si>
  <si>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</si>
  <si>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</si>
  <si>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</si>
  <si>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</si>
  <si>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</si>
  <si>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</si>
  <si>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</si>
  <si>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</si>
  <si>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</si>
  <si>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</si>
  <si>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</si>
  <si>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</si>
  <si>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</si>
  <si>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</si>
  <si>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</si>
  <si>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</si>
  <si>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</si>
  <si>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</si>
  <si>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</si>
  <si>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</si>
  <si>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</si>
  <si>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</si>
  <si>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</si>
  <si>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</si>
  <si>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</si>
  <si>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</si>
  <si>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</si>
  <si>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</si>
  <si>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</si>
  <si>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</si>
  <si>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</si>
  <si>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</si>
  <si>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</si>
  <si>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</si>
  <si>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</si>
  <si>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</si>
  <si>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</si>
  <si>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</si>
  <si>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</si>
  <si>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</si>
  <si>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</si>
  <si>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</si>
  <si>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</si>
  <si>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</si>
  <si>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</si>
  <si>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</si>
  <si>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</si>
  <si>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</si>
  <si>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</si>
  <si>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</si>
  <si>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</si>
  <si>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</si>
  <si>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</si>
  <si>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</si>
  <si>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</si>
  <si>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</si>
  <si>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</si>
  <si>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</si>
  <si>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</si>
  <si>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</si>
  <si>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</si>
  <si>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</si>
  <si>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</si>
  <si>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</si>
  <si>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</si>
  <si>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</si>
  <si>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</si>
  <si>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</si>
  <si>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</si>
  <si>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</si>
  <si>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</si>
  <si>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</si>
  <si>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</si>
  <si>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</si>
  <si>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</si>
  <si>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</si>
  <si>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</si>
  <si>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</si>
  <si>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</si>
  <si>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</si>
  <si>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</si>
  <si>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</si>
  <si>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</si>
  <si>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</si>
  <si>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</si>
  <si>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</si>
  <si>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</si>
  <si>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</si>
  <si>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</si>
  <si>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</si>
  <si>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</si>
  <si>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</si>
  <si>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</si>
  <si>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</si>
  <si>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</si>
  <si>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</si>
  <si>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</si>
  <si>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</si>
  <si>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</si>
  <si>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</si>
  <si>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</si>
  <si>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</si>
  <si>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</si>
  <si>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</si>
  <si>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</si>
  <si>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</si>
  <si>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</si>
  <si>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</si>
  <si>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</si>
  <si>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</si>
  <si>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</si>
  <si>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</si>
  <si>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</si>
  <si>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</si>
  <si>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</si>
  <si>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</si>
  <si>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</si>
  <si>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</si>
  <si>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</si>
  <si>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</si>
  <si>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</si>
  <si>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</si>
  <si>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</si>
  <si>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</si>
  <si>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</si>
  <si>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</si>
  <si>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</si>
  <si>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</si>
  <si>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</si>
  <si>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</si>
  <si>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</si>
  <si>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</si>
  <si>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</si>
  <si>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</si>
  <si>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</si>
  <si>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</si>
  <si>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</si>
  <si>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</si>
  <si>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</si>
  <si>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</si>
  <si>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</si>
  <si>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</si>
  <si>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</si>
  <si>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</si>
  <si>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</si>
  <si>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</si>
  <si>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</si>
  <si>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</si>
  <si>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</si>
  <si>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</si>
  <si>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</si>
  <si>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</si>
  <si>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</si>
  <si>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</si>
  <si>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</si>
  <si>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</si>
  <si>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</si>
  <si>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</si>
  <si>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</si>
  <si>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</si>
  <si>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</si>
  <si>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</si>
  <si>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</si>
  <si>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</si>
  <si>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</si>
  <si>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</si>
  <si>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</si>
  <si>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</si>
  <si>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</si>
  <si>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</si>
  <si>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</si>
  <si>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</si>
  <si>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</si>
  <si>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</si>
  <si>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</si>
  <si>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</si>
  <si>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</si>
  <si>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</si>
  <si>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</si>
  <si>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</si>
  <si>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</si>
  <si>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</si>
  <si>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</si>
  <si>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</si>
  <si>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</si>
  <si>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</si>
  <si>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</si>
  <si>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</si>
  <si>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</si>
  <si>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</si>
  <si>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</si>
  <si>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</si>
  <si>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</si>
  <si>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</si>
  <si>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</si>
  <si>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</si>
  <si>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</si>
  <si>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</si>
  <si>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</si>
  <si>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</si>
  <si>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</si>
  <si>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</si>
  <si>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</si>
  <si>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</si>
  <si>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</si>
  <si>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</si>
  <si>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</si>
  <si>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</si>
  <si>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</si>
  <si>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</si>
  <si>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</si>
  <si>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</si>
  <si>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</si>
  <si>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</si>
  <si>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</si>
  <si>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</si>
  <si>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</si>
  <si>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</si>
  <si>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</si>
  <si>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</si>
  <si>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</si>
  <si>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</si>
  <si>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</si>
  <si>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</si>
  <si>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</si>
  <si>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</si>
  <si>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</si>
  <si>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</si>
  <si>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</si>
  <si>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</si>
  <si>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</si>
  <si>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</si>
  <si>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</si>
  <si>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</si>
  <si>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</si>
  <si>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</si>
  <si>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</si>
  <si>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</si>
  <si>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</si>
  <si>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</si>
  <si>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</si>
  <si>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</si>
  <si>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</si>
  <si>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</si>
  <si>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</si>
  <si>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</si>
  <si>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</si>
  <si>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</si>
  <si>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</si>
  <si>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</si>
  <si>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</si>
  <si>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</si>
  <si>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</si>
  <si>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</si>
  <si>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</si>
  <si>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</si>
  <si>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</si>
  <si>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</si>
  <si>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</si>
  <si>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</si>
  <si>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</si>
  <si>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</si>
  <si>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</si>
  <si>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</si>
  <si>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</si>
  <si>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</si>
  <si>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</si>
  <si>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</si>
  <si>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</si>
  <si>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</si>
  <si>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</si>
  <si>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</si>
  <si>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</si>
  <si>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</si>
  <si>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</si>
  <si>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</si>
  <si>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</si>
  <si>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</si>
  <si>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</si>
  <si>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</si>
  <si>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</si>
  <si>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</si>
  <si>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</si>
  <si>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</si>
  <si>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</si>
  <si>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</si>
  <si>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</si>
  <si>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</si>
  <si>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</si>
  <si>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</si>
  <si>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</si>
  <si>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</si>
  <si>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</si>
  <si>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</si>
  <si>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</si>
  <si>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</si>
  <si>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</si>
  <si>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</si>
  <si>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</si>
  <si>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</si>
  <si>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</si>
  <si>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</si>
  <si>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</si>
  <si>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</si>
  <si>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</si>
  <si>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</si>
  <si>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</si>
  <si>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</si>
  <si>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</si>
  <si>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</si>
  <si>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</si>
  <si>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</si>
  <si>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</si>
  <si>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</si>
  <si>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</si>
  <si>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</si>
  <si>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</si>
  <si>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</si>
  <si>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</si>
  <si>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</si>
  <si>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</si>
  <si>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</si>
  <si>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</si>
  <si>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</si>
  <si>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</si>
  <si>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</si>
  <si>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</si>
  <si>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</si>
  <si>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</si>
  <si>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</si>
  <si>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</si>
  <si>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</si>
  <si>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</si>
  <si>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</si>
  <si>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</si>
  <si>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</si>
  <si>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</si>
  <si>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</si>
  <si>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</si>
  <si>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</si>
  <si>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</si>
  <si>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</si>
  <si>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</si>
  <si>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</si>
  <si>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</si>
  <si>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</si>
  <si>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</si>
  <si>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</si>
  <si>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</si>
  <si>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</si>
  <si>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</si>
  <si>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</si>
  <si>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</si>
  <si>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</si>
  <si>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</si>
  <si>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</si>
  <si>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</si>
  <si>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</si>
  <si>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</si>
  <si>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</si>
  <si>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</si>
  <si>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</si>
  <si>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</si>
  <si>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</si>
  <si>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</si>
  <si>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</si>
  <si>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</si>
  <si>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</si>
  <si>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</si>
  <si>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</si>
  <si>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</si>
  <si>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</si>
  <si>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</si>
  <si>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</si>
  <si>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</si>
  <si>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</si>
  <si>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</si>
  <si>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</si>
  <si>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</si>
  <si>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</si>
  <si>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</si>
  <si>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</si>
  <si>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</si>
  <si>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</si>
  <si>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</si>
  <si>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</si>
  <si>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</si>
  <si>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</si>
  <si>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</si>
  <si>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</si>
  <si>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</si>
  <si>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</si>
  <si>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</si>
  <si>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</si>
  <si>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</si>
  <si>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</si>
  <si>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</si>
  <si>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</si>
  <si>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</si>
  <si>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</si>
  <si>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</si>
  <si>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</si>
  <si>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</si>
  <si>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</si>
  <si>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</si>
  <si>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</si>
  <si>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</si>
  <si>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</si>
  <si>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</si>
  <si>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</si>
  <si>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</si>
  <si>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</si>
  <si>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</si>
  <si>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</si>
  <si>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</si>
  <si>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</si>
  <si>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</si>
  <si>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</si>
  <si>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</si>
  <si>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</si>
  <si>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</si>
  <si>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</si>
  <si>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</si>
  <si>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</si>
  <si>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</si>
  <si>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</si>
  <si>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</si>
  <si>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</si>
  <si>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</si>
  <si>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</si>
  <si>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</si>
  <si>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</si>
  <si>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</si>
  <si>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</si>
  <si>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</si>
  <si>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</si>
  <si>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</si>
  <si>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</si>
  <si>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</si>
  <si>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</si>
  <si>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</si>
  <si>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</si>
  <si>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</si>
  <si>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</si>
  <si>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</si>
  <si>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</si>
  <si>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</si>
  <si>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</si>
  <si>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</si>
  <si>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</si>
  <si>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</si>
  <si>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</si>
  <si>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</si>
  <si>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</si>
  <si>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</si>
  <si>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</si>
  <si>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</si>
  <si>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</si>
  <si>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</si>
  <si>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</si>
  <si>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</si>
  <si>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</si>
  <si>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</si>
  <si>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</si>
  <si>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</si>
  <si>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</si>
  <si>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</si>
  <si>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</si>
  <si>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</si>
  <si>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</si>
  <si>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</si>
  <si>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</si>
  <si>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</si>
  <si>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</si>
  <si>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</si>
  <si>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</si>
  <si>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</si>
  <si>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</si>
  <si>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</si>
  <si>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</si>
  <si>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</si>
  <si>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</si>
  <si>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</si>
  <si>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</si>
  <si>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</si>
  <si>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</si>
  <si>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</si>
  <si>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</si>
  <si>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</si>
  <si>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</si>
  <si>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</si>
  <si>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</si>
  <si>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</si>
  <si>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</si>
  <si>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</si>
  <si>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</si>
  <si>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</si>
  <si>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</si>
  <si>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</si>
  <si>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</si>
  <si>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</si>
  <si>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</si>
  <si>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</si>
  <si>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</si>
  <si>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</si>
  <si>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</si>
  <si>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</si>
  <si>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</si>
  <si>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</si>
  <si>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</si>
  <si>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</si>
  <si>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</si>
  <si>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</si>
  <si>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</si>
  <si>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</si>
  <si>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</si>
  <si>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</si>
  <si>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</si>
  <si>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</si>
  <si>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</si>
  <si>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</si>
  <si>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</si>
  <si>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</si>
  <si>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</si>
  <si>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</si>
  <si>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</si>
  <si>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</si>
  <si>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</si>
  <si>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</si>
  <si>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</si>
  <si>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</si>
  <si>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</si>
  <si>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</si>
  <si>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</si>
  <si>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</si>
  <si>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</si>
  <si>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</si>
  <si>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</si>
  <si>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</si>
  <si>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</si>
  <si>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</si>
  <si>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</si>
  <si>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</si>
  <si>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</si>
  <si>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</si>
  <si>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</si>
  <si>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</si>
  <si>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</si>
  <si>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</si>
  <si>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</si>
  <si>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</si>
  <si>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</si>
  <si>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</si>
  <si>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</si>
  <si>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</si>
  <si>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</si>
  <si>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</si>
  <si>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</si>
  <si>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</si>
  <si>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</si>
  <si>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</si>
  <si>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</si>
  <si>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</si>
  <si>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</si>
  <si>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</si>
  <si>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</si>
  <si>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</si>
  <si>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</si>
  <si>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</si>
  <si>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</si>
  <si>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</si>
  <si>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</si>
  <si>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</si>
  <si>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</si>
  <si>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</si>
  <si>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</si>
  <si>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</si>
  <si>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</si>
  <si>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</si>
  <si>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</si>
  <si>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</si>
  <si>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</si>
  <si>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</si>
  <si>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</si>
  <si>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</si>
  <si>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</si>
  <si>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</si>
  <si>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</si>
  <si>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</si>
  <si>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</si>
  <si>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</si>
  <si>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</si>
  <si>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</si>
  <si>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</si>
  <si>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</si>
  <si>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</si>
  <si>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</si>
  <si>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</si>
  <si>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</si>
  <si>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</si>
  <si>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</si>
  <si>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</si>
  <si>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</si>
  <si>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</si>
  <si>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</si>
  <si>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</si>
  <si>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</si>
  <si>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</si>
  <si>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</si>
  <si>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</si>
  <si>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</si>
  <si>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</si>
  <si>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</si>
  <si>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</si>
  <si>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</si>
  <si>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</si>
  <si>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</si>
  <si>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</si>
  <si>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</si>
  <si>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</si>
  <si>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</si>
  <si>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</si>
  <si>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</si>
  <si>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</si>
  <si>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</si>
  <si>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</si>
  <si>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</si>
  <si>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</si>
  <si>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</si>
  <si>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</si>
  <si>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</si>
  <si>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</si>
  <si>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</si>
  <si>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</si>
  <si>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</si>
  <si>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</si>
  <si>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</si>
  <si>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</si>
  <si>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</si>
  <si>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</si>
  <si>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</si>
  <si>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</si>
  <si>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</si>
  <si>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</si>
  <si>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</si>
  <si>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</si>
  <si>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</si>
  <si>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</si>
  <si>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</si>
  <si>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</si>
  <si>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</si>
  <si>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</si>
  <si>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</si>
  <si>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</si>
  <si>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</si>
  <si>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</si>
  <si>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</si>
  <si>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</si>
  <si>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</si>
  <si>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</si>
  <si>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</si>
  <si>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</si>
  <si>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</si>
  <si>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</si>
  <si>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</si>
  <si>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</si>
  <si>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</si>
  <si>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</si>
  <si>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</si>
  <si>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</si>
  <si>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</si>
  <si>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</si>
  <si>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</si>
  <si>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</si>
  <si>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</si>
  <si>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</si>
  <si>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</si>
  <si>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</si>
  <si>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</si>
  <si>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</si>
  <si>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</si>
  <si>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</si>
  <si>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</si>
  <si>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</si>
  <si>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</si>
  <si>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</si>
  <si>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</si>
  <si>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</si>
  <si>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</si>
  <si>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</si>
  <si>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</si>
  <si>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</si>
  <si>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</si>
  <si>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</si>
  <si>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</si>
  <si>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</si>
  <si>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</si>
  <si>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</si>
  <si>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</si>
  <si>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</si>
  <si>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</si>
  <si>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</si>
  <si>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</si>
  <si>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</si>
  <si>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</si>
  <si>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</si>
  <si>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</si>
  <si>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</si>
  <si>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</si>
  <si>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</si>
  <si>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</si>
  <si>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</si>
  <si>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</si>
  <si>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</si>
  <si>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</si>
  <si>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</si>
  <si>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</si>
  <si>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</si>
  <si>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</si>
  <si>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</si>
  <si>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</si>
  <si>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</si>
  <si>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</si>
  <si>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</si>
  <si>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</si>
  <si>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</si>
  <si>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</si>
  <si>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</si>
  <si>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</si>
  <si>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</si>
  <si>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</si>
  <si>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</si>
  <si>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</si>
  <si>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</si>
  <si>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</si>
  <si>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</si>
  <si>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</si>
  <si>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</si>
  <si>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</si>
  <si>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</si>
  <si>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</si>
  <si>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</si>
  <si>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</si>
  <si>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</si>
  <si>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</si>
  <si>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</si>
  <si>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</si>
  <si>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</si>
  <si>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</si>
  <si>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</si>
  <si>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</si>
  <si>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</si>
  <si>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</si>
  <si>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</si>
  <si>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</si>
  <si>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</si>
  <si>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</si>
  <si>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</si>
  <si>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</si>
  <si>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</si>
  <si>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</si>
  <si>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</si>
  <si>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</si>
  <si>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</si>
  <si>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</si>
  <si>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</si>
  <si>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</si>
  <si>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</si>
  <si>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</si>
  <si>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</si>
  <si>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</si>
  <si>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</si>
  <si>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</si>
  <si>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</si>
  <si>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</si>
  <si>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</si>
  <si>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</si>
  <si>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</si>
  <si>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</si>
  <si>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</si>
  <si>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</si>
  <si>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</si>
  <si>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</si>
  <si>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</si>
  <si>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</si>
  <si>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</si>
  <si>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</si>
  <si>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</si>
  <si>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</si>
  <si>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</si>
  <si>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</si>
  <si>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</si>
  <si>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</si>
  <si>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</si>
  <si>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</si>
  <si>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</si>
  <si>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</si>
  <si>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</si>
  <si>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</si>
  <si>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</si>
  <si>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</si>
  <si>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</si>
  <si>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</si>
  <si>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</si>
  <si>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</si>
  <si>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</si>
  <si>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</si>
  <si>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</si>
  <si>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</si>
  <si>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</si>
  <si>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</si>
  <si>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</si>
  <si>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</si>
  <si>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</si>
  <si>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</si>
  <si>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</si>
  <si>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</si>
  <si>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</si>
  <si>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</si>
  <si>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</si>
  <si>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</si>
  <si>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</si>
  <si>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</si>
  <si>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</si>
  <si>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</si>
  <si>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</si>
  <si>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</si>
  <si>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</si>
  <si>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</si>
  <si>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</si>
  <si>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</si>
  <si>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</si>
  <si>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</si>
  <si>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</si>
  <si>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</si>
  <si>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</si>
  <si>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</si>
  <si>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</si>
  <si>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</si>
  <si>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</si>
  <si>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</si>
  <si>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</si>
  <si>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</si>
  <si>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</si>
  <si>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</si>
  <si>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</si>
  <si>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</si>
  <si>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</si>
  <si>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</si>
  <si>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</si>
  <si>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</si>
  <si>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</si>
  <si>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</si>
  <si>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</si>
  <si>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</si>
  <si>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</si>
  <si>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</si>
  <si>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</si>
  <si>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</si>
  <si>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</si>
  <si>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</si>
  <si>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</si>
  <si>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</si>
  <si>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</si>
  <si>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</si>
  <si>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</si>
  <si>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</si>
  <si>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</si>
  <si>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</si>
  <si>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</si>
  <si>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</si>
  <si>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</si>
  <si>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</si>
  <si>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</si>
  <si>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</si>
  <si>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</si>
  <si>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</si>
  <si>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</si>
  <si>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</si>
  <si>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</si>
  <si>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</si>
  <si>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</si>
  <si>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</si>
  <si>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</si>
  <si>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</si>
  <si>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</si>
  <si>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</si>
  <si>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</si>
  <si>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</si>
  <si>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</si>
  <si>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</si>
  <si>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</si>
  <si>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</si>
  <si>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</si>
  <si>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</si>
  <si>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</si>
  <si>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</si>
  <si>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</si>
  <si>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</si>
  <si>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</si>
  <si>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</si>
  <si>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</si>
  <si>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</si>
  <si>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28/03/2023</t>
  </si>
  <si>
    <t>Cut-off Date: 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</si>
</sst>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09375" defaultRowHeight="14.4" x14ac:dyDescent="0.3"/>
  <cols>
    <col min="1" max="1" width="13.3320312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9" customWidth="1"/>
    <col min="2" max="2" width="59" style="219" customWidth="1"/>
    <col min="3" max="7" width="36.664062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2702</v>
      </c>
      <c r="G9" s="7"/>
      <c r="H9" s="7"/>
      <c r="I9" s="7"/>
      <c r="J9" s="8"/>
    </row>
    <row r="10" spans="2:10" ht="21" x14ac:dyDescent="0.3">
      <c r="B10" s="6"/>
      <c r="C10" s="7"/>
      <c r="D10" s="7"/>
      <c r="E10" s="7"/>
      <c r="F10" s="12" t="s">
        <v>2703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6" customWidth="1"/>
    <col min="2" max="2" width="60.6640625" style="26" customWidth="1"/>
    <col min="3" max="3" width="39.109375" style="26" bestFit="1"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44985</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46804.904028999998</v>
      </c>
      <c r="F38" s="43"/>
      <c r="H38" s="24"/>
      <c r="L38" s="24"/>
      <c r="M38" s="24"/>
    </row>
    <row r="39" spans="1:14" x14ac:dyDescent="0.3">
      <c r="A39" s="26" t="s">
        <v>66</v>
      </c>
      <c r="B39" s="43" t="s">
        <v>67</v>
      </c>
      <c r="C39" s="262">
        <v>38000</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0.23170800076315778</v>
      </c>
      <c r="E45" s="145"/>
      <c r="F45" s="145">
        <v>7.4999999999999997E-2</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46804.904028999998</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46804.904028999998</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15.38</v>
      </c>
      <c r="D66" s="331">
        <v>10.412281081827834</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55.628132999999998</v>
      </c>
      <c r="D70" s="151" t="s">
        <v>1190</v>
      </c>
      <c r="E70" s="22"/>
      <c r="F70" s="158">
        <f t="shared" ref="F70:F76" si="1">IF($C$77=0,"",IF(C70="[for completion]","",C70/$C$77))</f>
        <v>1.1885107801505204E-3</v>
      </c>
      <c r="G70" s="158" t="s">
        <v>1190</v>
      </c>
      <c r="H70" s="24"/>
      <c r="L70" s="24"/>
      <c r="M70" s="24"/>
      <c r="N70" s="56"/>
    </row>
    <row r="71" spans="1:14" x14ac:dyDescent="0.3">
      <c r="A71" s="26" t="s">
        <v>114</v>
      </c>
      <c r="B71" s="141" t="s">
        <v>1503</v>
      </c>
      <c r="C71" s="151">
        <v>90.508748999999995</v>
      </c>
      <c r="D71" s="151" t="s">
        <v>1190</v>
      </c>
      <c r="E71" s="22"/>
      <c r="F71" s="158">
        <f t="shared" si="1"/>
        <v>1.9337449970581904E-3</v>
      </c>
      <c r="G71" s="158" t="s">
        <v>1190</v>
      </c>
      <c r="H71" s="24"/>
      <c r="L71" s="24"/>
      <c r="M71" s="24"/>
      <c r="N71" s="56"/>
    </row>
    <row r="72" spans="1:14" x14ac:dyDescent="0.3">
      <c r="A72" s="26" t="s">
        <v>115</v>
      </c>
      <c r="B72" s="140" t="s">
        <v>1504</v>
      </c>
      <c r="C72" s="151">
        <v>106.254693</v>
      </c>
      <c r="D72" s="151" t="s">
        <v>1190</v>
      </c>
      <c r="E72" s="22"/>
      <c r="F72" s="158">
        <f t="shared" si="1"/>
        <v>2.2701615398827792E-3</v>
      </c>
      <c r="G72" s="158" t="s">
        <v>1190</v>
      </c>
      <c r="H72" s="24"/>
      <c r="L72" s="24"/>
      <c r="M72" s="24"/>
      <c r="N72" s="56"/>
    </row>
    <row r="73" spans="1:14" x14ac:dyDescent="0.3">
      <c r="A73" s="26" t="s">
        <v>116</v>
      </c>
      <c r="B73" s="140" t="s">
        <v>1505</v>
      </c>
      <c r="C73" s="151">
        <v>168.813737</v>
      </c>
      <c r="D73" s="151" t="s">
        <v>1190</v>
      </c>
      <c r="E73" s="22"/>
      <c r="F73" s="158">
        <f t="shared" si="1"/>
        <v>3.606753191986414E-3</v>
      </c>
      <c r="G73" s="158" t="s">
        <v>1190</v>
      </c>
      <c r="H73" s="24"/>
      <c r="L73" s="24"/>
      <c r="M73" s="24"/>
      <c r="N73" s="56"/>
    </row>
    <row r="74" spans="1:14" x14ac:dyDescent="0.3">
      <c r="A74" s="26" t="s">
        <v>117</v>
      </c>
      <c r="B74" s="140" t="s">
        <v>1506</v>
      </c>
      <c r="C74" s="151">
        <v>219.31928500000001</v>
      </c>
      <c r="D74" s="151" t="s">
        <v>1190</v>
      </c>
      <c r="E74" s="22"/>
      <c r="F74" s="158">
        <f t="shared" si="1"/>
        <v>4.6858184961448253E-3</v>
      </c>
      <c r="G74" s="158" t="s">
        <v>1190</v>
      </c>
      <c r="H74" s="24"/>
      <c r="L74" s="24"/>
      <c r="M74" s="24"/>
      <c r="N74" s="56"/>
    </row>
    <row r="75" spans="1:14" x14ac:dyDescent="0.3">
      <c r="A75" s="26" t="s">
        <v>118</v>
      </c>
      <c r="B75" s="140" t="s">
        <v>1507</v>
      </c>
      <c r="C75" s="151">
        <v>2422.0541029999999</v>
      </c>
      <c r="D75" s="151" t="s">
        <v>1190</v>
      </c>
      <c r="E75" s="22"/>
      <c r="F75" s="158">
        <f t="shared" si="1"/>
        <v>5.1747870300146492E-2</v>
      </c>
      <c r="G75" s="158" t="s">
        <v>1190</v>
      </c>
      <c r="H75" s="24"/>
      <c r="L75" s="24"/>
      <c r="M75" s="24"/>
      <c r="N75" s="56"/>
    </row>
    <row r="76" spans="1:14" x14ac:dyDescent="0.3">
      <c r="A76" s="26" t="s">
        <v>119</v>
      </c>
      <c r="B76" s="140" t="s">
        <v>1508</v>
      </c>
      <c r="C76" s="151">
        <v>43742.325326999999</v>
      </c>
      <c r="D76" s="151" t="s">
        <v>1190</v>
      </c>
      <c r="E76" s="22"/>
      <c r="F76" s="158">
        <f t="shared" si="1"/>
        <v>0.93456714069463087</v>
      </c>
      <c r="G76" s="158" t="s">
        <v>1190</v>
      </c>
      <c r="H76" s="24"/>
      <c r="L76" s="24"/>
      <c r="M76" s="24"/>
      <c r="N76" s="56"/>
    </row>
    <row r="77" spans="1:14" x14ac:dyDescent="0.3">
      <c r="A77" s="26" t="s">
        <v>120</v>
      </c>
      <c r="B77" s="60" t="s">
        <v>99</v>
      </c>
      <c r="C77" s="153">
        <f>SUM(C70:C76)</f>
        <v>46804.904026999997</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23.241513000000001</v>
      </c>
      <c r="D79" s="153" t="s">
        <v>1190</v>
      </c>
      <c r="E79" s="43"/>
      <c r="F79" s="158">
        <f>IF($C$77=0,"",IF(C79="","",C79/$C$77))</f>
        <v>4.9656149250071834E-4</v>
      </c>
      <c r="G79" s="158" t="s">
        <v>1190</v>
      </c>
      <c r="H79" s="24"/>
      <c r="L79" s="24"/>
      <c r="M79" s="24"/>
      <c r="N79" s="56"/>
    </row>
    <row r="80" spans="1:14" outlineLevel="1" x14ac:dyDescent="0.3">
      <c r="A80" s="26" t="s">
        <v>125</v>
      </c>
      <c r="B80" s="61" t="s">
        <v>126</v>
      </c>
      <c r="C80" s="153">
        <v>32.386620000000001</v>
      </c>
      <c r="D80" s="153" t="s">
        <v>1190</v>
      </c>
      <c r="E80" s="43"/>
      <c r="F80" s="158">
        <f>IF($C$77=0,"",IF(C80="","",C80/$C$77))</f>
        <v>6.9194928764980206E-4</v>
      </c>
      <c r="G80" s="158" t="s">
        <v>1190</v>
      </c>
      <c r="H80" s="24"/>
      <c r="L80" s="24"/>
      <c r="M80" s="24"/>
      <c r="N80" s="56"/>
    </row>
    <row r="81" spans="1:14" outlineLevel="1" x14ac:dyDescent="0.3">
      <c r="A81" s="26" t="s">
        <v>127</v>
      </c>
      <c r="B81" s="61" t="s">
        <v>128</v>
      </c>
      <c r="C81" s="153">
        <v>46.087913</v>
      </c>
      <c r="D81" s="153" t="s">
        <v>1190</v>
      </c>
      <c r="E81" s="43"/>
      <c r="F81" s="158">
        <f>IF($C$77=0,"",IF(C81="","",C81/$C$77))</f>
        <v>9.8468128411103271E-4</v>
      </c>
      <c r="G81" s="158" t="s">
        <v>1190</v>
      </c>
      <c r="H81" s="24"/>
      <c r="L81" s="24"/>
      <c r="M81" s="24"/>
      <c r="N81" s="56"/>
    </row>
    <row r="82" spans="1:14" outlineLevel="1" x14ac:dyDescent="0.3">
      <c r="A82" s="26" t="s">
        <v>129</v>
      </c>
      <c r="B82" s="61" t="s">
        <v>130</v>
      </c>
      <c r="C82" s="153">
        <v>44.420834999999997</v>
      </c>
      <c r="D82" s="153" t="s">
        <v>1190</v>
      </c>
      <c r="E82" s="43"/>
      <c r="F82" s="158">
        <f>IF($C$77=0,"",IF(C82="","",C82/$C$77))</f>
        <v>9.4906369158187531E-4</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6.9779999999999998</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c r="D93" s="151" t="s">
        <v>1190</v>
      </c>
      <c r="E93" s="22"/>
      <c r="F93" s="158" t="str">
        <f t="shared" ref="F93:F99" si="2">IF($C$100=0,"",IF(C93="[for completion]","",IF(C93="","",C93/$C$100)))</f>
        <v/>
      </c>
      <c r="G93" s="158" t="s">
        <v>1190</v>
      </c>
      <c r="H93" s="24"/>
      <c r="L93" s="24"/>
      <c r="M93" s="24"/>
      <c r="N93" s="56"/>
    </row>
    <row r="94" spans="1:14" x14ac:dyDescent="0.3">
      <c r="A94" s="26" t="s">
        <v>142</v>
      </c>
      <c r="B94" s="141" t="s">
        <v>1503</v>
      </c>
      <c r="C94" s="151">
        <v>2000</v>
      </c>
      <c r="D94" s="151" t="s">
        <v>1190</v>
      </c>
      <c r="E94" s="22"/>
      <c r="F94" s="158">
        <f t="shared" si="2"/>
        <v>5.2631578947368418E-2</v>
      </c>
      <c r="G94" s="158" t="s">
        <v>1190</v>
      </c>
      <c r="H94" s="24"/>
      <c r="L94" s="24"/>
      <c r="M94" s="24"/>
      <c r="N94" s="56"/>
    </row>
    <row r="95" spans="1:14" x14ac:dyDescent="0.3">
      <c r="A95" s="26" t="s">
        <v>143</v>
      </c>
      <c r="B95" s="141" t="s">
        <v>1504</v>
      </c>
      <c r="C95" s="151">
        <v>6000</v>
      </c>
      <c r="D95" s="151" t="s">
        <v>1190</v>
      </c>
      <c r="E95" s="22"/>
      <c r="F95" s="158">
        <f t="shared" si="2"/>
        <v>0.15789473684210525</v>
      </c>
      <c r="G95" s="158" t="s">
        <v>1190</v>
      </c>
      <c r="H95" s="24"/>
      <c r="L95" s="24"/>
      <c r="M95" s="24"/>
      <c r="N95" s="56"/>
    </row>
    <row r="96" spans="1:14" x14ac:dyDescent="0.3">
      <c r="A96" s="26" t="s">
        <v>144</v>
      </c>
      <c r="B96" s="141" t="s">
        <v>1505</v>
      </c>
      <c r="C96" s="151">
        <v>6000</v>
      </c>
      <c r="D96" s="151" t="s">
        <v>1190</v>
      </c>
      <c r="E96" s="22"/>
      <c r="F96" s="158">
        <f t="shared" si="2"/>
        <v>0.15789473684210525</v>
      </c>
      <c r="G96" s="158" t="s">
        <v>1190</v>
      </c>
      <c r="H96" s="24"/>
      <c r="L96" s="24"/>
      <c r="M96" s="24"/>
      <c r="N96" s="56"/>
    </row>
    <row r="97" spans="1:14" x14ac:dyDescent="0.3">
      <c r="A97" s="26" t="s">
        <v>145</v>
      </c>
      <c r="B97" s="141" t="s">
        <v>1506</v>
      </c>
      <c r="C97" s="151">
        <v>2000</v>
      </c>
      <c r="D97" s="151" t="s">
        <v>1190</v>
      </c>
      <c r="E97" s="22"/>
      <c r="F97" s="158">
        <f t="shared" si="2"/>
        <v>5.2631578947368418E-2</v>
      </c>
      <c r="G97" s="158" t="s">
        <v>1190</v>
      </c>
      <c r="H97" s="24"/>
      <c r="L97" s="24"/>
      <c r="M97" s="24"/>
    </row>
    <row r="98" spans="1:14" x14ac:dyDescent="0.3">
      <c r="A98" s="26" t="s">
        <v>146</v>
      </c>
      <c r="B98" s="141" t="s">
        <v>1507</v>
      </c>
      <c r="C98" s="151">
        <v>12000</v>
      </c>
      <c r="D98" s="151" t="s">
        <v>1190</v>
      </c>
      <c r="E98" s="22"/>
      <c r="F98" s="158">
        <f t="shared" si="2"/>
        <v>0.31578947368421051</v>
      </c>
      <c r="G98" s="158" t="s">
        <v>1190</v>
      </c>
      <c r="H98" s="24"/>
      <c r="L98" s="24"/>
      <c r="M98" s="24"/>
    </row>
    <row r="99" spans="1:14" x14ac:dyDescent="0.3">
      <c r="A99" s="26" t="s">
        <v>147</v>
      </c>
      <c r="B99" s="141" t="s">
        <v>1508</v>
      </c>
      <c r="C99" s="151">
        <v>10000</v>
      </c>
      <c r="D99" s="151" t="s">
        <v>1190</v>
      </c>
      <c r="E99" s="22"/>
      <c r="F99" s="158">
        <f t="shared" si="2"/>
        <v>0.26315789473684209</v>
      </c>
      <c r="G99" s="158" t="s">
        <v>1190</v>
      </c>
      <c r="H99" s="24"/>
      <c r="L99" s="24"/>
      <c r="M99" s="24"/>
    </row>
    <row r="100" spans="1:14" x14ac:dyDescent="0.3">
      <c r="A100" s="26" t="s">
        <v>148</v>
      </c>
      <c r="B100" s="60" t="s">
        <v>99</v>
      </c>
      <c r="C100" s="153">
        <f>SUM(C93:C99)</f>
        <v>38000</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c r="D102" s="153" t="s">
        <v>1190</v>
      </c>
      <c r="E102" s="43"/>
      <c r="F102" s="158" t="str">
        <f>IF($C$100=0,"",IF(C102="","",IF(C102="","",C102/$C$100)))</f>
        <v/>
      </c>
      <c r="G102" s="158" t="s">
        <v>1190</v>
      </c>
      <c r="H102" s="24"/>
      <c r="L102" s="24"/>
      <c r="M102" s="24"/>
    </row>
    <row r="103" spans="1:14" outlineLevel="1" x14ac:dyDescent="0.3">
      <c r="A103" s="26" t="s">
        <v>151</v>
      </c>
      <c r="B103" s="61" t="s">
        <v>126</v>
      </c>
      <c r="C103" s="153"/>
      <c r="D103" s="153" t="s">
        <v>1190</v>
      </c>
      <c r="E103" s="43"/>
      <c r="F103" s="158" t="str">
        <f>IF($C$100=0,"",IF(C103="","",IF(C103="","",C103/$C$100)))</f>
        <v/>
      </c>
      <c r="G103" s="158" t="s">
        <v>1190</v>
      </c>
      <c r="H103" s="24"/>
      <c r="L103" s="24"/>
      <c r="M103" s="24"/>
    </row>
    <row r="104" spans="1:14" outlineLevel="1" x14ac:dyDescent="0.3">
      <c r="A104" s="26" t="s">
        <v>152</v>
      </c>
      <c r="B104" s="61" t="s">
        <v>128</v>
      </c>
      <c r="C104" s="153"/>
      <c r="D104" s="153" t="s">
        <v>1190</v>
      </c>
      <c r="E104" s="43"/>
      <c r="F104" s="158" t="str">
        <f>IF($C$100=0,"",IF(C104="","",IF(C104="","",C104/$C$100)))</f>
        <v/>
      </c>
      <c r="G104" s="158" t="s">
        <v>1190</v>
      </c>
      <c r="H104" s="24"/>
      <c r="L104" s="24"/>
      <c r="M104" s="24"/>
    </row>
    <row r="105" spans="1:14" outlineLevel="1" x14ac:dyDescent="0.3">
      <c r="A105" s="26" t="s">
        <v>153</v>
      </c>
      <c r="B105" s="61" t="s">
        <v>130</v>
      </c>
      <c r="C105" s="153">
        <v>2000</v>
      </c>
      <c r="D105" s="153" t="s">
        <v>1190</v>
      </c>
      <c r="E105" s="43"/>
      <c r="F105" s="158">
        <f>IF($C$100=0,"",IF(C105="","",IF(C105="","",C105/$C$100)))</f>
        <v>5.2631578947368418E-2</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46804.904000000002</v>
      </c>
      <c r="D112" s="151">
        <v>46804.904000000002</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46804.904000000002</v>
      </c>
      <c r="D129" s="151">
        <f>SUM(D112:D128)</f>
        <v>46804.904000000002</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38000</v>
      </c>
      <c r="D138" s="151">
        <v>38000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c r="D149" s="151"/>
      <c r="E149" s="43"/>
      <c r="F149" s="158" t="str">
        <f t="shared" si="7"/>
        <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38000</v>
      </c>
      <c r="D155" s="151">
        <f>SUM(D138:D154)</f>
        <v>38000</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38000</v>
      </c>
      <c r="D164" s="151">
        <v>38000</v>
      </c>
      <c r="E164" s="64"/>
      <c r="F164" s="158">
        <f>IF($C$167=0,"",IF(C164="[for completion]","",IF(C164="","",C164/$C$167)))</f>
        <v>1</v>
      </c>
      <c r="G164" s="158">
        <f>IF($D$167=0,"",IF(D164="[for completion]","",IF(D164="","",D164/$D$167)))</f>
        <v>1</v>
      </c>
      <c r="H164" s="24"/>
      <c r="L164" s="24"/>
      <c r="M164" s="24"/>
      <c r="N164" s="56"/>
    </row>
    <row r="165" spans="1:14" x14ac:dyDescent="0.3">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
      <c r="A167" s="26" t="s">
        <v>226</v>
      </c>
      <c r="B167" s="65" t="s">
        <v>99</v>
      </c>
      <c r="C167" s="161">
        <f>SUM(C164:C166)</f>
        <v>38000</v>
      </c>
      <c r="D167" s="161">
        <f>SUM(D164:D166)</f>
        <v>38000</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ht="28.8"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8:8" s="56" customFormat="1" x14ac:dyDescent="0.3">
      <c r="H369" s="24"/>
    </row>
    <row r="370" spans="8:8" s="56" customFormat="1" x14ac:dyDescent="0.3">
      <c r="H370" s="24"/>
    </row>
    <row r="371" spans="8:8" s="56" customFormat="1" x14ac:dyDescent="0.3">
      <c r="H371" s="24"/>
    </row>
    <row r="372" spans="8:8" s="56" customFormat="1" x14ac:dyDescent="0.3">
      <c r="H372" s="24"/>
    </row>
    <row r="373" spans="8:8" s="56" customFormat="1" x14ac:dyDescent="0.3">
      <c r="H373" s="24"/>
    </row>
    <row r="374" spans="8:8" s="56" customFormat="1" x14ac:dyDescent="0.3">
      <c r="H374" s="24"/>
    </row>
    <row r="375" spans="8:8" s="56" customFormat="1" x14ac:dyDescent="0.3">
      <c r="H375" s="24"/>
    </row>
    <row r="376" spans="8:8" s="56" customFormat="1" x14ac:dyDescent="0.3">
      <c r="H376" s="24"/>
    </row>
    <row r="377" spans="8:8" s="56" customFormat="1" x14ac:dyDescent="0.3">
      <c r="H377" s="24"/>
    </row>
    <row r="378" spans="8:8" s="56" customFormat="1" x14ac:dyDescent="0.3">
      <c r="H378" s="24"/>
    </row>
    <row r="379" spans="8:8" s="56" customFormat="1" x14ac:dyDescent="0.3">
      <c r="H379" s="24"/>
    </row>
    <row r="380" spans="8:8" s="56" customFormat="1" x14ac:dyDescent="0.3">
      <c r="H380" s="24"/>
    </row>
    <row r="381" spans="8:8" s="56" customFormat="1" x14ac:dyDescent="0.3">
      <c r="H381" s="24"/>
    </row>
    <row r="382" spans="8:8" s="56" customFormat="1" x14ac:dyDescent="0.3">
      <c r="H382" s="24"/>
    </row>
    <row r="383" spans="8:8" s="56" customFormat="1" x14ac:dyDescent="0.3">
      <c r="H383" s="24"/>
    </row>
    <row r="384" spans="8:8" s="56" customFormat="1" x14ac:dyDescent="0.3">
      <c r="H384" s="24"/>
    </row>
    <row r="385" spans="8:8" s="56" customFormat="1" x14ac:dyDescent="0.3">
      <c r="H385" s="24"/>
    </row>
    <row r="386" spans="8:8" s="56" customFormat="1" x14ac:dyDescent="0.3">
      <c r="H386" s="24"/>
    </row>
    <row r="387" spans="8:8" s="56" customFormat="1" x14ac:dyDescent="0.3">
      <c r="H387" s="24"/>
    </row>
    <row r="388" spans="8:8" s="56" customFormat="1" x14ac:dyDescent="0.3">
      <c r="H388" s="24"/>
    </row>
    <row r="389" spans="8:8" s="56" customFormat="1" x14ac:dyDescent="0.3">
      <c r="H389" s="24"/>
    </row>
    <row r="390" spans="8:8" s="56" customFormat="1" x14ac:dyDescent="0.3">
      <c r="H390" s="24"/>
    </row>
    <row r="391" spans="8:8" s="56" customFormat="1" x14ac:dyDescent="0.3">
      <c r="H391" s="24"/>
    </row>
    <row r="392" spans="8:8" s="56" customFormat="1" x14ac:dyDescent="0.3">
      <c r="H392" s="24"/>
    </row>
    <row r="393" spans="8:8" s="56" customFormat="1" x14ac:dyDescent="0.3">
      <c r="H393" s="24"/>
    </row>
    <row r="394" spans="8:8" s="56" customFormat="1" x14ac:dyDescent="0.3">
      <c r="H394" s="24"/>
    </row>
    <row r="395" spans="8:8" s="56" customFormat="1" x14ac:dyDescent="0.3">
      <c r="H395" s="24"/>
    </row>
    <row r="396" spans="8:8" s="56" customFormat="1" x14ac:dyDescent="0.3">
      <c r="H396" s="24"/>
    </row>
    <row r="397" spans="8:8" s="56" customFormat="1" x14ac:dyDescent="0.3">
      <c r="H397" s="24"/>
    </row>
    <row r="398" spans="8:8" s="56" customFormat="1" x14ac:dyDescent="0.3">
      <c r="H398" s="24"/>
    </row>
    <row r="399" spans="8:8" s="56" customFormat="1" x14ac:dyDescent="0.3">
      <c r="H399" s="24"/>
    </row>
    <row r="400" spans="8:8" s="56" customFormat="1" x14ac:dyDescent="0.3">
      <c r="H400" s="24"/>
    </row>
    <row r="401" spans="8:8" s="56" customFormat="1" x14ac:dyDescent="0.3">
      <c r="H401" s="24"/>
    </row>
    <row r="402" spans="8:8" s="56" customFormat="1" x14ac:dyDescent="0.3">
      <c r="H402" s="24"/>
    </row>
    <row r="403" spans="8:8" s="56" customFormat="1" x14ac:dyDescent="0.3">
      <c r="H403" s="24"/>
    </row>
    <row r="404" spans="8:8" s="56" customFormat="1" x14ac:dyDescent="0.3">
      <c r="H404" s="24"/>
    </row>
    <row r="405" spans="8:8" s="56" customFormat="1" x14ac:dyDescent="0.3">
      <c r="H405" s="24"/>
    </row>
    <row r="406" spans="8:8" s="56" customFormat="1" x14ac:dyDescent="0.3">
      <c r="H406" s="24"/>
    </row>
    <row r="407" spans="8:8" s="56" customFormat="1" x14ac:dyDescent="0.3">
      <c r="H407" s="24"/>
    </row>
    <row r="408" spans="8:8" s="56" customFormat="1" x14ac:dyDescent="0.3">
      <c r="H408" s="24"/>
    </row>
    <row r="409" spans="8:8" s="56" customFormat="1" x14ac:dyDescent="0.3">
      <c r="H409" s="24"/>
    </row>
    <row r="410" spans="8:8" s="56" customFormat="1" x14ac:dyDescent="0.3">
      <c r="H410" s="24"/>
    </row>
    <row r="411" spans="8:8" s="56" customFormat="1" x14ac:dyDescent="0.3">
      <c r="H411" s="24"/>
    </row>
    <row r="412" spans="8:8" s="56" customFormat="1" x14ac:dyDescent="0.3">
      <c r="H412" s="24"/>
    </row>
    <row r="413" spans="8:8" s="56" customFormat="1" x14ac:dyDescent="0.3">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373" sqref="C373"/>
    </sheetView>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46804.90402966</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46804.90402966</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236815</v>
      </c>
      <c r="D28" s="272" t="str">
        <f>IF(C28="","","ND2")</f>
        <v>ND2</v>
      </c>
      <c r="F28" s="272">
        <f>IF(C28=0,"",IF(C28="","",C28))</f>
        <v>236815</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3.1799999999999998E-4</v>
      </c>
      <c r="D36" s="143" t="str">
        <f>IF(C36="","","ND2")</f>
        <v>ND2</v>
      </c>
      <c r="E36" s="169"/>
      <c r="F36" s="143">
        <f>IF(C36=0,"",C36)</f>
        <v>3.1799999999999998E-4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2.3082970000000001E-2</v>
      </c>
      <c r="D99" s="143" t="str">
        <f t="shared" ref="D99:D111" si="1">IF(C99="","","ND2")</f>
        <v>ND2</v>
      </c>
      <c r="E99" s="143"/>
      <c r="F99" s="143">
        <f t="shared" ref="F99:F111" si="2">IF(C99="","",C99)</f>
        <v>2.3082970000000001E-2</v>
      </c>
      <c r="G99" s="109"/>
    </row>
    <row r="100" spans="1:7" x14ac:dyDescent="0.3">
      <c r="A100" s="109" t="s">
        <v>555</v>
      </c>
      <c r="B100" s="130" t="s">
        <v>2613</v>
      </c>
      <c r="C100" s="143">
        <v>2.9771929999999999E-2</v>
      </c>
      <c r="D100" s="143" t="str">
        <f t="shared" si="1"/>
        <v>ND2</v>
      </c>
      <c r="E100" s="143"/>
      <c r="F100" s="143">
        <f t="shared" si="2"/>
        <v>2.9771929999999999E-2</v>
      </c>
      <c r="G100" s="109"/>
    </row>
    <row r="101" spans="1:7" x14ac:dyDescent="0.3">
      <c r="A101" s="109" t="s">
        <v>556</v>
      </c>
      <c r="B101" s="130" t="s">
        <v>2614</v>
      </c>
      <c r="C101" s="143">
        <v>2.5638640000000001E-2</v>
      </c>
      <c r="D101" s="143" t="str">
        <f t="shared" si="1"/>
        <v>ND2</v>
      </c>
      <c r="E101" s="143"/>
      <c r="F101" s="143">
        <f t="shared" si="2"/>
        <v>2.5638640000000001E-2</v>
      </c>
      <c r="G101" s="109"/>
    </row>
    <row r="102" spans="1:7" x14ac:dyDescent="0.3">
      <c r="A102" s="109" t="s">
        <v>557</v>
      </c>
      <c r="B102" s="130" t="s">
        <v>2615</v>
      </c>
      <c r="C102" s="143">
        <v>9.9381830000000004E-2</v>
      </c>
      <c r="D102" s="143" t="str">
        <f t="shared" si="1"/>
        <v>ND2</v>
      </c>
      <c r="E102" s="143"/>
      <c r="F102" s="143">
        <f t="shared" si="2"/>
        <v>9.9381830000000004E-2</v>
      </c>
      <c r="G102" s="109"/>
    </row>
    <row r="103" spans="1:7" x14ac:dyDescent="0.3">
      <c r="A103" s="109" t="s">
        <v>558</v>
      </c>
      <c r="B103" s="130" t="s">
        <v>2616</v>
      </c>
      <c r="C103" s="143">
        <v>2.6692790000000001E-2</v>
      </c>
      <c r="D103" s="143" t="str">
        <f t="shared" si="1"/>
        <v>ND2</v>
      </c>
      <c r="E103" s="143"/>
      <c r="F103" s="143">
        <f t="shared" si="2"/>
        <v>2.6692790000000001E-2</v>
      </c>
      <c r="G103" s="109"/>
    </row>
    <row r="104" spans="1:7" x14ac:dyDescent="0.3">
      <c r="A104" s="109" t="s">
        <v>559</v>
      </c>
      <c r="B104" s="130" t="s">
        <v>2617</v>
      </c>
      <c r="C104" s="143">
        <v>4.2144670000000002E-2</v>
      </c>
      <c r="D104" s="143" t="str">
        <f t="shared" si="1"/>
        <v>ND2</v>
      </c>
      <c r="E104" s="143"/>
      <c r="F104" s="143">
        <f t="shared" si="2"/>
        <v>4.2144670000000002E-2</v>
      </c>
      <c r="G104" s="109"/>
    </row>
    <row r="105" spans="1:7" x14ac:dyDescent="0.3">
      <c r="A105" s="109" t="s">
        <v>560</v>
      </c>
      <c r="B105" s="130" t="s">
        <v>2618</v>
      </c>
      <c r="C105" s="143">
        <v>0.13856974</v>
      </c>
      <c r="D105" s="143" t="str">
        <f t="shared" si="1"/>
        <v>ND2</v>
      </c>
      <c r="E105" s="143"/>
      <c r="F105" s="143">
        <f t="shared" si="2"/>
        <v>0.13856974</v>
      </c>
      <c r="G105" s="109"/>
    </row>
    <row r="106" spans="1:7" x14ac:dyDescent="0.3">
      <c r="A106" s="109" t="s">
        <v>561</v>
      </c>
      <c r="B106" s="130" t="s">
        <v>2619</v>
      </c>
      <c r="C106" s="143">
        <v>0.22765732999999999</v>
      </c>
      <c r="D106" s="143" t="str">
        <f t="shared" si="1"/>
        <v>ND2</v>
      </c>
      <c r="E106" s="143"/>
      <c r="F106" s="143">
        <f t="shared" si="2"/>
        <v>0.22765732999999999</v>
      </c>
      <c r="G106" s="109"/>
    </row>
    <row r="107" spans="1:7" x14ac:dyDescent="0.3">
      <c r="A107" s="109" t="s">
        <v>562</v>
      </c>
      <c r="B107" s="130" t="s">
        <v>2620</v>
      </c>
      <c r="C107" s="143">
        <v>4.8898709999999998E-2</v>
      </c>
      <c r="D107" s="143" t="str">
        <f t="shared" si="1"/>
        <v>ND2</v>
      </c>
      <c r="E107" s="143"/>
      <c r="F107" s="143">
        <f t="shared" si="2"/>
        <v>4.8898709999999998E-2</v>
      </c>
      <c r="G107" s="109"/>
    </row>
    <row r="108" spans="1:7" x14ac:dyDescent="0.3">
      <c r="A108" s="109" t="s">
        <v>563</v>
      </c>
      <c r="B108" s="130" t="s">
        <v>2621</v>
      </c>
      <c r="C108" s="143">
        <v>8.6132539999999994E-2</v>
      </c>
      <c r="D108" s="143" t="str">
        <f t="shared" si="1"/>
        <v>ND2</v>
      </c>
      <c r="E108" s="143"/>
      <c r="F108" s="143">
        <f t="shared" si="2"/>
        <v>8.6132539999999994E-2</v>
      </c>
      <c r="G108" s="109"/>
    </row>
    <row r="109" spans="1:7" x14ac:dyDescent="0.3">
      <c r="A109" s="109" t="s">
        <v>564</v>
      </c>
      <c r="B109" s="130" t="s">
        <v>2622</v>
      </c>
      <c r="C109" s="143">
        <v>1.6850819999999999E-2</v>
      </c>
      <c r="D109" s="143" t="str">
        <f t="shared" si="1"/>
        <v>ND2</v>
      </c>
      <c r="E109" s="143"/>
      <c r="F109" s="143">
        <f t="shared" si="2"/>
        <v>1.6850819999999999E-2</v>
      </c>
      <c r="G109" s="109"/>
    </row>
    <row r="110" spans="1:7" x14ac:dyDescent="0.3">
      <c r="A110" s="109" t="s">
        <v>565</v>
      </c>
      <c r="B110" s="130" t="s">
        <v>2623</v>
      </c>
      <c r="C110" s="143">
        <v>0.23517803000000001</v>
      </c>
      <c r="D110" s="143" t="str">
        <f t="shared" si="1"/>
        <v>ND2</v>
      </c>
      <c r="E110" s="143"/>
      <c r="F110" s="143">
        <f t="shared" si="2"/>
        <v>0.23517803000000001</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0.98386185999999998</v>
      </c>
      <c r="D150" s="143" t="str">
        <f>IF(C150="","","ND2")</f>
        <v>ND2</v>
      </c>
      <c r="E150" s="144"/>
      <c r="F150" s="143">
        <f>IF(C150="","",C150)</f>
        <v>0.98386185999999998</v>
      </c>
    </row>
    <row r="151" spans="1:7" x14ac:dyDescent="0.3">
      <c r="A151" s="109" t="s">
        <v>588</v>
      </c>
      <c r="B151" s="109" t="s">
        <v>2626</v>
      </c>
      <c r="C151" s="143">
        <v>1.6138139999999999E-2</v>
      </c>
      <c r="D151" s="143" t="str">
        <f>IF(C151="","","ND2")</f>
        <v>ND2</v>
      </c>
      <c r="E151" s="144"/>
      <c r="F151" s="143">
        <f>IF(C151="","",C151)</f>
        <v>1.6138139999999999E-2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0.38094413999999999</v>
      </c>
      <c r="D160" s="143" t="str">
        <f>IF(C160="","","ND2")</f>
        <v>ND2</v>
      </c>
      <c r="E160" s="144"/>
      <c r="F160" s="143">
        <f>IF(C160="","",C160)</f>
        <v>0.38094413999999999</v>
      </c>
    </row>
    <row r="161" spans="1:7" x14ac:dyDescent="0.3">
      <c r="A161" s="109" t="s">
        <v>600</v>
      </c>
      <c r="B161" s="109" t="s">
        <v>601</v>
      </c>
      <c r="C161" s="143">
        <v>0.57454611</v>
      </c>
      <c r="D161" s="143" t="str">
        <f>IF(C161="","","ND2")</f>
        <v>ND2</v>
      </c>
      <c r="E161" s="144"/>
      <c r="F161" s="143">
        <f>IF(C161="","",C161)</f>
        <v>0.57454611</v>
      </c>
    </row>
    <row r="162" spans="1:7" x14ac:dyDescent="0.3">
      <c r="A162" s="109" t="s">
        <v>602</v>
      </c>
      <c r="B162" s="109" t="s">
        <v>97</v>
      </c>
      <c r="C162" s="143">
        <v>4.4509760000000002E-2</v>
      </c>
      <c r="D162" s="143" t="str">
        <f>IF(C162="","","ND2")</f>
        <v>ND2</v>
      </c>
      <c r="E162" s="144"/>
      <c r="F162" s="143">
        <f>IF(C162="","",C162)</f>
        <v>4.4509760000000002E-2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6.3814360000000001E-2</v>
      </c>
      <c r="D170" s="143" t="str">
        <f>IF(C170="","","ND2")</f>
        <v>ND2</v>
      </c>
      <c r="E170" s="144"/>
      <c r="F170" s="143">
        <f>IF(C170="","",C170)</f>
        <v>6.3814360000000001E-2</v>
      </c>
    </row>
    <row r="171" spans="1:7" x14ac:dyDescent="0.3">
      <c r="A171" s="109" t="s">
        <v>612</v>
      </c>
      <c r="B171" s="131" t="s">
        <v>2628</v>
      </c>
      <c r="C171" s="143">
        <v>0.11681895</v>
      </c>
      <c r="D171" s="143" t="str">
        <f>IF(C171="","","ND2")</f>
        <v>ND2</v>
      </c>
      <c r="E171" s="144"/>
      <c r="F171" s="143">
        <f>IF(C171="","",C171)</f>
        <v>0.11681895</v>
      </c>
    </row>
    <row r="172" spans="1:7" x14ac:dyDescent="0.3">
      <c r="A172" s="109" t="s">
        <v>614</v>
      </c>
      <c r="B172" s="131" t="s">
        <v>2629</v>
      </c>
      <c r="C172" s="143">
        <v>0.17124967999999999</v>
      </c>
      <c r="D172" s="143" t="str">
        <f>IF(C172="","","ND2")</f>
        <v>ND2</v>
      </c>
      <c r="E172" s="143"/>
      <c r="F172" s="143">
        <f>IF(C172="","",C172)</f>
        <v>0.17124967999999999</v>
      </c>
    </row>
    <row r="173" spans="1:7" x14ac:dyDescent="0.3">
      <c r="A173" s="109" t="s">
        <v>616</v>
      </c>
      <c r="B173" s="131" t="s">
        <v>2630</v>
      </c>
      <c r="C173" s="143">
        <v>0.27056322999999999</v>
      </c>
      <c r="D173" s="143" t="str">
        <f>IF(C173="","","ND2")</f>
        <v>ND2</v>
      </c>
      <c r="E173" s="143"/>
      <c r="F173" s="143">
        <f>IF(C173="","",C173)</f>
        <v>0.27056322999999999</v>
      </c>
    </row>
    <row r="174" spans="1:7" x14ac:dyDescent="0.3">
      <c r="A174" s="109" t="s">
        <v>618</v>
      </c>
      <c r="B174" s="131" t="s">
        <v>2631</v>
      </c>
      <c r="C174" s="143">
        <v>0.37755378000000001</v>
      </c>
      <c r="D174" s="143" t="str">
        <f>IF(C174="","","ND2")</f>
        <v>ND2</v>
      </c>
      <c r="E174" s="143"/>
      <c r="F174" s="143">
        <f>IF(C174="","",C174)</f>
        <v>0.37755378000000001</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197.64332508354624</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83.210364949999999</v>
      </c>
      <c r="D190" s="170">
        <v>5397</v>
      </c>
      <c r="E190" s="136"/>
      <c r="F190" s="166">
        <f t="shared" ref="F190:F213" si="3">IF($C$214=0,"",IF(C190="[for completion]","",IF(C190="","",C190/$C$214)))</f>
        <v>1.7778129594554896E-3</v>
      </c>
      <c r="G190" s="166">
        <f t="shared" ref="G190:G213" si="4">IF($D$214=0,"",IF(D190="[for completion]","",IF(D190="","",D190/$D$214)))</f>
        <v>2.2789941515528999E-2</v>
      </c>
    </row>
    <row r="191" spans="1:7" x14ac:dyDescent="0.3">
      <c r="A191" s="109" t="s">
        <v>639</v>
      </c>
      <c r="B191" s="130" t="s">
        <v>2634</v>
      </c>
      <c r="C191" s="167">
        <v>415.28305386</v>
      </c>
      <c r="D191" s="170">
        <v>10610</v>
      </c>
      <c r="E191" s="136"/>
      <c r="F191" s="166">
        <f t="shared" si="3"/>
        <v>8.8726397899852021E-3</v>
      </c>
      <c r="G191" s="166">
        <f t="shared" si="4"/>
        <v>4.4802905221375332E-2</v>
      </c>
    </row>
    <row r="192" spans="1:7" x14ac:dyDescent="0.3">
      <c r="A192" s="109" t="s">
        <v>640</v>
      </c>
      <c r="B192" s="130" t="s">
        <v>2635</v>
      </c>
      <c r="C192" s="167">
        <v>858.59681384999999</v>
      </c>
      <c r="D192" s="170">
        <v>13513</v>
      </c>
      <c r="E192" s="136"/>
      <c r="F192" s="166">
        <f t="shared" si="3"/>
        <v>1.8344163536921521E-2</v>
      </c>
      <c r="G192" s="166">
        <f t="shared" si="4"/>
        <v>5.7061419251314319E-2</v>
      </c>
    </row>
    <row r="193" spans="1:7" x14ac:dyDescent="0.3">
      <c r="A193" s="109" t="s">
        <v>641</v>
      </c>
      <c r="B193" s="130" t="s">
        <v>2636</v>
      </c>
      <c r="C193" s="167">
        <v>1672.4242788700001</v>
      </c>
      <c r="D193" s="170">
        <v>18805</v>
      </c>
      <c r="E193" s="136"/>
      <c r="F193" s="166">
        <f t="shared" si="3"/>
        <v>3.5731817285859502E-2</v>
      </c>
      <c r="G193" s="166">
        <f t="shared" si="4"/>
        <v>7.940797669066571E-2</v>
      </c>
    </row>
    <row r="194" spans="1:7" x14ac:dyDescent="0.3">
      <c r="A194" s="109" t="s">
        <v>642</v>
      </c>
      <c r="B194" s="130" t="s">
        <v>2637</v>
      </c>
      <c r="C194" s="167">
        <v>6477.8846206899998</v>
      </c>
      <c r="D194" s="170">
        <v>51195</v>
      </c>
      <c r="E194" s="136"/>
      <c r="F194" s="166">
        <f t="shared" si="3"/>
        <v>0.13840183534154887</v>
      </c>
      <c r="G194" s="166">
        <f t="shared" si="4"/>
        <v>0.21618140742773895</v>
      </c>
    </row>
    <row r="195" spans="1:7" x14ac:dyDescent="0.3">
      <c r="A195" s="109" t="s">
        <v>643</v>
      </c>
      <c r="B195" s="130" t="s">
        <v>2638</v>
      </c>
      <c r="C195" s="167">
        <v>8677.0350730800001</v>
      </c>
      <c r="D195" s="170">
        <v>49761</v>
      </c>
      <c r="E195" s="136"/>
      <c r="F195" s="166">
        <f t="shared" si="3"/>
        <v>0.18538730615880367</v>
      </c>
      <c r="G195" s="166">
        <f t="shared" si="4"/>
        <v>0.21012604775879906</v>
      </c>
    </row>
    <row r="196" spans="1:7" x14ac:dyDescent="0.3">
      <c r="A196" s="109" t="s">
        <v>644</v>
      </c>
      <c r="B196" s="130" t="s">
        <v>2639</v>
      </c>
      <c r="C196" s="167">
        <v>7464.3481565100001</v>
      </c>
      <c r="D196" s="170">
        <v>33475</v>
      </c>
      <c r="E196" s="136"/>
      <c r="F196" s="166">
        <f t="shared" si="3"/>
        <v>0.15947790752396129</v>
      </c>
      <c r="G196" s="166">
        <f t="shared" si="4"/>
        <v>0.14135506619090851</v>
      </c>
    </row>
    <row r="197" spans="1:7" x14ac:dyDescent="0.3">
      <c r="A197" s="109" t="s">
        <v>645</v>
      </c>
      <c r="B197" s="130" t="s">
        <v>2640</v>
      </c>
      <c r="C197" s="167">
        <v>5263.8832804800004</v>
      </c>
      <c r="D197" s="170">
        <v>19274</v>
      </c>
      <c r="E197" s="136"/>
      <c r="F197" s="166">
        <f t="shared" si="3"/>
        <v>0.11246435367422843</v>
      </c>
      <c r="G197" s="166">
        <f t="shared" si="4"/>
        <v>8.1388425564259015E-2</v>
      </c>
    </row>
    <row r="198" spans="1:7" x14ac:dyDescent="0.3">
      <c r="A198" s="109" t="s">
        <v>646</v>
      </c>
      <c r="B198" s="130" t="s">
        <v>2641</v>
      </c>
      <c r="C198" s="167">
        <v>3415.2995568900001</v>
      </c>
      <c r="D198" s="170">
        <v>10560</v>
      </c>
      <c r="E198" s="136"/>
      <c r="F198" s="166">
        <f t="shared" si="3"/>
        <v>7.2968840075513131E-2</v>
      </c>
      <c r="G198" s="166">
        <f t="shared" si="4"/>
        <v>4.4591769947005047E-2</v>
      </c>
    </row>
    <row r="199" spans="1:7" x14ac:dyDescent="0.3">
      <c r="A199" s="109" t="s">
        <v>647</v>
      </c>
      <c r="B199" s="130" t="s">
        <v>2642</v>
      </c>
      <c r="C199" s="167">
        <v>2605.4842753299999</v>
      </c>
      <c r="D199" s="170">
        <v>6968</v>
      </c>
      <c r="E199" s="130"/>
      <c r="F199" s="166">
        <f t="shared" si="3"/>
        <v>5.5666907759898833E-2</v>
      </c>
      <c r="G199" s="166">
        <f t="shared" si="4"/>
        <v>2.9423811836243482E-2</v>
      </c>
    </row>
    <row r="200" spans="1:7" x14ac:dyDescent="0.3">
      <c r="A200" s="109" t="s">
        <v>648</v>
      </c>
      <c r="B200" s="130" t="s">
        <v>2643</v>
      </c>
      <c r="C200" s="167">
        <v>1940.01516932</v>
      </c>
      <c r="D200" s="170">
        <v>4572</v>
      </c>
      <c r="E200" s="130"/>
      <c r="F200" s="166">
        <f t="shared" si="3"/>
        <v>4.1448972272021406E-2</v>
      </c>
      <c r="G200" s="166">
        <f t="shared" si="4"/>
        <v>1.930620948841923E-2</v>
      </c>
    </row>
    <row r="201" spans="1:7" x14ac:dyDescent="0.3">
      <c r="A201" s="109" t="s">
        <v>649</v>
      </c>
      <c r="B201" s="130" t="s">
        <v>2644</v>
      </c>
      <c r="C201" s="167">
        <v>1591.4198740700001</v>
      </c>
      <c r="D201" s="170">
        <v>3354</v>
      </c>
      <c r="E201" s="130"/>
      <c r="F201" s="166">
        <f t="shared" si="3"/>
        <v>3.4001135288334886E-2</v>
      </c>
      <c r="G201" s="166">
        <f t="shared" si="4"/>
        <v>1.4162954204758989E-2</v>
      </c>
    </row>
    <row r="202" spans="1:7" x14ac:dyDescent="0.3">
      <c r="A202" s="109" t="s">
        <v>650</v>
      </c>
      <c r="B202" s="130" t="s">
        <v>2645</v>
      </c>
      <c r="C202" s="167">
        <v>1212.3135269100001</v>
      </c>
      <c r="D202" s="170">
        <v>2311</v>
      </c>
      <c r="E202" s="130"/>
      <c r="F202" s="166">
        <f t="shared" si="3"/>
        <v>2.5901421059249776E-2</v>
      </c>
      <c r="G202" s="166">
        <f t="shared" si="4"/>
        <v>9.758672381394759E-3</v>
      </c>
    </row>
    <row r="203" spans="1:7" x14ac:dyDescent="0.3">
      <c r="A203" s="109" t="s">
        <v>651</v>
      </c>
      <c r="B203" s="130" t="s">
        <v>2646</v>
      </c>
      <c r="C203" s="167">
        <v>992.74456325999995</v>
      </c>
      <c r="D203" s="170">
        <v>1727</v>
      </c>
      <c r="E203" s="130"/>
      <c r="F203" s="166">
        <f t="shared" si="3"/>
        <v>2.1210268108463669E-2</v>
      </c>
      <c r="G203" s="166">
        <f t="shared" si="4"/>
        <v>7.2926123767497837E-3</v>
      </c>
    </row>
    <row r="204" spans="1:7" x14ac:dyDescent="0.3">
      <c r="A204" s="109" t="s">
        <v>652</v>
      </c>
      <c r="B204" s="130" t="s">
        <v>2647</v>
      </c>
      <c r="C204" s="167">
        <v>824.64166496999997</v>
      </c>
      <c r="D204" s="170">
        <v>1321</v>
      </c>
      <c r="E204" s="130"/>
      <c r="F204" s="166">
        <f t="shared" si="3"/>
        <v>1.7618702186579197E-2</v>
      </c>
      <c r="G204" s="166">
        <f t="shared" si="4"/>
        <v>5.5781939488630363E-3</v>
      </c>
    </row>
    <row r="205" spans="1:7" x14ac:dyDescent="0.3">
      <c r="A205" s="109" t="s">
        <v>653</v>
      </c>
      <c r="B205" s="130" t="s">
        <v>2648</v>
      </c>
      <c r="C205" s="167">
        <v>665.91309862000003</v>
      </c>
      <c r="D205" s="170">
        <v>986</v>
      </c>
      <c r="F205" s="166">
        <f t="shared" si="3"/>
        <v>1.4227421515446646E-2</v>
      </c>
      <c r="G205" s="166">
        <f t="shared" si="4"/>
        <v>4.1635876105821003E-3</v>
      </c>
    </row>
    <row r="206" spans="1:7" x14ac:dyDescent="0.3">
      <c r="A206" s="109" t="s">
        <v>654</v>
      </c>
      <c r="B206" s="130" t="s">
        <v>2649</v>
      </c>
      <c r="C206" s="167">
        <v>509.95186620999999</v>
      </c>
      <c r="D206" s="170">
        <v>704</v>
      </c>
      <c r="E206" s="125"/>
      <c r="F206" s="166">
        <f t="shared" si="3"/>
        <v>1.0895265715892645E-2</v>
      </c>
      <c r="G206" s="166">
        <f t="shared" si="4"/>
        <v>2.97278466313367E-3</v>
      </c>
    </row>
    <row r="207" spans="1:7" x14ac:dyDescent="0.3">
      <c r="A207" s="109" t="s">
        <v>655</v>
      </c>
      <c r="B207" s="130" t="s">
        <v>2650</v>
      </c>
      <c r="C207" s="167">
        <v>396.22911599000003</v>
      </c>
      <c r="D207" s="170">
        <v>512</v>
      </c>
      <c r="E207" s="125"/>
      <c r="F207" s="166">
        <f t="shared" si="3"/>
        <v>8.4655470234254078E-3</v>
      </c>
      <c r="G207" s="166">
        <f t="shared" si="4"/>
        <v>2.1620252095517598E-3</v>
      </c>
    </row>
    <row r="208" spans="1:7" x14ac:dyDescent="0.3">
      <c r="A208" s="109" t="s">
        <v>656</v>
      </c>
      <c r="B208" s="130" t="s">
        <v>2651</v>
      </c>
      <c r="C208" s="167">
        <v>310.78837141999998</v>
      </c>
      <c r="D208" s="170">
        <v>377</v>
      </c>
      <c r="E208" s="125"/>
      <c r="F208" s="166">
        <f t="shared" si="3"/>
        <v>6.6400813731624193E-3</v>
      </c>
      <c r="G208" s="166">
        <f t="shared" si="4"/>
        <v>1.5919599687519795E-3</v>
      </c>
    </row>
    <row r="209" spans="1:7" x14ac:dyDescent="0.3">
      <c r="A209" s="109" t="s">
        <v>657</v>
      </c>
      <c r="B209" s="130" t="s">
        <v>2652</v>
      </c>
      <c r="C209" s="167">
        <v>290.27168596000001</v>
      </c>
      <c r="D209" s="170">
        <v>332</v>
      </c>
      <c r="E209" s="125"/>
      <c r="F209" s="166">
        <f t="shared" si="3"/>
        <v>6.2017365910216702E-3</v>
      </c>
      <c r="G209" s="166">
        <f t="shared" si="4"/>
        <v>1.4019382218187194E-3</v>
      </c>
    </row>
    <row r="210" spans="1:7" x14ac:dyDescent="0.3">
      <c r="A210" s="109" t="s">
        <v>658</v>
      </c>
      <c r="B210" s="130" t="s">
        <v>2653</v>
      </c>
      <c r="C210" s="167">
        <v>238.86656497000001</v>
      </c>
      <c r="D210" s="170">
        <v>259</v>
      </c>
      <c r="E210" s="125"/>
      <c r="F210" s="166">
        <f t="shared" si="3"/>
        <v>5.1034516558058039E-3</v>
      </c>
      <c r="G210" s="166">
        <f t="shared" si="4"/>
        <v>1.0936807212380973E-3</v>
      </c>
    </row>
    <row r="211" spans="1:7" x14ac:dyDescent="0.3">
      <c r="A211" s="109" t="s">
        <v>659</v>
      </c>
      <c r="B211" s="130" t="s">
        <v>2654</v>
      </c>
      <c r="C211" s="167">
        <v>197.76309792999999</v>
      </c>
      <c r="D211" s="170">
        <v>203</v>
      </c>
      <c r="E211" s="125"/>
      <c r="F211" s="166">
        <f t="shared" si="3"/>
        <v>4.2252644681138258E-3</v>
      </c>
      <c r="G211" s="166">
        <f t="shared" si="4"/>
        <v>8.5720921394337349E-4</v>
      </c>
    </row>
    <row r="212" spans="1:7" x14ac:dyDescent="0.3">
      <c r="A212" s="109" t="s">
        <v>660</v>
      </c>
      <c r="B212" s="130" t="s">
        <v>2655</v>
      </c>
      <c r="C212" s="167">
        <v>700.53595552000002</v>
      </c>
      <c r="D212" s="170">
        <v>599</v>
      </c>
      <c r="E212" s="125"/>
      <c r="F212" s="166">
        <f t="shared" si="3"/>
        <v>1.4967148636306882E-2</v>
      </c>
      <c r="G212" s="166">
        <f t="shared" si="4"/>
        <v>2.5294005869560625E-3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46804.904029659992</v>
      </c>
      <c r="D214" s="171">
        <f>SUM(D190:D213)</f>
        <v>236815</v>
      </c>
      <c r="E214" s="125"/>
      <c r="F214" s="172">
        <f>SUM(F190:F213)</f>
        <v>1</v>
      </c>
      <c r="G214" s="172">
        <f>SUM(G190:G213)</f>
        <v>0.99999999999999989</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0.67859448</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4082.2295742699998</v>
      </c>
      <c r="D219" s="170">
        <v>45688</v>
      </c>
      <c r="F219" s="166">
        <f t="shared" ref="F219:F226" si="5">IF($C$227=0,"",IF(C219="[for completion]","",C219/$C$227))</f>
        <v>8.7217988347612338E-2</v>
      </c>
      <c r="G219" s="166">
        <f t="shared" ref="G219:G226" si="6">IF($D$227=0,"",IF(D219="[for completion]","",D219/$D$227))</f>
        <v>0.19292696830859532</v>
      </c>
    </row>
    <row r="220" spans="1:7" x14ac:dyDescent="0.3">
      <c r="A220" s="109" t="s">
        <v>669</v>
      </c>
      <c r="B220" s="109" t="s">
        <v>2656</v>
      </c>
      <c r="C220" s="167">
        <v>4344.9339870100002</v>
      </c>
      <c r="D220" s="170">
        <v>24911</v>
      </c>
      <c r="F220" s="166">
        <f t="shared" si="5"/>
        <v>9.2830742356754758E-2</v>
      </c>
      <c r="G220" s="166">
        <f t="shared" si="6"/>
        <v>0.10519181639676541</v>
      </c>
    </row>
    <row r="221" spans="1:7" x14ac:dyDescent="0.3">
      <c r="A221" s="109" t="s">
        <v>671</v>
      </c>
      <c r="B221" s="109" t="s">
        <v>2657</v>
      </c>
      <c r="C221" s="167">
        <v>7522.2124491799996</v>
      </c>
      <c r="D221" s="170">
        <v>32975</v>
      </c>
      <c r="F221" s="166">
        <f t="shared" si="5"/>
        <v>0.16071419448725324</v>
      </c>
      <c r="G221" s="166">
        <f t="shared" si="6"/>
        <v>0.13924371344720562</v>
      </c>
    </row>
    <row r="222" spans="1:7" x14ac:dyDescent="0.3">
      <c r="A222" s="109" t="s">
        <v>673</v>
      </c>
      <c r="B222" s="109" t="s">
        <v>2658</v>
      </c>
      <c r="C222" s="167">
        <v>7768.9883876200001</v>
      </c>
      <c r="D222" s="170">
        <v>32907</v>
      </c>
      <c r="F222" s="166">
        <f t="shared" si="5"/>
        <v>0.16598663214215409</v>
      </c>
      <c r="G222" s="166">
        <f t="shared" si="6"/>
        <v>0.13895656947406204</v>
      </c>
    </row>
    <row r="223" spans="1:7" x14ac:dyDescent="0.3">
      <c r="A223" s="109" t="s">
        <v>675</v>
      </c>
      <c r="B223" s="109" t="s">
        <v>2659</v>
      </c>
      <c r="C223" s="167">
        <v>8117.69314467</v>
      </c>
      <c r="D223" s="170">
        <v>33843</v>
      </c>
      <c r="F223" s="166">
        <f t="shared" si="5"/>
        <v>0.17343680780812765</v>
      </c>
      <c r="G223" s="166">
        <f t="shared" si="6"/>
        <v>0.14290902181027385</v>
      </c>
    </row>
    <row r="224" spans="1:7" x14ac:dyDescent="0.3">
      <c r="A224" s="109" t="s">
        <v>677</v>
      </c>
      <c r="B224" s="109" t="s">
        <v>2660</v>
      </c>
      <c r="C224" s="167">
        <v>8820.2838217499993</v>
      </c>
      <c r="D224" s="170">
        <v>41122</v>
      </c>
      <c r="F224" s="166">
        <f t="shared" si="5"/>
        <v>0.18844785615115536</v>
      </c>
      <c r="G224" s="166">
        <f t="shared" si="6"/>
        <v>0.17364609505310052</v>
      </c>
    </row>
    <row r="225" spans="1:7" x14ac:dyDescent="0.3">
      <c r="A225" s="109" t="s">
        <v>679</v>
      </c>
      <c r="B225" s="109" t="s">
        <v>2661</v>
      </c>
      <c r="C225" s="167">
        <v>5405.8388091500001</v>
      </c>
      <c r="D225" s="170">
        <v>21634</v>
      </c>
      <c r="F225" s="166">
        <f t="shared" si="5"/>
        <v>0.11549727365586203</v>
      </c>
      <c r="G225" s="166">
        <f t="shared" si="6"/>
        <v>9.1354010514536663E-2</v>
      </c>
    </row>
    <row r="226" spans="1:7" x14ac:dyDescent="0.3">
      <c r="A226" s="109" t="s">
        <v>681</v>
      </c>
      <c r="B226" s="109" t="s">
        <v>2662</v>
      </c>
      <c r="C226" s="167">
        <v>742.72385600999996</v>
      </c>
      <c r="D226" s="170">
        <v>3735</v>
      </c>
      <c r="F226" s="166">
        <f t="shared" si="5"/>
        <v>1.5868505051080548E-2</v>
      </c>
      <c r="G226" s="166">
        <f t="shared" si="6"/>
        <v>1.5771804995460593E-2</v>
      </c>
    </row>
    <row r="227" spans="1:7" x14ac:dyDescent="0.3">
      <c r="A227" s="109" t="s">
        <v>683</v>
      </c>
      <c r="B227" s="139" t="s">
        <v>99</v>
      </c>
      <c r="C227" s="167">
        <f>SUM(C219:C226)</f>
        <v>46804.90402966</v>
      </c>
      <c r="D227" s="170">
        <f>SUM(D219:D226)</f>
        <v>236815</v>
      </c>
      <c r="F227" s="143">
        <f>SUM(F219:F226)</f>
        <v>0.99999999999999989</v>
      </c>
      <c r="G227" s="143">
        <f>SUM(G219:G226)</f>
        <v>1</v>
      </c>
    </row>
    <row r="228" spans="1:7" outlineLevel="1" x14ac:dyDescent="0.3">
      <c r="A228" s="109" t="s">
        <v>684</v>
      </c>
      <c r="B228" s="126" t="s">
        <v>2663</v>
      </c>
      <c r="C228" s="167">
        <v>742.72385600999996</v>
      </c>
      <c r="D228" s="170">
        <v>3735</v>
      </c>
      <c r="F228" s="166">
        <f t="shared" ref="F228:F233" si="7">IF($C$227=0,"",IF(C228="[for completion]","",C228/$C$227))</f>
        <v>1.5868505051080548E-2</v>
      </c>
      <c r="G228" s="166">
        <f t="shared" ref="G228:G233" si="8">IF($D$227=0,"",IF(D228="[for completion]","",D228/$D$227))</f>
        <v>1.5771804995460593E-2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0.52363545</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11370.08939506</v>
      </c>
      <c r="D241" s="170">
        <v>94700</v>
      </c>
      <c r="F241" s="166">
        <f t="shared" ref="F241:F248" si="9">IF($C$249=0,"",IF(C241="[Mark as ND1 if not relevant]","",C241/$C$249))</f>
        <v>0.24292517270956993</v>
      </c>
      <c r="G241" s="166">
        <f t="shared" ref="G241:G248" si="10">IF($D$249=0,"",IF(D241="[Mark as ND1 if not relevant]","",D241/$D$249))</f>
        <v>0.39989020965732747</v>
      </c>
    </row>
    <row r="242" spans="1:7" x14ac:dyDescent="0.3">
      <c r="A242" s="109" t="s">
        <v>702</v>
      </c>
      <c r="B242" s="109" t="s">
        <v>670</v>
      </c>
      <c r="C242" s="167">
        <v>8993.4218867899999</v>
      </c>
      <c r="D242" s="170">
        <v>44998</v>
      </c>
      <c r="F242" s="166">
        <f t="shared" si="9"/>
        <v>0.19214699983341318</v>
      </c>
      <c r="G242" s="166">
        <f t="shared" si="10"/>
        <v>0.19001330152228532</v>
      </c>
    </row>
    <row r="243" spans="1:7" x14ac:dyDescent="0.3">
      <c r="A243" s="109" t="s">
        <v>703</v>
      </c>
      <c r="B243" s="109" t="s">
        <v>672</v>
      </c>
      <c r="C243" s="167">
        <v>10150.628483070001</v>
      </c>
      <c r="D243" s="170">
        <v>42308</v>
      </c>
      <c r="F243" s="166">
        <f t="shared" si="9"/>
        <v>0.21687104574848834</v>
      </c>
      <c r="G243" s="166">
        <f t="shared" si="10"/>
        <v>0.17865422376116377</v>
      </c>
    </row>
    <row r="244" spans="1:7" x14ac:dyDescent="0.3">
      <c r="A244" s="109" t="s">
        <v>704</v>
      </c>
      <c r="B244" s="109" t="s">
        <v>674</v>
      </c>
      <c r="C244" s="167">
        <v>8549.8230992600002</v>
      </c>
      <c r="D244" s="170">
        <v>31038</v>
      </c>
      <c r="F244" s="166">
        <f t="shared" si="9"/>
        <v>0.1826693863925461</v>
      </c>
      <c r="G244" s="166">
        <f t="shared" si="10"/>
        <v>0.13106433291810063</v>
      </c>
    </row>
    <row r="245" spans="1:7" x14ac:dyDescent="0.3">
      <c r="A245" s="109" t="s">
        <v>705</v>
      </c>
      <c r="B245" s="109" t="s">
        <v>676</v>
      </c>
      <c r="C245" s="167">
        <v>5260.9945661700003</v>
      </c>
      <c r="D245" s="170">
        <v>17023</v>
      </c>
      <c r="F245" s="166">
        <f t="shared" si="9"/>
        <v>0.11240263547674702</v>
      </c>
      <c r="G245" s="166">
        <f t="shared" si="10"/>
        <v>7.1883115512108603E-2</v>
      </c>
    </row>
    <row r="246" spans="1:7" x14ac:dyDescent="0.3">
      <c r="A246" s="109" t="s">
        <v>706</v>
      </c>
      <c r="B246" s="109" t="s">
        <v>678</v>
      </c>
      <c r="C246" s="167">
        <v>1825.4285807900001</v>
      </c>
      <c r="D246" s="170">
        <v>5199</v>
      </c>
      <c r="F246" s="166">
        <f t="shared" si="9"/>
        <v>3.9000797429970938E-2</v>
      </c>
      <c r="G246" s="166">
        <f t="shared" si="10"/>
        <v>2.1953845829022656E-2</v>
      </c>
    </row>
    <row r="247" spans="1:7" x14ac:dyDescent="0.3">
      <c r="A247" s="109" t="s">
        <v>707</v>
      </c>
      <c r="B247" s="109" t="s">
        <v>680</v>
      </c>
      <c r="C247" s="167">
        <v>518.62446800999999</v>
      </c>
      <c r="D247" s="170">
        <v>1250</v>
      </c>
      <c r="F247" s="166">
        <f t="shared" si="9"/>
        <v>1.1080558303919406E-2</v>
      </c>
      <c r="G247" s="166">
        <f t="shared" si="10"/>
        <v>5.2783818592572265E-3</v>
      </c>
    </row>
    <row r="248" spans="1:7" x14ac:dyDescent="0.3">
      <c r="A248" s="109" t="s">
        <v>708</v>
      </c>
      <c r="B248" s="109" t="s">
        <v>2669</v>
      </c>
      <c r="C248" s="167">
        <v>135.89355051000001</v>
      </c>
      <c r="D248" s="170">
        <v>299</v>
      </c>
      <c r="F248" s="166">
        <f t="shared" si="9"/>
        <v>2.9034041053451376E-3</v>
      </c>
      <c r="G248" s="166">
        <f t="shared" si="10"/>
        <v>1.2625889407343286E-3</v>
      </c>
    </row>
    <row r="249" spans="1:7" x14ac:dyDescent="0.3">
      <c r="A249" s="109" t="s">
        <v>709</v>
      </c>
      <c r="B249" s="139" t="s">
        <v>99</v>
      </c>
      <c r="C249" s="167">
        <f>SUM(C241:C248)</f>
        <v>46804.90402966</v>
      </c>
      <c r="D249" s="170">
        <f>SUM(D241:D248)</f>
        <v>236815</v>
      </c>
      <c r="F249" s="143">
        <f>SUM(F241:F248)</f>
        <v>1.0000000000000002</v>
      </c>
      <c r="G249" s="143">
        <f>SUM(G241:G248)</f>
        <v>1</v>
      </c>
    </row>
    <row r="250" spans="1:7" outlineLevel="1" x14ac:dyDescent="0.3">
      <c r="A250" s="109" t="s">
        <v>710</v>
      </c>
      <c r="B250" s="126" t="s">
        <v>2670</v>
      </c>
      <c r="C250" s="167">
        <v>135.89355051000001</v>
      </c>
      <c r="D250" s="170">
        <v>299</v>
      </c>
      <c r="F250" s="166">
        <f t="shared" ref="F250:F255" si="11">IF($C$249=0,"",IF(C250="[for completion]","",C250/$C$249))</f>
        <v>2.9034041053451376E-3</v>
      </c>
      <c r="G250" s="166">
        <f t="shared" ref="G250:G255" si="12">IF($D$249=0,"",IF(D250="[for completion]","",D250/$D$249))</f>
        <v>1.2625889407343286E-3</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t="s">
        <v>2677</v>
      </c>
      <c r="C287" s="206">
        <v>46804.90402966</v>
      </c>
      <c r="D287" s="272">
        <v>236815</v>
      </c>
      <c r="E287" s="214"/>
      <c r="F287" s="205">
        <f t="shared" ref="F287:F304" si="13">IF($C$305=0,"",IF(C287="[For completion]","",C287/$C$305))</f>
        <v>1</v>
      </c>
      <c r="G287" s="205">
        <f t="shared" ref="G287:G304" si="14">IF($D$305=0,"",IF(D287="[For completion]","",D287/$D$305))</f>
        <v>1</v>
      </c>
    </row>
    <row r="288" spans="1:7" s="175" customFormat="1" x14ac:dyDescent="0.3">
      <c r="A288" s="290" t="s">
        <v>1923</v>
      </c>
      <c r="B288" s="213"/>
      <c r="C288" s="206"/>
      <c r="D288" s="212"/>
      <c r="E288" s="214"/>
      <c r="F288" s="205">
        <f t="shared" si="13"/>
        <v>0</v>
      </c>
      <c r="G288" s="205">
        <f t="shared" si="14"/>
        <v>0</v>
      </c>
    </row>
    <row r="289" spans="1:7" s="175" customFormat="1" x14ac:dyDescent="0.3">
      <c r="A289" s="290" t="s">
        <v>1924</v>
      </c>
      <c r="B289" s="213"/>
      <c r="C289" s="206"/>
      <c r="D289" s="212"/>
      <c r="E289" s="214"/>
      <c r="F289" s="205">
        <f t="shared" si="13"/>
        <v>0</v>
      </c>
      <c r="G289" s="205">
        <f t="shared" si="14"/>
        <v>0</v>
      </c>
    </row>
    <row r="290" spans="1:7" s="175" customFormat="1" x14ac:dyDescent="0.3">
      <c r="A290" s="290" t="s">
        <v>1925</v>
      </c>
      <c r="B290" s="213"/>
      <c r="C290" s="206"/>
      <c r="D290" s="212"/>
      <c r="E290" s="214"/>
      <c r="F290" s="205">
        <f t="shared" si="13"/>
        <v>0</v>
      </c>
      <c r="G290" s="205">
        <f t="shared" si="14"/>
        <v>0</v>
      </c>
    </row>
    <row r="291" spans="1:7" s="175" customFormat="1" x14ac:dyDescent="0.3">
      <c r="A291" s="290" t="s">
        <v>1926</v>
      </c>
      <c r="B291" s="213"/>
      <c r="C291" s="206"/>
      <c r="D291" s="212"/>
      <c r="E291" s="214"/>
      <c r="F291" s="205">
        <f t="shared" si="13"/>
        <v>0</v>
      </c>
      <c r="G291" s="205">
        <f t="shared" si="14"/>
        <v>0</v>
      </c>
    </row>
    <row r="292" spans="1:7" s="175" customFormat="1" x14ac:dyDescent="0.3">
      <c r="A292" s="290" t="s">
        <v>1927</v>
      </c>
      <c r="B292" s="213"/>
      <c r="C292" s="206"/>
      <c r="D292" s="212"/>
      <c r="E292" s="214"/>
      <c r="F292" s="205">
        <f t="shared" si="13"/>
        <v>0</v>
      </c>
      <c r="G292" s="205">
        <f t="shared" si="14"/>
        <v>0</v>
      </c>
    </row>
    <row r="293" spans="1:7" s="175" customFormat="1" x14ac:dyDescent="0.3">
      <c r="A293" s="290" t="s">
        <v>1928</v>
      </c>
      <c r="B293" s="213"/>
      <c r="C293" s="206"/>
      <c r="D293" s="212"/>
      <c r="E293" s="214"/>
      <c r="F293" s="205">
        <f t="shared" si="13"/>
        <v>0</v>
      </c>
      <c r="G293" s="205">
        <f t="shared" si="14"/>
        <v>0</v>
      </c>
    </row>
    <row r="294" spans="1:7" s="175" customFormat="1" x14ac:dyDescent="0.3">
      <c r="A294" s="290" t="s">
        <v>1929</v>
      </c>
      <c r="B294" s="213"/>
      <c r="C294" s="206"/>
      <c r="D294" s="212"/>
      <c r="E294" s="214"/>
      <c r="F294" s="205">
        <f t="shared" si="13"/>
        <v>0</v>
      </c>
      <c r="G294" s="205">
        <f t="shared" si="14"/>
        <v>0</v>
      </c>
    </row>
    <row r="295" spans="1:7" s="175" customFormat="1" x14ac:dyDescent="0.3">
      <c r="A295" s="290" t="s">
        <v>1930</v>
      </c>
      <c r="B295" s="231"/>
      <c r="C295" s="206"/>
      <c r="D295" s="212"/>
      <c r="E295" s="214"/>
      <c r="F295" s="205">
        <f t="shared" si="13"/>
        <v>0</v>
      </c>
      <c r="G295" s="205">
        <f t="shared" si="14"/>
        <v>0</v>
      </c>
    </row>
    <row r="296" spans="1:7" s="175" customFormat="1" x14ac:dyDescent="0.3">
      <c r="A296" s="290" t="s">
        <v>1931</v>
      </c>
      <c r="B296" s="213"/>
      <c r="C296" s="206"/>
      <c r="D296" s="212"/>
      <c r="E296" s="214"/>
      <c r="F296" s="205">
        <f t="shared" si="13"/>
        <v>0</v>
      </c>
      <c r="G296" s="205">
        <f t="shared" si="14"/>
        <v>0</v>
      </c>
    </row>
    <row r="297" spans="1:7" s="175" customFormat="1" x14ac:dyDescent="0.3">
      <c r="A297" s="290" t="s">
        <v>1932</v>
      </c>
      <c r="B297" s="213"/>
      <c r="C297" s="206"/>
      <c r="D297" s="212"/>
      <c r="E297" s="214"/>
      <c r="F297" s="205">
        <f t="shared" si="13"/>
        <v>0</v>
      </c>
      <c r="G297" s="205">
        <f t="shared" si="14"/>
        <v>0</v>
      </c>
    </row>
    <row r="298" spans="1:7" s="175" customFormat="1" x14ac:dyDescent="0.3">
      <c r="A298" s="290" t="s">
        <v>1933</v>
      </c>
      <c r="B298" s="213"/>
      <c r="C298" s="206"/>
      <c r="D298" s="212"/>
      <c r="E298" s="214"/>
      <c r="F298" s="205">
        <f t="shared" si="13"/>
        <v>0</v>
      </c>
      <c r="G298" s="205">
        <f t="shared" si="14"/>
        <v>0</v>
      </c>
    </row>
    <row r="299" spans="1:7" s="175" customFormat="1" x14ac:dyDescent="0.3">
      <c r="A299" s="290" t="s">
        <v>1934</v>
      </c>
      <c r="B299" s="213"/>
      <c r="C299" s="206"/>
      <c r="D299" s="212"/>
      <c r="E299" s="214"/>
      <c r="F299" s="205">
        <f t="shared" si="13"/>
        <v>0</v>
      </c>
      <c r="G299" s="205">
        <f t="shared" si="14"/>
        <v>0</v>
      </c>
    </row>
    <row r="300" spans="1:7" s="175" customFormat="1" x14ac:dyDescent="0.3">
      <c r="A300" s="290" t="s">
        <v>1935</v>
      </c>
      <c r="B300" s="213"/>
      <c r="C300" s="206"/>
      <c r="D300" s="212"/>
      <c r="E300" s="214"/>
      <c r="F300" s="205">
        <f t="shared" si="13"/>
        <v>0</v>
      </c>
      <c r="G300" s="205">
        <f t="shared" si="14"/>
        <v>0</v>
      </c>
    </row>
    <row r="301" spans="1:7" s="175" customFormat="1" x14ac:dyDescent="0.3">
      <c r="A301" s="290" t="s">
        <v>1936</v>
      </c>
      <c r="B301" s="213"/>
      <c r="C301" s="206"/>
      <c r="D301" s="212"/>
      <c r="E301" s="214"/>
      <c r="F301" s="205">
        <f t="shared" si="13"/>
        <v>0</v>
      </c>
      <c r="G301" s="205">
        <f t="shared" si="14"/>
        <v>0</v>
      </c>
    </row>
    <row r="302" spans="1:7" s="175" customFormat="1" x14ac:dyDescent="0.3">
      <c r="A302" s="290" t="s">
        <v>1937</v>
      </c>
      <c r="B302" s="213"/>
      <c r="C302" s="206"/>
      <c r="D302" s="212"/>
      <c r="E302" s="214"/>
      <c r="F302" s="205">
        <f t="shared" si="13"/>
        <v>0</v>
      </c>
      <c r="G302" s="205">
        <f t="shared" si="14"/>
        <v>0</v>
      </c>
    </row>
    <row r="303" spans="1:7" s="175" customFormat="1" x14ac:dyDescent="0.3">
      <c r="A303" s="290" t="s">
        <v>1938</v>
      </c>
      <c r="B303" s="213"/>
      <c r="C303" s="206"/>
      <c r="D303" s="212"/>
      <c r="E303" s="214"/>
      <c r="F303" s="205">
        <f t="shared" si="13"/>
        <v>0</v>
      </c>
      <c r="G303" s="205">
        <f t="shared" si="14"/>
        <v>0</v>
      </c>
    </row>
    <row r="304" spans="1:7" s="175" customFormat="1" x14ac:dyDescent="0.3">
      <c r="A304" s="290" t="s">
        <v>1939</v>
      </c>
      <c r="B304" s="213"/>
      <c r="C304" s="206"/>
      <c r="D304" s="212"/>
      <c r="E304" s="214"/>
      <c r="F304" s="205">
        <f t="shared" si="13"/>
        <v>0</v>
      </c>
      <c r="G304" s="205">
        <f t="shared" si="14"/>
        <v>0</v>
      </c>
    </row>
    <row r="305" spans="1:7" s="175" customFormat="1" x14ac:dyDescent="0.3">
      <c r="A305" s="290" t="s">
        <v>1940</v>
      </c>
      <c r="B305" s="213" t="s">
        <v>99</v>
      </c>
      <c r="C305" s="206">
        <f>SUM(C287:C304)</f>
        <v>46804.90402966</v>
      </c>
      <c r="D305" s="272">
        <f>SUM(D287:D304)</f>
        <v>236815</v>
      </c>
      <c r="E305" s="214"/>
      <c r="F305" s="257">
        <f>SUM(F287:F304)</f>
        <v>1</v>
      </c>
      <c r="G305" s="257">
        <f>SUM(G287:G304)</f>
        <v>1</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t="s">
        <v>2677</v>
      </c>
      <c r="C310" s="206">
        <v>46804.90402966</v>
      </c>
      <c r="D310" s="272">
        <v>236815</v>
      </c>
      <c r="E310" s="232"/>
      <c r="F310" s="205">
        <f>IF($C$328=0,"",IF(C310="[For completion]","",C310/$C$328))</f>
        <v>1</v>
      </c>
      <c r="G310" s="205">
        <f>IF($D$328=0,"",IF(D310="[For completion]","",D310/$D$328))</f>
        <v>1</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46804.90402966</v>
      </c>
      <c r="D328" s="272">
        <f>SUM(D310:D327)</f>
        <v>236815</v>
      </c>
      <c r="E328" s="232"/>
      <c r="F328" s="257">
        <f>SUM(F310:F327)</f>
        <v>1</v>
      </c>
      <c r="G328" s="257">
        <f>SUM(G310:G327)</f>
        <v>1</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v>3751.7697922900002</v>
      </c>
      <c r="D333" s="272">
        <v>14913</v>
      </c>
      <c r="E333" s="214"/>
      <c r="F333" s="205">
        <f t="shared" ref="F333:F342" si="15">IF($C$343=0,"",IF(C333="[For completion]","",C333/$C$343))</f>
        <v>8.0157621729392392E-2</v>
      </c>
      <c r="G333" s="205">
        <f t="shared" ref="G333:G342" si="16">IF($D$343=0,"",IF(D333="[For completion]","",D333/$D$343))</f>
        <v>6.2973206933682413E-2</v>
      </c>
    </row>
    <row r="334" spans="1:7" s="175" customFormat="1" x14ac:dyDescent="0.3">
      <c r="A334" s="290" t="s">
        <v>2106</v>
      </c>
      <c r="B334" s="213" t="s">
        <v>1576</v>
      </c>
      <c r="C334" s="206">
        <v>6023.69433544</v>
      </c>
      <c r="D334" s="272">
        <v>28196</v>
      </c>
      <c r="E334" s="214"/>
      <c r="F334" s="205">
        <f t="shared" si="15"/>
        <v>0.12869793155911224</v>
      </c>
      <c r="G334" s="205">
        <f t="shared" si="16"/>
        <v>0.1190634039228934</v>
      </c>
    </row>
    <row r="335" spans="1:7" s="175" customFormat="1" x14ac:dyDescent="0.3">
      <c r="A335" s="290" t="s">
        <v>2107</v>
      </c>
      <c r="B335" s="307" t="s">
        <v>2262</v>
      </c>
      <c r="C335" s="206">
        <v>3323.4501181199998</v>
      </c>
      <c r="D335" s="272">
        <v>18857</v>
      </c>
      <c r="E335" s="214"/>
      <c r="F335" s="205">
        <f t="shared" si="15"/>
        <v>7.1006450862797374E-2</v>
      </c>
      <c r="G335" s="205">
        <f t="shared" si="16"/>
        <v>7.9627557376010807E-2</v>
      </c>
    </row>
    <row r="336" spans="1:7" s="175" customFormat="1" x14ac:dyDescent="0.3">
      <c r="A336" s="290" t="s">
        <v>2108</v>
      </c>
      <c r="B336" s="213" t="s">
        <v>1577</v>
      </c>
      <c r="C336" s="206">
        <v>4181.18498507</v>
      </c>
      <c r="D336" s="272">
        <v>25507</v>
      </c>
      <c r="E336" s="214"/>
      <c r="F336" s="205">
        <f t="shared" si="15"/>
        <v>8.9332198660644777E-2</v>
      </c>
      <c r="G336" s="205">
        <f t="shared" si="16"/>
        <v>0.10770854886725925</v>
      </c>
    </row>
    <row r="337" spans="1:7" s="175" customFormat="1" x14ac:dyDescent="0.3">
      <c r="A337" s="290" t="s">
        <v>2109</v>
      </c>
      <c r="B337" s="213" t="s">
        <v>1578</v>
      </c>
      <c r="C337" s="206">
        <v>6097.8761951200004</v>
      </c>
      <c r="D337" s="272">
        <v>36766</v>
      </c>
      <c r="E337" s="214"/>
      <c r="F337" s="205">
        <f t="shared" si="15"/>
        <v>0.13028284795233874</v>
      </c>
      <c r="G337" s="205">
        <f t="shared" si="16"/>
        <v>0.15525198994996095</v>
      </c>
    </row>
    <row r="338" spans="1:7" s="175" customFormat="1" x14ac:dyDescent="0.3">
      <c r="A338" s="290" t="s">
        <v>2110</v>
      </c>
      <c r="B338" s="213" t="s">
        <v>1579</v>
      </c>
      <c r="C338" s="206">
        <v>4946.8204150900001</v>
      </c>
      <c r="D338" s="272">
        <v>30300</v>
      </c>
      <c r="E338" s="214"/>
      <c r="F338" s="205">
        <f t="shared" si="15"/>
        <v>0.1056902159644474</v>
      </c>
      <c r="G338" s="205">
        <f t="shared" si="16"/>
        <v>0.12794797626839516</v>
      </c>
    </row>
    <row r="339" spans="1:7" s="175" customFormat="1" x14ac:dyDescent="0.3">
      <c r="A339" s="290" t="s">
        <v>2111</v>
      </c>
      <c r="B339" s="213" t="s">
        <v>1580</v>
      </c>
      <c r="C339" s="206">
        <v>5467.5592178099996</v>
      </c>
      <c r="D339" s="272">
        <v>29933</v>
      </c>
      <c r="E339" s="214"/>
      <c r="F339" s="205">
        <f t="shared" si="15"/>
        <v>0.11681594762688198</v>
      </c>
      <c r="G339" s="205">
        <f t="shared" si="16"/>
        <v>0.12639824335451724</v>
      </c>
    </row>
    <row r="340" spans="1:7" s="175" customFormat="1" x14ac:dyDescent="0.3">
      <c r="A340" s="290" t="s">
        <v>2112</v>
      </c>
      <c r="B340" s="213" t="s">
        <v>1581</v>
      </c>
      <c r="C340" s="206">
        <v>2832.0666141199999</v>
      </c>
      <c r="D340" s="272">
        <v>13008</v>
      </c>
      <c r="E340" s="214"/>
      <c r="F340" s="205">
        <f t="shared" si="15"/>
        <v>6.0507903452282172E-2</v>
      </c>
      <c r="G340" s="205">
        <f t="shared" si="16"/>
        <v>5.4928952980174396E-2</v>
      </c>
    </row>
    <row r="341" spans="1:7" s="175" customFormat="1" x14ac:dyDescent="0.3">
      <c r="A341" s="290" t="s">
        <v>2113</v>
      </c>
      <c r="B341" s="213" t="s">
        <v>1582</v>
      </c>
      <c r="C341" s="206">
        <v>9941.8498825099996</v>
      </c>
      <c r="D341" s="272">
        <v>37939</v>
      </c>
      <c r="E341" s="214"/>
      <c r="F341" s="205">
        <f t="shared" si="15"/>
        <v>0.21241043195409409</v>
      </c>
      <c r="G341" s="205">
        <f t="shared" si="16"/>
        <v>0.16020522348668792</v>
      </c>
    </row>
    <row r="342" spans="1:7" s="175" customFormat="1" x14ac:dyDescent="0.3">
      <c r="A342" s="290" t="s">
        <v>2114</v>
      </c>
      <c r="B342" s="229" t="s">
        <v>1977</v>
      </c>
      <c r="C342" s="206">
        <v>238.63247408999999</v>
      </c>
      <c r="D342" s="272">
        <v>1396</v>
      </c>
      <c r="F342" s="205">
        <f t="shared" si="15"/>
        <v>5.0984502380088193E-3</v>
      </c>
      <c r="G342" s="205">
        <f t="shared" si="16"/>
        <v>5.8948968604184701E-3</v>
      </c>
    </row>
    <row r="343" spans="1:7" s="175" customFormat="1" x14ac:dyDescent="0.3">
      <c r="A343" s="290" t="s">
        <v>2115</v>
      </c>
      <c r="B343" s="213" t="s">
        <v>99</v>
      </c>
      <c r="C343" s="206">
        <f>SUM(C333:C342)</f>
        <v>46804.90402966</v>
      </c>
      <c r="D343" s="272">
        <f>SUM(D333:D342)</f>
        <v>236815</v>
      </c>
      <c r="E343" s="214"/>
      <c r="F343" s="257">
        <f>SUM(F333:F342)</f>
        <v>1.0000000000000002</v>
      </c>
      <c r="G343" s="257">
        <f>SUM(G333:G342)</f>
        <v>1</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v>39196.281005509998</v>
      </c>
      <c r="D346" s="272">
        <v>193995</v>
      </c>
      <c r="E346" s="232"/>
      <c r="F346" s="205">
        <f t="shared" ref="F346:F352" si="17">IF($C$353=0,"",IF(C346="[For completion]","",C346/$C$353))</f>
        <v>0.83743961916194809</v>
      </c>
      <c r="G346" s="205">
        <f t="shared" ref="G346:G352" si="18">IF($D$353=0,"",IF(D346="[For completion]","",D346/$D$353))</f>
        <v>0.81918375102928442</v>
      </c>
    </row>
    <row r="347" spans="1:7" s="175" customFormat="1" x14ac:dyDescent="0.3">
      <c r="A347" s="290" t="s">
        <v>2443</v>
      </c>
      <c r="B347" s="227" t="s">
        <v>1966</v>
      </c>
      <c r="C347" s="206">
        <v>7608.6230241499998</v>
      </c>
      <c r="D347" s="272">
        <v>42820</v>
      </c>
      <c r="E347" s="232"/>
      <c r="F347" s="205">
        <f t="shared" si="17"/>
        <v>0.16256038083805191</v>
      </c>
      <c r="G347" s="205">
        <f t="shared" si="18"/>
        <v>0.18081624897071555</v>
      </c>
    </row>
    <row r="348" spans="1:7" s="175" customFormat="1" x14ac:dyDescent="0.3">
      <c r="A348" s="290" t="s">
        <v>2444</v>
      </c>
      <c r="B348" s="231" t="s">
        <v>1970</v>
      </c>
      <c r="C348" s="206">
        <v>0</v>
      </c>
      <c r="D348" s="272">
        <v>0</v>
      </c>
      <c r="E348" s="232"/>
      <c r="F348" s="205">
        <f t="shared" si="17"/>
        <v>0</v>
      </c>
      <c r="G348" s="205">
        <f t="shared" si="18"/>
        <v>0</v>
      </c>
    </row>
    <row r="349" spans="1:7" s="175" customFormat="1" x14ac:dyDescent="0.3">
      <c r="A349" s="290" t="s">
        <v>2445</v>
      </c>
      <c r="B349" s="231" t="s">
        <v>1584</v>
      </c>
      <c r="C349" s="206">
        <v>0</v>
      </c>
      <c r="D349" s="272">
        <v>0</v>
      </c>
      <c r="E349" s="232"/>
      <c r="F349" s="205">
        <f t="shared" si="17"/>
        <v>0</v>
      </c>
      <c r="G349" s="205">
        <f t="shared" si="18"/>
        <v>0</v>
      </c>
    </row>
    <row r="350" spans="1:7" s="175" customFormat="1" x14ac:dyDescent="0.3">
      <c r="A350" s="290" t="s">
        <v>2446</v>
      </c>
      <c r="B350" s="231" t="s">
        <v>2624</v>
      </c>
      <c r="C350" s="206">
        <v>0</v>
      </c>
      <c r="D350" s="272">
        <v>0</v>
      </c>
      <c r="E350" s="232"/>
      <c r="F350" s="205">
        <f t="shared" si="17"/>
        <v>0</v>
      </c>
      <c r="G350" s="205">
        <f t="shared" si="18"/>
        <v>0</v>
      </c>
    </row>
    <row r="351" spans="1:7" s="175" customFormat="1" x14ac:dyDescent="0.3">
      <c r="A351" s="290" t="s">
        <v>2447</v>
      </c>
      <c r="B351" s="231" t="s">
        <v>1970</v>
      </c>
      <c r="C351" s="206"/>
      <c r="D351" s="229"/>
      <c r="E351" s="232"/>
      <c r="F351" s="205">
        <f t="shared" si="17"/>
        <v>0</v>
      </c>
      <c r="G351" s="205">
        <f t="shared" si="18"/>
        <v>0</v>
      </c>
    </row>
    <row r="352" spans="1:7" s="175" customFormat="1" x14ac:dyDescent="0.3">
      <c r="A352" s="290" t="s">
        <v>2448</v>
      </c>
      <c r="B352" s="231" t="s">
        <v>1584</v>
      </c>
      <c r="C352" s="206"/>
      <c r="D352" s="229"/>
      <c r="E352" s="232"/>
      <c r="F352" s="205">
        <f t="shared" si="17"/>
        <v>0</v>
      </c>
      <c r="G352" s="205">
        <f t="shared" si="18"/>
        <v>0</v>
      </c>
    </row>
    <row r="353" spans="1:7" s="175" customFormat="1" x14ac:dyDescent="0.3">
      <c r="A353" s="290" t="s">
        <v>2449</v>
      </c>
      <c r="B353" s="231" t="s">
        <v>99</v>
      </c>
      <c r="C353" s="206">
        <f>SUM(C346:C352)</f>
        <v>46804.90402966</v>
      </c>
      <c r="D353" s="272">
        <f>SUM(D346:D352)</f>
        <v>236815</v>
      </c>
      <c r="E353" s="232"/>
      <c r="F353" s="257">
        <f>SUM(F346:F352)</f>
        <v>1</v>
      </c>
      <c r="G353" s="257">
        <f>SUM(G346:G352)</f>
        <v>1</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2677</v>
      </c>
      <c r="C356" s="206">
        <v>46804.90402966</v>
      </c>
      <c r="D356" s="272">
        <v>236815</v>
      </c>
      <c r="E356" s="232"/>
      <c r="F356" s="205">
        <f>IF($C$360=0,"",IF(C356="[For completion]","",C356/$C$360))</f>
        <v>1</v>
      </c>
      <c r="G356" s="205">
        <f>IF($D$360=0,"",IF(D356="[For completion]","",D356/$D$360))</f>
        <v>1</v>
      </c>
    </row>
    <row r="357" spans="1:7" s="175" customFormat="1" x14ac:dyDescent="0.3">
      <c r="A357" s="290" t="s">
        <v>2451</v>
      </c>
      <c r="B357" s="227" t="s">
        <v>2206</v>
      </c>
      <c r="C357" s="206"/>
      <c r="D357" s="229"/>
      <c r="E357" s="232"/>
      <c r="F357" s="205">
        <f>IF($C$360=0,"",IF(C357="[For completion]","",C357/$C$360))</f>
        <v>0</v>
      </c>
      <c r="G357" s="205">
        <f>IF($D$360=0,"",IF(D357="[For completion]","",D357/$D$360))</f>
        <v>0</v>
      </c>
    </row>
    <row r="358" spans="1:7" s="175" customFormat="1" x14ac:dyDescent="0.3">
      <c r="A358" s="290" t="s">
        <v>2452</v>
      </c>
      <c r="B358" s="231" t="s">
        <v>1584</v>
      </c>
      <c r="C358" s="206"/>
      <c r="D358" s="229"/>
      <c r="E358" s="232"/>
      <c r="F358" s="205">
        <f>IF($C$360=0,"",IF(C358="[For completion]","",C358/$C$360))</f>
        <v>0</v>
      </c>
      <c r="G358" s="205">
        <f>IF($D$360=0,"",IF(D358="[For completion]","",D358/$D$360))</f>
        <v>0</v>
      </c>
    </row>
    <row r="359" spans="1:7" s="175" customFormat="1" x14ac:dyDescent="0.3">
      <c r="A359" s="290" t="s">
        <v>2453</v>
      </c>
      <c r="B359" s="229" t="s">
        <v>1977</v>
      </c>
      <c r="C359" s="206"/>
      <c r="D359" s="229"/>
      <c r="E359" s="232"/>
      <c r="F359" s="205">
        <f>IF($C$360=0,"",IF(C359="[For completion]","",C359/$C$360))</f>
        <v>0</v>
      </c>
      <c r="G359" s="205">
        <f>IF($D$360=0,"",IF(D359="[For completion]","",D359/$D$360))</f>
        <v>0</v>
      </c>
    </row>
    <row r="360" spans="1:7" s="175" customFormat="1" x14ac:dyDescent="0.3">
      <c r="A360" s="290" t="s">
        <v>2454</v>
      </c>
      <c r="B360" s="231" t="s">
        <v>99</v>
      </c>
      <c r="C360" s="206">
        <f>SUM(C356:C359)</f>
        <v>46804.90402966</v>
      </c>
      <c r="D360" s="272">
        <f>SUM(D356:D359)</f>
        <v>236815</v>
      </c>
      <c r="E360" s="232"/>
      <c r="F360" s="257">
        <f>SUM(F356:F359)</f>
        <v>1</v>
      </c>
      <c r="G360" s="257">
        <f>SUM(G356:G359)</f>
        <v>1</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3">
      <c r="A364" s="290" t="s">
        <v>2457</v>
      </c>
      <c r="B364" s="307" t="s">
        <v>1966</v>
      </c>
      <c r="C364" s="206"/>
      <c r="D364" s="272"/>
      <c r="E364" s="308"/>
      <c r="F364" s="205" t="str">
        <f t="shared" si="19"/>
        <v/>
      </c>
      <c r="G364" s="205" t="str">
        <f t="shared" si="20"/>
        <v/>
      </c>
    </row>
    <row r="365" spans="1:7" s="175" customFormat="1" x14ac:dyDescent="0.3">
      <c r="A365" s="290" t="s">
        <v>2458</v>
      </c>
      <c r="B365" s="307" t="s">
        <v>1970</v>
      </c>
      <c r="C365" s="206"/>
      <c r="D365" s="272"/>
      <c r="E365" s="308"/>
      <c r="F365" s="205" t="str">
        <f t="shared" si="19"/>
        <v/>
      </c>
      <c r="G365" s="205" t="str">
        <f t="shared" si="20"/>
        <v/>
      </c>
    </row>
    <row r="366" spans="1:7" s="175" customFormat="1" x14ac:dyDescent="0.3">
      <c r="A366" s="290" t="s">
        <v>2459</v>
      </c>
      <c r="B366" s="307" t="s">
        <v>1584</v>
      </c>
      <c r="C366" s="206"/>
      <c r="D366" s="272"/>
      <c r="E366" s="308"/>
      <c r="F366" s="205" t="str">
        <f t="shared" si="19"/>
        <v/>
      </c>
      <c r="G366" s="205" t="str">
        <f t="shared" si="20"/>
        <v/>
      </c>
    </row>
    <row r="367" spans="1:7" s="175" customFormat="1" x14ac:dyDescent="0.3">
      <c r="A367" s="290" t="s">
        <v>2460</v>
      </c>
      <c r="B367" s="307" t="s">
        <v>2624</v>
      </c>
      <c r="C367" s="206"/>
      <c r="D367" s="272"/>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c r="D381" s="272"/>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6640625" style="26" customWidth="1"/>
    <col min="3" max="4" width="40.6640625" style="26" customWidth="1"/>
    <col min="5" max="5" width="7.33203125" style="26" customWidth="1"/>
    <col min="6" max="6" width="40.6640625" style="26" customWidth="1"/>
    <col min="7" max="7" width="40.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6" customWidth="1"/>
    <col min="2" max="2" width="60.6640625" style="26" customWidth="1"/>
    <col min="3" max="4" width="40.6640625" style="26" customWidth="1"/>
    <col min="5" max="5" width="6.6640625" style="26" customWidth="1"/>
    <col min="6" max="6" width="40.6640625" style="26" customWidth="1"/>
    <col min="7" max="7" width="40.664062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2690</v>
      </c>
    </row>
    <row r="7" spans="1:13" x14ac:dyDescent="0.3">
      <c r="A7" s="1" t="s">
        <v>1156</v>
      </c>
      <c r="B7" s="40" t="s">
        <v>1157</v>
      </c>
      <c r="C7" s="26" t="s">
        <v>2692</v>
      </c>
    </row>
    <row r="8" spans="1:13" x14ac:dyDescent="0.3">
      <c r="A8" s="1" t="s">
        <v>1158</v>
      </c>
      <c r="B8" s="40" t="s">
        <v>1159</v>
      </c>
      <c r="C8" s="26" t="s">
        <v>2691</v>
      </c>
    </row>
    <row r="9" spans="1:13" x14ac:dyDescent="0.3">
      <c r="A9" s="1" t="s">
        <v>1160</v>
      </c>
      <c r="B9" s="40" t="s">
        <v>1161</v>
      </c>
      <c r="C9" s="26" t="s">
        <v>2680</v>
      </c>
    </row>
    <row r="10" spans="1:13" ht="44.25" customHeight="1" x14ac:dyDescent="0.3">
      <c r="A10" s="1" t="s">
        <v>1162</v>
      </c>
      <c r="B10" s="40" t="s">
        <v>2685</v>
      </c>
      <c r="C10" s="26" t="s">
        <v>2686</v>
      </c>
    </row>
    <row r="11" spans="1:13" ht="54.75" customHeight="1" x14ac:dyDescent="0.3">
      <c r="A11" s="1" t="s">
        <v>1163</v>
      </c>
      <c r="B11" s="40" t="s">
        <v>2687</v>
      </c>
      <c r="C11" s="26" t="s">
        <v>2688</v>
      </c>
    </row>
    <row r="12" spans="1:13" ht="43.2" x14ac:dyDescent="0.3">
      <c r="A12" s="1" t="s">
        <v>1164</v>
      </c>
      <c r="B12" s="40" t="s">
        <v>1165</v>
      </c>
      <c r="C12" s="26" t="s">
        <v>2683</v>
      </c>
    </row>
    <row r="13" spans="1:13" x14ac:dyDescent="0.3">
      <c r="A13" s="1" t="s">
        <v>1166</v>
      </c>
      <c r="B13" s="40" t="s">
        <v>1167</v>
      </c>
      <c r="C13" s="26" t="s">
        <v>2682</v>
      </c>
    </row>
    <row r="14" spans="1:13" ht="28.8" x14ac:dyDescent="0.3">
      <c r="A14" s="1" t="s">
        <v>1168</v>
      </c>
      <c r="B14" s="40" t="s">
        <v>1169</v>
      </c>
      <c r="C14" s="26" t="s">
        <v>2681</v>
      </c>
    </row>
    <row r="15" spans="1:13" x14ac:dyDescent="0.3">
      <c r="A15" s="1" t="s">
        <v>1170</v>
      </c>
      <c r="B15" s="40" t="s">
        <v>1171</v>
      </c>
      <c r="C15" s="26" t="s">
        <v>2684</v>
      </c>
    </row>
    <row r="16" spans="1:13" ht="28.8" x14ac:dyDescent="0.3">
      <c r="A16" s="1" t="s">
        <v>1172</v>
      </c>
      <c r="B16" s="44" t="s">
        <v>1173</v>
      </c>
      <c r="C16" s="26" t="s">
        <v>2678</v>
      </c>
    </row>
    <row r="17" spans="1:13" ht="30" customHeight="1" x14ac:dyDescent="0.3">
      <c r="A17" s="1" t="s">
        <v>1174</v>
      </c>
      <c r="B17" s="44" t="s">
        <v>1175</v>
      </c>
      <c r="C17" s="26" t="s">
        <v>2679</v>
      </c>
    </row>
    <row r="18" spans="1:13" x14ac:dyDescent="0.3">
      <c r="A18" s="1" t="s">
        <v>1176</v>
      </c>
      <c r="B18" s="44" t="s">
        <v>1177</v>
      </c>
      <c r="C18" s="26" t="s">
        <v>2689</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2693</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2694</v>
      </c>
      <c r="C18" s="26" t="s">
        <v>2596</v>
      </c>
      <c r="D18" s="26" t="s">
        <v>2693</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2693</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2693</v>
      </c>
      <c r="E25" s="32"/>
      <c r="F25" s="32"/>
      <c r="G25" s="32"/>
      <c r="H25" s="24"/>
      <c r="L25" s="24"/>
      <c r="M25" s="24"/>
    </row>
    <row r="26" spans="1:13" outlineLevel="1" x14ac:dyDescent="0.3">
      <c r="A26" s="26" t="s">
        <v>1399</v>
      </c>
      <c r="B26" s="41" t="s">
        <v>2608</v>
      </c>
      <c r="C26" s="26" t="s">
        <v>2589</v>
      </c>
      <c r="D26" s="26" t="s">
        <v>2695</v>
      </c>
      <c r="E26" s="32"/>
      <c r="F26" s="32"/>
      <c r="G26" s="32"/>
      <c r="H26" s="24"/>
      <c r="L26" s="24"/>
      <c r="M26" s="24"/>
    </row>
    <row r="27" spans="1:13" outlineLevel="1" x14ac:dyDescent="0.3">
      <c r="A27" s="26" t="s">
        <v>1400</v>
      </c>
      <c r="B27" s="41" t="s">
        <v>2599</v>
      </c>
      <c r="C27" s="26" t="s">
        <v>2596</v>
      </c>
      <c r="D27" s="26" t="s">
        <v>2693</v>
      </c>
      <c r="E27" s="32"/>
      <c r="F27" s="32"/>
      <c r="G27" s="32"/>
      <c r="H27" s="24"/>
      <c r="L27" s="24"/>
      <c r="M27" s="24"/>
    </row>
    <row r="28" spans="1:13" outlineLevel="1" x14ac:dyDescent="0.3">
      <c r="A28" s="26" t="s">
        <v>1401</v>
      </c>
      <c r="B28" s="41" t="s">
        <v>2598</v>
      </c>
      <c r="C28" s="26" t="s">
        <v>2596</v>
      </c>
      <c r="D28" s="26" t="s">
        <v>2693</v>
      </c>
      <c r="E28" s="32"/>
      <c r="F28" s="32"/>
      <c r="G28" s="32"/>
      <c r="H28" s="24"/>
      <c r="L28" s="24"/>
      <c r="M28" s="24"/>
    </row>
    <row r="29" spans="1:13" outlineLevel="1" x14ac:dyDescent="0.3">
      <c r="A29" s="26" t="s">
        <v>1402</v>
      </c>
      <c r="B29" s="41" t="s">
        <v>2604</v>
      </c>
      <c r="C29" s="26" t="s">
        <v>2596</v>
      </c>
      <c r="D29" s="26" t="s">
        <v>2693</v>
      </c>
      <c r="E29" s="32"/>
      <c r="F29" s="32"/>
      <c r="G29" s="32"/>
      <c r="H29" s="24"/>
      <c r="L29" s="24"/>
      <c r="M29" s="24"/>
    </row>
    <row r="30" spans="1:13" outlineLevel="1" x14ac:dyDescent="0.3">
      <c r="A30" s="26" t="s">
        <v>1403</v>
      </c>
      <c r="B30" s="41" t="s">
        <v>2600</v>
      </c>
      <c r="C30" s="26" t="s">
        <v>2596</v>
      </c>
      <c r="D30" s="26" t="s">
        <v>2693</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2693</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c r="C35" s="329"/>
      <c r="D35" s="329"/>
      <c r="E35" s="329"/>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61.574399999999997</v>
      </c>
      <c r="H75" s="24"/>
    </row>
    <row r="76" spans="1:14" x14ac:dyDescent="0.3">
      <c r="A76" s="26" t="s">
        <v>1447</v>
      </c>
      <c r="B76" s="26" t="s">
        <v>1475</v>
      </c>
      <c r="C76" s="262">
        <v>258.36200000000002</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2696</v>
      </c>
      <c r="C82" s="257">
        <v>3.9763799999999998E-3</v>
      </c>
      <c r="D82" s="257" t="str">
        <f t="shared" ref="D82:D87" si="0">IF(C82="","","ND2")</f>
        <v>ND2</v>
      </c>
      <c r="E82" s="257" t="str">
        <f t="shared" ref="E82:E87" si="1">IF(C82="","","ND2")</f>
        <v>ND2</v>
      </c>
      <c r="F82" s="257" t="str">
        <f t="shared" ref="F82:F87" si="2">IF(C82="","","ND2")</f>
        <v>ND2</v>
      </c>
      <c r="G82" s="257">
        <f t="shared" ref="G82:G87" si="3">IF(C82="","",C82)</f>
        <v>3.9763799999999998E-3</v>
      </c>
      <c r="H82" s="24"/>
    </row>
    <row r="83" spans="1:8" x14ac:dyDescent="0.3">
      <c r="A83" s="26" t="s">
        <v>1454</v>
      </c>
      <c r="B83" s="236" t="s">
        <v>2697</v>
      </c>
      <c r="C83" s="257">
        <v>1.8772699999999999E-3</v>
      </c>
      <c r="D83" s="257" t="str">
        <f t="shared" si="0"/>
        <v>ND2</v>
      </c>
      <c r="E83" s="257" t="str">
        <f t="shared" si="1"/>
        <v>ND2</v>
      </c>
      <c r="F83" s="257" t="str">
        <f t="shared" si="2"/>
        <v>ND2</v>
      </c>
      <c r="G83" s="257">
        <f t="shared" si="3"/>
        <v>1.8772699999999999E-3</v>
      </c>
      <c r="H83" s="24"/>
    </row>
    <row r="84" spans="1:8" x14ac:dyDescent="0.3">
      <c r="A84" s="26" t="s">
        <v>1455</v>
      </c>
      <c r="B84" s="236" t="s">
        <v>2698</v>
      </c>
      <c r="C84" s="257">
        <v>4.2368000000000001E-4</v>
      </c>
      <c r="D84" s="257" t="str">
        <f t="shared" si="0"/>
        <v>ND2</v>
      </c>
      <c r="E84" s="257" t="str">
        <f t="shared" si="1"/>
        <v>ND2</v>
      </c>
      <c r="F84" s="257" t="str">
        <f t="shared" si="2"/>
        <v>ND2</v>
      </c>
      <c r="G84" s="257">
        <f t="shared" si="3"/>
        <v>4.2368000000000001E-4</v>
      </c>
      <c r="H84" s="24"/>
    </row>
    <row r="85" spans="1:8" x14ac:dyDescent="0.3">
      <c r="A85" s="26" t="s">
        <v>1456</v>
      </c>
      <c r="B85" s="236" t="s">
        <v>2699</v>
      </c>
      <c r="C85" s="257">
        <v>0</v>
      </c>
      <c r="D85" s="257" t="str">
        <f t="shared" si="0"/>
        <v>ND2</v>
      </c>
      <c r="E85" s="257" t="str">
        <f t="shared" si="1"/>
        <v>ND2</v>
      </c>
      <c r="F85" s="257" t="str">
        <f t="shared" si="2"/>
        <v>ND2</v>
      </c>
      <c r="G85" s="257">
        <f t="shared" si="3"/>
        <v>0</v>
      </c>
      <c r="H85" s="24"/>
    </row>
    <row r="86" spans="1:8" x14ac:dyDescent="0.3">
      <c r="A86" s="26" t="s">
        <v>1467</v>
      </c>
      <c r="B86" s="236" t="s">
        <v>2700</v>
      </c>
      <c r="C86" s="257">
        <v>0</v>
      </c>
      <c r="D86" s="257" t="str">
        <f t="shared" si="0"/>
        <v>ND2</v>
      </c>
      <c r="E86" s="257" t="str">
        <f t="shared" si="1"/>
        <v>ND2</v>
      </c>
      <c r="F86" s="257" t="str">
        <f t="shared" si="2"/>
        <v>ND2</v>
      </c>
      <c r="G86" s="257">
        <f t="shared" si="3"/>
        <v>0</v>
      </c>
      <c r="H86" s="24"/>
    </row>
    <row r="87" spans="1:8" outlineLevel="1" x14ac:dyDescent="0.3">
      <c r="A87" s="26" t="s">
        <v>1457</v>
      </c>
      <c r="B87" s="26" t="s">
        <v>2701</v>
      </c>
      <c r="C87" s="257">
        <v>0.99372267000000003</v>
      </c>
      <c r="D87" s="257" t="str">
        <f t="shared" si="0"/>
        <v>ND2</v>
      </c>
      <c r="E87" s="257" t="str">
        <f t="shared" si="1"/>
        <v>ND2</v>
      </c>
      <c r="F87" s="257" t="str">
        <f t="shared" si="2"/>
        <v>ND2</v>
      </c>
      <c r="G87" s="257">
        <f t="shared" si="3"/>
        <v>0.99372267000000003</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2023-03-14T11:52:03Z</dcterms:created>
  <dcterms:modified xsi:type="dcterms:W3CDTF">2023-03-14T13:26:14Z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59928c-a1b6-4091-8e58-718ce79b9c47_Enabled">
    <vt:lpwstr>true</vt:lpwstr>
  </property>
  <property fmtid="{D5CDD505-2E9C-101B-9397-08002B2CF9AE}" pid="3" name="MSIP_Label_d759928c-a1b6-4091-8e58-718ce79b9c47_SetDate">
    <vt:lpwstr>2023-03-14T13:26:14Z</vt:lpwstr>
  </property>
  <property fmtid="{D5CDD505-2E9C-101B-9397-08002B2CF9AE}" pid="4" name="MSIP_Label_d759928c-a1b6-4091-8e58-718ce79b9c47_Method">
    <vt:lpwstr>Privileged</vt:lpwstr>
  </property>
  <property fmtid="{D5CDD505-2E9C-101B-9397-08002B2CF9AE}" pid="5" name="MSIP_Label_d759928c-a1b6-4091-8e58-718ce79b9c47_Name">
    <vt:lpwstr>d759928c-a1b6-4091-8e58-718ce79b9c47</vt:lpwstr>
  </property>
  <property fmtid="{D5CDD505-2E9C-101B-9397-08002B2CF9AE}" pid="6" name="MSIP_Label_d759928c-a1b6-4091-8e58-718ce79b9c47_SiteId">
    <vt:lpwstr>3a15904d-3fd9-4256-a753-beb05cdf0c6d</vt:lpwstr>
  </property>
  <property fmtid="{D5CDD505-2E9C-101B-9397-08002B2CF9AE}" pid="7" name="MSIP_Label_d759928c-a1b6-4091-8e58-718ce79b9c47_ActionId">
    <vt:lpwstr>c9adb2da-b32c-428c-9d79-d6c8a24c1984</vt:lpwstr>
  </property>
  <property fmtid="{D5CDD505-2E9C-101B-9397-08002B2CF9AE}" pid="8" name="MSIP_Label_d759928c-a1b6-4091-8e58-718ce79b9c47_ContentBits">
    <vt:lpwstr>0</vt:lpwstr>
  </property>
</Properties>
</file>