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3/B. CBC2/"/>
    </mc:Choice>
  </mc:AlternateContent>
  <xr:revisionPtr revIDLastSave="2" documentId="8_{27009A06-89D8-4CCB-94F5-CE6533A97404}" xr6:coauthVersionLast="47" xr6:coauthVersionMax="47" xr10:uidLastSave="{F153AE9D-BE38-4302-92A7-A42B12C47C61}"/>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6" i="24"/>
  <c r="F194" i="24"/>
  <c r="F193" i="24"/>
  <c r="C192" i="24"/>
  <c r="F198" i="24" s="1"/>
  <c r="F189" i="24"/>
  <c r="C121" i="24"/>
  <c r="C117" i="24"/>
  <c r="C89" i="24"/>
  <c r="C82" i="24"/>
  <c r="F81" i="24" s="1"/>
  <c r="F80" i="24"/>
  <c r="D77" i="24"/>
  <c r="G76" i="24" s="1"/>
  <c r="C77" i="24"/>
  <c r="F76" i="24" s="1"/>
  <c r="G75" i="24"/>
  <c r="G74" i="24"/>
  <c r="F74" i="24"/>
  <c r="G73" i="24"/>
  <c r="F73" i="24"/>
  <c r="G71" i="24"/>
  <c r="G70" i="24"/>
  <c r="F70" i="24"/>
  <c r="G69" i="24"/>
  <c r="F69" i="24"/>
  <c r="G67" i="24"/>
  <c r="G66" i="24"/>
  <c r="F66" i="24"/>
  <c r="G65" i="24"/>
  <c r="F65" i="24"/>
  <c r="G63" i="24"/>
  <c r="G62" i="24"/>
  <c r="F62" i="24"/>
  <c r="D46" i="24"/>
  <c r="C46" i="24"/>
  <c r="G45" i="24"/>
  <c r="G44" i="24"/>
  <c r="G43" i="24"/>
  <c r="G42" i="24"/>
  <c r="G41" i="24"/>
  <c r="G40" i="24"/>
  <c r="G39" i="24"/>
  <c r="G38" i="24"/>
  <c r="G37" i="24"/>
  <c r="G36" i="24"/>
  <c r="G35" i="24"/>
  <c r="G34" i="24"/>
  <c r="G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6" i="19" s="1"/>
  <c r="C618" i="19"/>
  <c r="G617" i="19"/>
  <c r="G615" i="19"/>
  <c r="F614" i="19"/>
  <c r="F618" i="19" s="1"/>
  <c r="D602" i="19"/>
  <c r="G601" i="19" s="1"/>
  <c r="C602" i="19"/>
  <c r="F600" i="19" s="1"/>
  <c r="F601" i="19"/>
  <c r="G598" i="19"/>
  <c r="F598" i="19"/>
  <c r="G597" i="19"/>
  <c r="F597" i="19"/>
  <c r="G596" i="19"/>
  <c r="G595" i="19"/>
  <c r="G594" i="19"/>
  <c r="F594" i="19"/>
  <c r="G593" i="19"/>
  <c r="F593" i="19"/>
  <c r="G592" i="19"/>
  <c r="G591" i="19"/>
  <c r="G590" i="19"/>
  <c r="F590" i="19"/>
  <c r="G589" i="19"/>
  <c r="F589" i="19"/>
  <c r="D587" i="19"/>
  <c r="C587" i="19"/>
  <c r="F584" i="19" s="1"/>
  <c r="G586" i="19"/>
  <c r="F586" i="19"/>
  <c r="G585" i="19"/>
  <c r="F585" i="19"/>
  <c r="G584" i="19"/>
  <c r="G583" i="19"/>
  <c r="F583" i="19"/>
  <c r="G582" i="19"/>
  <c r="F582" i="19"/>
  <c r="G581" i="19"/>
  <c r="F581" i="19"/>
  <c r="G580" i="19"/>
  <c r="G579" i="19"/>
  <c r="F579" i="19"/>
  <c r="G578" i="19"/>
  <c r="F578" i="19"/>
  <c r="G577" i="19"/>
  <c r="F577" i="19"/>
  <c r="G576" i="19"/>
  <c r="G575" i="19"/>
  <c r="F575" i="19"/>
  <c r="G574" i="19"/>
  <c r="F574" i="19"/>
  <c r="G573" i="19"/>
  <c r="F573" i="19"/>
  <c r="G572" i="19"/>
  <c r="G571" i="19"/>
  <c r="F571" i="19"/>
  <c r="G570" i="19"/>
  <c r="F570" i="19"/>
  <c r="G569" i="19"/>
  <c r="G587" i="19" s="1"/>
  <c r="F569" i="19"/>
  <c r="D564" i="19"/>
  <c r="C564" i="19"/>
  <c r="F561" i="19" s="1"/>
  <c r="G563" i="19"/>
  <c r="F563" i="19"/>
  <c r="G562" i="19"/>
  <c r="F562" i="19"/>
  <c r="G561" i="19"/>
  <c r="G560" i="19"/>
  <c r="F560" i="19"/>
  <c r="G559" i="19"/>
  <c r="F559" i="19"/>
  <c r="G558" i="19"/>
  <c r="F558" i="19"/>
  <c r="G557" i="19"/>
  <c r="G556" i="19"/>
  <c r="F556" i="19"/>
  <c r="G555" i="19"/>
  <c r="F555" i="19"/>
  <c r="G554" i="19"/>
  <c r="F554" i="19"/>
  <c r="G553" i="19"/>
  <c r="G552" i="19"/>
  <c r="F552" i="19"/>
  <c r="G551" i="19"/>
  <c r="F551" i="19"/>
  <c r="G550" i="19"/>
  <c r="F550" i="19"/>
  <c r="G549" i="19"/>
  <c r="G548" i="19"/>
  <c r="F548" i="19"/>
  <c r="G547" i="19"/>
  <c r="F547" i="19"/>
  <c r="G546" i="19"/>
  <c r="G564" i="19" s="1"/>
  <c r="F546" i="19"/>
  <c r="D507" i="19"/>
  <c r="G506" i="19" s="1"/>
  <c r="C507" i="19"/>
  <c r="F504" i="19" s="1"/>
  <c r="F506" i="19"/>
  <c r="G505" i="19"/>
  <c r="F505" i="19"/>
  <c r="G504" i="19"/>
  <c r="G503" i="19"/>
  <c r="F503" i="19"/>
  <c r="F502" i="19"/>
  <c r="G501" i="19"/>
  <c r="F501" i="19"/>
  <c r="G500" i="19"/>
  <c r="G499" i="19"/>
  <c r="F499" i="19"/>
  <c r="D485" i="19"/>
  <c r="G484" i="19" s="1"/>
  <c r="C485" i="19"/>
  <c r="F481" i="19" s="1"/>
  <c r="G481" i="19"/>
  <c r="G477" i="19"/>
  <c r="D472" i="19"/>
  <c r="G471" i="19" s="1"/>
  <c r="C472" i="19"/>
  <c r="F469" i="19" s="1"/>
  <c r="F471" i="19"/>
  <c r="G470" i="19"/>
  <c r="F470" i="19"/>
  <c r="G469" i="19"/>
  <c r="G468" i="19"/>
  <c r="F468" i="19"/>
  <c r="F467" i="19"/>
  <c r="G466" i="19"/>
  <c r="F466" i="19"/>
  <c r="G465" i="19"/>
  <c r="G464" i="19"/>
  <c r="F464" i="19"/>
  <c r="F463" i="19"/>
  <c r="G462" i="19"/>
  <c r="F462" i="19"/>
  <c r="G461" i="19"/>
  <c r="G460" i="19"/>
  <c r="F460" i="19"/>
  <c r="F459" i="19"/>
  <c r="G458" i="19"/>
  <c r="F458" i="19"/>
  <c r="G457" i="19"/>
  <c r="G456" i="19"/>
  <c r="F456" i="19"/>
  <c r="G455" i="19"/>
  <c r="F455" i="19"/>
  <c r="G454" i="19"/>
  <c r="F454" i="19"/>
  <c r="G453" i="19"/>
  <c r="G452" i="19"/>
  <c r="F452" i="19"/>
  <c r="G451" i="19"/>
  <c r="F451" i="19"/>
  <c r="G450" i="19"/>
  <c r="F450" i="19"/>
  <c r="G449" i="19"/>
  <c r="G448" i="19"/>
  <c r="F448" i="19"/>
  <c r="G404" i="19"/>
  <c r="G403" i="19"/>
  <c r="D403" i="19"/>
  <c r="C403" i="19"/>
  <c r="G402" i="19"/>
  <c r="G401" i="19"/>
  <c r="G400" i="19"/>
  <c r="G399" i="19"/>
  <c r="G398" i="19"/>
  <c r="G397" i="19"/>
  <c r="G396" i="19"/>
  <c r="G395" i="19"/>
  <c r="D392" i="19"/>
  <c r="G391" i="19" s="1"/>
  <c r="C392" i="19"/>
  <c r="F389" i="19" s="1"/>
  <c r="F391" i="19"/>
  <c r="G390" i="19"/>
  <c r="F390" i="19"/>
  <c r="G389" i="19"/>
  <c r="G388" i="19"/>
  <c r="F388" i="19"/>
  <c r="F392" i="19" s="1"/>
  <c r="D385" i="19"/>
  <c r="G384" i="19" s="1"/>
  <c r="C385" i="19"/>
  <c r="G381" i="19"/>
  <c r="F367" i="19"/>
  <c r="D366" i="19"/>
  <c r="G365" i="19" s="1"/>
  <c r="C366" i="19"/>
  <c r="F365" i="19" s="1"/>
  <c r="G364" i="19"/>
  <c r="F364" i="19"/>
  <c r="G363" i="19"/>
  <c r="G362" i="19"/>
  <c r="F362" i="19"/>
  <c r="G360" i="19"/>
  <c r="F360" i="19"/>
  <c r="G359" i="19"/>
  <c r="G358" i="19"/>
  <c r="F358" i="19"/>
  <c r="F357" i="19"/>
  <c r="G356" i="19"/>
  <c r="F356" i="19"/>
  <c r="G355" i="19"/>
  <c r="G354" i="19"/>
  <c r="F354" i="19"/>
  <c r="F353" i="19"/>
  <c r="D349" i="19"/>
  <c r="G367" i="19" s="1"/>
  <c r="C349" i="19"/>
  <c r="F348" i="19"/>
  <c r="F347" i="19"/>
  <c r="F346" i="19"/>
  <c r="G345" i="19"/>
  <c r="F345" i="19"/>
  <c r="F344" i="19"/>
  <c r="F343" i="19"/>
  <c r="G342" i="19"/>
  <c r="F342" i="19"/>
  <c r="G341" i="19"/>
  <c r="F341" i="19"/>
  <c r="F340" i="19"/>
  <c r="F339" i="19"/>
  <c r="G338" i="19"/>
  <c r="F338" i="19"/>
  <c r="G337" i="19"/>
  <c r="F337" i="19"/>
  <c r="F336" i="19"/>
  <c r="F335" i="19"/>
  <c r="G334" i="19"/>
  <c r="F334" i="19"/>
  <c r="F349" i="19" s="1"/>
  <c r="G333" i="19"/>
  <c r="F333" i="19"/>
  <c r="F332" i="19"/>
  <c r="F331" i="19"/>
  <c r="D326" i="19"/>
  <c r="G323" i="19" s="1"/>
  <c r="C326" i="19"/>
  <c r="F325" i="19"/>
  <c r="F324" i="19"/>
  <c r="F323" i="19"/>
  <c r="G322" i="19"/>
  <c r="F322" i="19"/>
  <c r="F321" i="19"/>
  <c r="F320" i="19"/>
  <c r="F319" i="19"/>
  <c r="F326" i="19" s="1"/>
  <c r="G318" i="19"/>
  <c r="F318" i="19"/>
  <c r="F317" i="19"/>
  <c r="F316" i="19"/>
  <c r="F315" i="19"/>
  <c r="G314" i="19"/>
  <c r="F314" i="19"/>
  <c r="F313" i="19"/>
  <c r="F312" i="19"/>
  <c r="F311" i="19"/>
  <c r="G310" i="19"/>
  <c r="F310" i="19"/>
  <c r="F309" i="19"/>
  <c r="F308" i="19"/>
  <c r="D273" i="19"/>
  <c r="G270" i="19" s="1"/>
  <c r="C273" i="19"/>
  <c r="F272" i="19"/>
  <c r="F271" i="19"/>
  <c r="F270" i="19"/>
  <c r="G269" i="19"/>
  <c r="F269" i="19"/>
  <c r="F268" i="19"/>
  <c r="F267" i="19"/>
  <c r="F266" i="19"/>
  <c r="F273" i="19" s="1"/>
  <c r="G265" i="19"/>
  <c r="F265" i="19"/>
  <c r="D251" i="19"/>
  <c r="C251" i="19"/>
  <c r="F249" i="19" s="1"/>
  <c r="G250" i="19"/>
  <c r="F250" i="19"/>
  <c r="G249" i="19"/>
  <c r="G248" i="19"/>
  <c r="F248" i="19"/>
  <c r="G247" i="19"/>
  <c r="F247" i="19"/>
  <c r="G246" i="19"/>
  <c r="F246" i="19"/>
  <c r="G245" i="19"/>
  <c r="G244" i="19"/>
  <c r="F244" i="19"/>
  <c r="G243" i="19"/>
  <c r="G251" i="19" s="1"/>
  <c r="F243" i="19"/>
  <c r="D238" i="19"/>
  <c r="G235" i="19" s="1"/>
  <c r="C238" i="19"/>
  <c r="F237" i="19"/>
  <c r="F236" i="19"/>
  <c r="F235" i="19"/>
  <c r="G234" i="19"/>
  <c r="F234" i="19"/>
  <c r="F233" i="19"/>
  <c r="F232" i="19"/>
  <c r="F231" i="19"/>
  <c r="G230" i="19"/>
  <c r="F230" i="19"/>
  <c r="F229" i="19"/>
  <c r="F228" i="19"/>
  <c r="F227" i="19"/>
  <c r="G226" i="19"/>
  <c r="F226" i="19"/>
  <c r="F225" i="19"/>
  <c r="F224" i="19"/>
  <c r="F223" i="19"/>
  <c r="G222" i="19"/>
  <c r="F222" i="19"/>
  <c r="F221" i="19"/>
  <c r="F220" i="19"/>
  <c r="F219" i="19"/>
  <c r="G218" i="19"/>
  <c r="F218" i="19"/>
  <c r="F217" i="19"/>
  <c r="F216" i="19"/>
  <c r="F215" i="19"/>
  <c r="F238" i="19" s="1"/>
  <c r="G214" i="19"/>
  <c r="F214" i="19"/>
  <c r="F97" i="19"/>
  <c r="D97" i="19"/>
  <c r="C97" i="19"/>
  <c r="F93" i="19"/>
  <c r="D93" i="19"/>
  <c r="C93" i="19"/>
  <c r="F65" i="19"/>
  <c r="D65" i="19"/>
  <c r="C65" i="19"/>
  <c r="F38" i="19"/>
  <c r="F34" i="19"/>
  <c r="F30" i="19"/>
  <c r="C29" i="19"/>
  <c r="F36" i="19" s="1"/>
  <c r="F27"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F183" i="11"/>
  <c r="G181" i="11"/>
  <c r="G180" i="11"/>
  <c r="F180" i="11"/>
  <c r="D179" i="11"/>
  <c r="G182" i="11" s="1"/>
  <c r="C179" i="11"/>
  <c r="F182" i="11" s="1"/>
  <c r="G178" i="11"/>
  <c r="G177" i="11"/>
  <c r="F177" i="11"/>
  <c r="G176" i="11"/>
  <c r="F176" i="11"/>
  <c r="G175" i="11"/>
  <c r="F175" i="11"/>
  <c r="G174" i="11"/>
  <c r="F174" i="11"/>
  <c r="G173" i="11"/>
  <c r="G179" i="11" s="1"/>
  <c r="F173" i="11"/>
  <c r="G172" i="11"/>
  <c r="F172" i="11"/>
  <c r="G171" i="11"/>
  <c r="F171" i="11"/>
  <c r="G163" i="11"/>
  <c r="G162" i="11"/>
  <c r="F162" i="11"/>
  <c r="G161" i="11"/>
  <c r="F161" i="11"/>
  <c r="G159" i="11"/>
  <c r="G158" i="11"/>
  <c r="F158" i="11"/>
  <c r="G157" i="11"/>
  <c r="D157" i="11"/>
  <c r="G160" i="11" s="1"/>
  <c r="C157" i="11"/>
  <c r="F160" i="11" s="1"/>
  <c r="G156" i="11"/>
  <c r="G155" i="11"/>
  <c r="F155" i="11"/>
  <c r="G154" i="11"/>
  <c r="F154" i="11"/>
  <c r="G153" i="11"/>
  <c r="F153" i="11"/>
  <c r="G152" i="11"/>
  <c r="G151" i="11"/>
  <c r="F151" i="11"/>
  <c r="G150" i="11"/>
  <c r="F150" i="11"/>
  <c r="G149" i="11"/>
  <c r="F149" i="11"/>
  <c r="D144" i="11"/>
  <c r="G137" i="11" s="1"/>
  <c r="C144" i="11"/>
  <c r="F142" i="11" s="1"/>
  <c r="F143" i="11"/>
  <c r="F140" i="11"/>
  <c r="G139" i="11"/>
  <c r="F139" i="11"/>
  <c r="F136" i="11"/>
  <c r="F135" i="11"/>
  <c r="G133" i="11"/>
  <c r="G132" i="11"/>
  <c r="F132" i="11"/>
  <c r="F131" i="11"/>
  <c r="G128" i="11"/>
  <c r="F128" i="11"/>
  <c r="G127" i="11"/>
  <c r="F127" i="11"/>
  <c r="G125" i="11"/>
  <c r="F124" i="11"/>
  <c r="F123" i="11"/>
  <c r="G120" i="11"/>
  <c r="F120" i="11"/>
  <c r="C58" i="11"/>
  <c r="C54" i="11"/>
  <c r="C26" i="11"/>
  <c r="F158" i="10"/>
  <c r="F156" i="10"/>
  <c r="F155" i="10"/>
  <c r="F154" i="10"/>
  <c r="F153" i="10"/>
  <c r="C152" i="10"/>
  <c r="F159" i="10" s="1"/>
  <c r="F151" i="10"/>
  <c r="F149" i="10"/>
  <c r="F148" i="10"/>
  <c r="C81" i="10"/>
  <c r="C77" i="10"/>
  <c r="C49" i="10"/>
  <c r="C42" i="10"/>
  <c r="F40" i="10" s="1"/>
  <c r="D37" i="10"/>
  <c r="C37" i="10"/>
  <c r="F42" i="24" s="1"/>
  <c r="G36" i="10"/>
  <c r="G35" i="10"/>
  <c r="F35" i="10"/>
  <c r="G34" i="10"/>
  <c r="F34" i="10"/>
  <c r="G33" i="10"/>
  <c r="F33" i="10"/>
  <c r="G32" i="10"/>
  <c r="G31" i="10"/>
  <c r="F31" i="10"/>
  <c r="G30" i="10"/>
  <c r="F30" i="10"/>
  <c r="G29" i="10"/>
  <c r="F29" i="10"/>
  <c r="G28" i="10"/>
  <c r="G27" i="10"/>
  <c r="F27" i="10"/>
  <c r="G26" i="10"/>
  <c r="F26" i="10"/>
  <c r="G25" i="10"/>
  <c r="G37" i="10" s="1"/>
  <c r="F25" i="10"/>
  <c r="G24" i="10"/>
  <c r="G23" i="10"/>
  <c r="F23" i="10"/>
  <c r="G22" i="10"/>
  <c r="F22" i="10"/>
  <c r="G622" i="9"/>
  <c r="G621" i="9"/>
  <c r="G620" i="9"/>
  <c r="G619" i="9"/>
  <c r="G618" i="9"/>
  <c r="G617" i="9"/>
  <c r="G616" i="9"/>
  <c r="G615" i="9"/>
  <c r="G614" i="9"/>
  <c r="G613" i="9"/>
  <c r="G612" i="9"/>
  <c r="G611" i="9"/>
  <c r="G610" i="9"/>
  <c r="G609" i="9"/>
  <c r="G608" i="9"/>
  <c r="G607" i="9"/>
  <c r="G606" i="9"/>
  <c r="G605" i="9"/>
  <c r="G604" i="9"/>
  <c r="D601" i="9"/>
  <c r="C601" i="9"/>
  <c r="F597" i="9" s="1"/>
  <c r="G600" i="9"/>
  <c r="F600" i="9"/>
  <c r="F599" i="9"/>
  <c r="G597" i="9"/>
  <c r="G591" i="9"/>
  <c r="D585" i="9"/>
  <c r="C585" i="9"/>
  <c r="F583" i="9" s="1"/>
  <c r="G584" i="9"/>
  <c r="G583" i="9"/>
  <c r="G582" i="9"/>
  <c r="G581" i="9"/>
  <c r="F581" i="9"/>
  <c r="G580" i="9"/>
  <c r="G579" i="9"/>
  <c r="G578" i="9"/>
  <c r="G577" i="9"/>
  <c r="F577" i="9"/>
  <c r="G576" i="9"/>
  <c r="G575" i="9"/>
  <c r="G574" i="9"/>
  <c r="G573" i="9"/>
  <c r="F573" i="9"/>
  <c r="G572" i="9"/>
  <c r="G585" i="9" s="1"/>
  <c r="D567" i="9"/>
  <c r="G566" i="9" s="1"/>
  <c r="C567" i="9"/>
  <c r="F564" i="9" s="1"/>
  <c r="F566" i="9"/>
  <c r="G565" i="9"/>
  <c r="F565" i="9"/>
  <c r="G564" i="9"/>
  <c r="G563" i="9"/>
  <c r="F563" i="9"/>
  <c r="F562" i="9"/>
  <c r="G561" i="9"/>
  <c r="F561" i="9"/>
  <c r="G560" i="9"/>
  <c r="F560" i="9"/>
  <c r="G559" i="9"/>
  <c r="F558" i="9"/>
  <c r="G557" i="9"/>
  <c r="F557" i="9"/>
  <c r="G556" i="9"/>
  <c r="F556" i="9"/>
  <c r="G555" i="9"/>
  <c r="G553" i="9"/>
  <c r="F553" i="9"/>
  <c r="G552" i="9"/>
  <c r="F552" i="9"/>
  <c r="G551" i="9"/>
  <c r="F551" i="9"/>
  <c r="G549" i="9"/>
  <c r="F549" i="9"/>
  <c r="D544" i="9"/>
  <c r="G543" i="9" s="1"/>
  <c r="C544" i="9"/>
  <c r="F538" i="9" s="1"/>
  <c r="G542" i="9"/>
  <c r="G541" i="9"/>
  <c r="G540" i="9"/>
  <c r="F540" i="9"/>
  <c r="F539" i="9"/>
  <c r="G538" i="9"/>
  <c r="G537" i="9"/>
  <c r="F537" i="9"/>
  <c r="G536" i="9"/>
  <c r="F536" i="9"/>
  <c r="F535" i="9"/>
  <c r="G534" i="9"/>
  <c r="G533" i="9"/>
  <c r="G532" i="9"/>
  <c r="F531" i="9"/>
  <c r="G530" i="9"/>
  <c r="F530" i="9"/>
  <c r="G529" i="9"/>
  <c r="G528" i="9"/>
  <c r="F528" i="9"/>
  <c r="G526" i="9"/>
  <c r="F526" i="9"/>
  <c r="G493" i="9"/>
  <c r="F493" i="9"/>
  <c r="G490" i="9"/>
  <c r="F490" i="9"/>
  <c r="G489" i="9"/>
  <c r="F489" i="9"/>
  <c r="F488" i="9"/>
  <c r="D487" i="9"/>
  <c r="C487" i="9"/>
  <c r="F492" i="9" s="1"/>
  <c r="G486" i="9"/>
  <c r="F486" i="9"/>
  <c r="F485" i="9"/>
  <c r="F484" i="9"/>
  <c r="G483" i="9"/>
  <c r="F483" i="9"/>
  <c r="G482" i="9"/>
  <c r="F482" i="9"/>
  <c r="F481" i="9"/>
  <c r="F480" i="9"/>
  <c r="G479" i="9"/>
  <c r="F479" i="9"/>
  <c r="F487" i="9" s="1"/>
  <c r="G471" i="9"/>
  <c r="F471" i="9"/>
  <c r="G468" i="9"/>
  <c r="F468" i="9"/>
  <c r="G467" i="9"/>
  <c r="F467" i="9"/>
  <c r="F466" i="9"/>
  <c r="D465" i="9"/>
  <c r="C465" i="9"/>
  <c r="F470" i="9" s="1"/>
  <c r="G464" i="9"/>
  <c r="F464" i="9"/>
  <c r="F463" i="9"/>
  <c r="F462" i="9"/>
  <c r="G461" i="9"/>
  <c r="F461" i="9"/>
  <c r="G460" i="9"/>
  <c r="F460" i="9"/>
  <c r="F459" i="9"/>
  <c r="G458" i="9"/>
  <c r="F458" i="9"/>
  <c r="G457" i="9"/>
  <c r="F457" i="9"/>
  <c r="F465" i="9" s="1"/>
  <c r="D452" i="9"/>
  <c r="C452" i="9"/>
  <c r="F449" i="9" s="1"/>
  <c r="G451" i="9"/>
  <c r="F451" i="9"/>
  <c r="G450" i="9"/>
  <c r="G449" i="9"/>
  <c r="G448" i="9"/>
  <c r="F448" i="9"/>
  <c r="G447" i="9"/>
  <c r="F447" i="9"/>
  <c r="G446" i="9"/>
  <c r="G445" i="9"/>
  <c r="G444" i="9"/>
  <c r="F444" i="9"/>
  <c r="G443" i="9"/>
  <c r="F443" i="9"/>
  <c r="G442" i="9"/>
  <c r="G441" i="9"/>
  <c r="G440" i="9"/>
  <c r="F440" i="9"/>
  <c r="G439" i="9"/>
  <c r="F439" i="9"/>
  <c r="G438" i="9"/>
  <c r="G437" i="9"/>
  <c r="G436" i="9"/>
  <c r="F436" i="9"/>
  <c r="G435" i="9"/>
  <c r="F435" i="9"/>
  <c r="G434" i="9"/>
  <c r="G433" i="9"/>
  <c r="G432" i="9"/>
  <c r="F432" i="9"/>
  <c r="G431" i="9"/>
  <c r="F431" i="9"/>
  <c r="G430" i="9"/>
  <c r="G429" i="9"/>
  <c r="G452" i="9" s="1"/>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G372" i="9" s="1"/>
  <c r="F369" i="9"/>
  <c r="F372" i="9" s="1"/>
  <c r="G368" i="9"/>
  <c r="F368" i="9"/>
  <c r="D365" i="9"/>
  <c r="G363" i="9" s="1"/>
  <c r="C365" i="9"/>
  <c r="F363" i="9" s="1"/>
  <c r="G361" i="9"/>
  <c r="F361" i="9"/>
  <c r="D346" i="9"/>
  <c r="G345" i="9" s="1"/>
  <c r="C346" i="9"/>
  <c r="F345" i="9" s="1"/>
  <c r="G344" i="9"/>
  <c r="G343" i="9"/>
  <c r="F343" i="9"/>
  <c r="G342" i="9"/>
  <c r="F342" i="9"/>
  <c r="G340" i="9"/>
  <c r="G339" i="9"/>
  <c r="F339" i="9"/>
  <c r="G338" i="9"/>
  <c r="F338" i="9"/>
  <c r="G336" i="9"/>
  <c r="F336" i="9"/>
  <c r="G335" i="9"/>
  <c r="F335" i="9"/>
  <c r="G334" i="9"/>
  <c r="F334" i="9"/>
  <c r="D328" i="9"/>
  <c r="G326" i="9" s="1"/>
  <c r="C328" i="9"/>
  <c r="F320" i="9" s="1"/>
  <c r="G320" i="9"/>
  <c r="G316" i="9"/>
  <c r="G312" i="9"/>
  <c r="D305" i="9"/>
  <c r="G303" i="9" s="1"/>
  <c r="C305" i="9"/>
  <c r="F303" i="9" s="1"/>
  <c r="F297" i="9"/>
  <c r="G293" i="9"/>
  <c r="F293" i="9"/>
  <c r="G289" i="9"/>
  <c r="F289" i="9"/>
  <c r="G255" i="9"/>
  <c r="F255" i="9"/>
  <c r="G254"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F249" i="9" s="1"/>
  <c r="G241" i="9"/>
  <c r="F241" i="9"/>
  <c r="G233" i="9"/>
  <c r="F233" i="9"/>
  <c r="G232" i="9"/>
  <c r="F232" i="9"/>
  <c r="G231" i="9"/>
  <c r="F231" i="9"/>
  <c r="G229" i="9"/>
  <c r="F229" i="9"/>
  <c r="G228" i="9"/>
  <c r="F228" i="9"/>
  <c r="D227" i="9"/>
  <c r="G230" i="9" s="1"/>
  <c r="C227" i="9"/>
  <c r="F230" i="9" s="1"/>
  <c r="G226" i="9"/>
  <c r="F226" i="9"/>
  <c r="G225" i="9"/>
  <c r="F225" i="9"/>
  <c r="G224" i="9"/>
  <c r="F224" i="9"/>
  <c r="G223" i="9"/>
  <c r="F223" i="9"/>
  <c r="G222" i="9"/>
  <c r="F222" i="9"/>
  <c r="G221" i="9"/>
  <c r="F221" i="9"/>
  <c r="G220" i="9"/>
  <c r="G227" i="9" s="1"/>
  <c r="F220" i="9"/>
  <c r="F227" i="9" s="1"/>
  <c r="G219" i="9"/>
  <c r="F219" i="9"/>
  <c r="D214" i="9"/>
  <c r="G212" i="9" s="1"/>
  <c r="C214" i="9"/>
  <c r="F212" i="9" s="1"/>
  <c r="F210" i="9"/>
  <c r="F198" i="9"/>
  <c r="G194" i="9"/>
  <c r="F194"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s="1"/>
  <c r="D85" i="9"/>
  <c r="D76" i="9" s="1"/>
  <c r="C76" i="9"/>
  <c r="F72" i="9"/>
  <c r="D72" i="9"/>
  <c r="C72" i="9"/>
  <c r="F57" i="9"/>
  <c r="F44" i="9" s="1"/>
  <c r="D57" i="9"/>
  <c r="D44" i="9" s="1"/>
  <c r="C44" i="9"/>
  <c r="F36" i="9"/>
  <c r="D36" i="9"/>
  <c r="F28" i="9"/>
  <c r="D28" i="9"/>
  <c r="F23" i="9"/>
  <c r="F21" i="9"/>
  <c r="F20" i="9"/>
  <c r="F19" i="9"/>
  <c r="C15" i="9"/>
  <c r="F26" i="9" s="1"/>
  <c r="F14" i="9"/>
  <c r="F13" i="9"/>
  <c r="F15" i="9" s="1"/>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G220" i="8" s="1"/>
  <c r="F219" i="8"/>
  <c r="G218" i="8"/>
  <c r="F218" i="8"/>
  <c r="G217" i="8"/>
  <c r="F217" i="8"/>
  <c r="F220" i="8" s="1"/>
  <c r="F214" i="8"/>
  <c r="F213" i="8"/>
  <c r="F212" i="8"/>
  <c r="C208" i="8"/>
  <c r="F210" i="8" s="1"/>
  <c r="C207" i="8"/>
  <c r="F206" i="8"/>
  <c r="F202" i="8"/>
  <c r="F201" i="8"/>
  <c r="F200" i="8"/>
  <c r="F199" i="8"/>
  <c r="F198" i="8"/>
  <c r="F194" i="8"/>
  <c r="F193" i="8"/>
  <c r="C179" i="8"/>
  <c r="F183" i="8" s="1"/>
  <c r="D167" i="8"/>
  <c r="G165" i="8" s="1"/>
  <c r="C167" i="8"/>
  <c r="F166" i="8" s="1"/>
  <c r="F164" i="8"/>
  <c r="G162" i="8"/>
  <c r="G158" i="8"/>
  <c r="D156" i="8"/>
  <c r="G160" i="8" s="1"/>
  <c r="C156" i="8"/>
  <c r="F161" i="8" s="1"/>
  <c r="G155" i="8"/>
  <c r="G152" i="8"/>
  <c r="G151" i="8"/>
  <c r="G148" i="8"/>
  <c r="F148" i="8"/>
  <c r="G147" i="8"/>
  <c r="G144" i="8"/>
  <c r="F144" i="8"/>
  <c r="G143" i="8"/>
  <c r="G140" i="8"/>
  <c r="F140" i="8"/>
  <c r="G139" i="8"/>
  <c r="G138" i="8"/>
  <c r="G136" i="8"/>
  <c r="F136" i="8"/>
  <c r="G135" i="8"/>
  <c r="F135" i="8"/>
  <c r="G134" i="8"/>
  <c r="F134" i="8"/>
  <c r="G133" i="8"/>
  <c r="F133" i="8"/>
  <c r="G132" i="8"/>
  <c r="F132" i="8"/>
  <c r="G131" i="8"/>
  <c r="F131" i="8"/>
  <c r="D130" i="8"/>
  <c r="G129" i="8" s="1"/>
  <c r="C130" i="8"/>
  <c r="F129" i="8"/>
  <c r="G128" i="8"/>
  <c r="F128" i="8"/>
  <c r="G127" i="8"/>
  <c r="F127" i="8"/>
  <c r="G126" i="8"/>
  <c r="F126" i="8"/>
  <c r="F125" i="8"/>
  <c r="G124" i="8"/>
  <c r="F124" i="8"/>
  <c r="G123" i="8"/>
  <c r="F123" i="8"/>
  <c r="G122" i="8"/>
  <c r="F122" i="8"/>
  <c r="F121" i="8"/>
  <c r="G120" i="8"/>
  <c r="F120" i="8"/>
  <c r="G119" i="8"/>
  <c r="F119" i="8"/>
  <c r="G118" i="8"/>
  <c r="F118" i="8"/>
  <c r="G117" i="8"/>
  <c r="F117" i="8"/>
  <c r="G116" i="8"/>
  <c r="F116" i="8"/>
  <c r="G115" i="8"/>
  <c r="F115" i="8"/>
  <c r="G114" i="8"/>
  <c r="F114" i="8"/>
  <c r="G113" i="8"/>
  <c r="F113" i="8"/>
  <c r="G112" i="8"/>
  <c r="F112" i="8"/>
  <c r="F130" i="8" s="1"/>
  <c r="F105" i="8"/>
  <c r="D101" i="8"/>
  <c r="C100" i="8"/>
  <c r="F102" i="8" s="1"/>
  <c r="F99" i="8"/>
  <c r="F82" i="8"/>
  <c r="F81" i="8"/>
  <c r="D78" i="8"/>
  <c r="C77" i="8"/>
  <c r="F71" i="8" s="1"/>
  <c r="F75" i="8"/>
  <c r="F74" i="8"/>
  <c r="F64" i="8"/>
  <c r="F63" i="8"/>
  <c r="F62" i="8"/>
  <c r="F61" i="8"/>
  <c r="F60" i="8"/>
  <c r="C58" i="8"/>
  <c r="F59" i="8" s="1"/>
  <c r="F57" i="8"/>
  <c r="F56" i="8"/>
  <c r="F55" i="8"/>
  <c r="F54" i="8"/>
  <c r="F53" i="8"/>
  <c r="F58" i="8" s="1"/>
  <c r="C47" i="8"/>
  <c r="D45" i="8"/>
  <c r="F295" i="8"/>
  <c r="F293" i="8"/>
  <c r="D291" i="8"/>
  <c r="C293" i="8"/>
  <c r="D293" i="8"/>
  <c r="F307" i="8"/>
  <c r="C307" i="8"/>
  <c r="C291" i="8"/>
  <c r="D307" i="8"/>
  <c r="D295" i="8"/>
  <c r="G293" i="8"/>
  <c r="C295" i="8"/>
  <c r="G17" i="19" l="1"/>
  <c r="G15" i="19"/>
  <c r="G17" i="22"/>
  <c r="F72" i="8"/>
  <c r="F79" i="8"/>
  <c r="F97" i="8"/>
  <c r="F103" i="8"/>
  <c r="G142" i="8"/>
  <c r="G146" i="8"/>
  <c r="G150" i="8"/>
  <c r="G154" i="8"/>
  <c r="G157" i="8"/>
  <c r="G161" i="8"/>
  <c r="G166" i="8"/>
  <c r="F177" i="8"/>
  <c r="F184" i="8"/>
  <c r="F197" i="8"/>
  <c r="F205" i="8"/>
  <c r="F211" i="8"/>
  <c r="F18" i="9"/>
  <c r="F193" i="9"/>
  <c r="F197" i="9"/>
  <c r="F201" i="9"/>
  <c r="F205" i="9"/>
  <c r="F209" i="9"/>
  <c r="F213" i="9"/>
  <c r="F288" i="9"/>
  <c r="F292" i="9"/>
  <c r="F296" i="9"/>
  <c r="F300" i="9"/>
  <c r="F304" i="9"/>
  <c r="F311" i="9"/>
  <c r="F315" i="9"/>
  <c r="F319" i="9"/>
  <c r="F323" i="9"/>
  <c r="F327" i="9"/>
  <c r="F360" i="9"/>
  <c r="F364" i="9"/>
  <c r="F534" i="9"/>
  <c r="F543" i="9"/>
  <c r="F572" i="9"/>
  <c r="F576" i="9"/>
  <c r="F580" i="9"/>
  <c r="F584" i="9"/>
  <c r="G124" i="11"/>
  <c r="G131" i="11"/>
  <c r="F382" i="19"/>
  <c r="F378" i="19"/>
  <c r="F384" i="19"/>
  <c r="F380" i="19"/>
  <c r="F383" i="19"/>
  <c r="F379" i="19"/>
  <c r="F206" i="9"/>
  <c r="F316" i="9"/>
  <c r="F159" i="8"/>
  <c r="F73" i="8"/>
  <c r="F80" i="8"/>
  <c r="F98" i="8"/>
  <c r="F104" i="8"/>
  <c r="F139" i="8"/>
  <c r="F143" i="8"/>
  <c r="F147" i="8"/>
  <c r="F151" i="8"/>
  <c r="F155" i="8"/>
  <c r="F158" i="8"/>
  <c r="F162" i="8"/>
  <c r="F178" i="8"/>
  <c r="F185" i="8"/>
  <c r="G193" i="9"/>
  <c r="G197" i="9"/>
  <c r="G201" i="9"/>
  <c r="G205" i="9"/>
  <c r="G209" i="9"/>
  <c r="G213" i="9"/>
  <c r="G288" i="9"/>
  <c r="G292" i="9"/>
  <c r="G296" i="9"/>
  <c r="G300" i="9"/>
  <c r="G304" i="9"/>
  <c r="G311" i="9"/>
  <c r="G315" i="9"/>
  <c r="G319" i="9"/>
  <c r="G323" i="9"/>
  <c r="G327" i="9"/>
  <c r="G360" i="9"/>
  <c r="G364" i="9"/>
  <c r="F430" i="9"/>
  <c r="F434" i="9"/>
  <c r="F438" i="9"/>
  <c r="F442" i="9"/>
  <c r="F446" i="9"/>
  <c r="F450" i="9"/>
  <c r="F598" i="9"/>
  <c r="F601" i="9" s="1"/>
  <c r="G142" i="11"/>
  <c r="G138" i="11"/>
  <c r="G134" i="11"/>
  <c r="G130" i="11"/>
  <c r="G126" i="11"/>
  <c r="G122" i="11"/>
  <c r="F324" i="9"/>
  <c r="F482" i="19"/>
  <c r="F478" i="19"/>
  <c r="F484" i="19"/>
  <c r="F480" i="19"/>
  <c r="F483" i="19"/>
  <c r="F479" i="19"/>
  <c r="G202" i="9"/>
  <c r="G324" i="9"/>
  <c r="F76" i="8"/>
  <c r="F93" i="8"/>
  <c r="G159" i="8"/>
  <c r="G164" i="8"/>
  <c r="G167" i="8" s="1"/>
  <c r="F180" i="8"/>
  <c r="F215" i="8"/>
  <c r="F17" i="19"/>
  <c r="F16" i="19"/>
  <c r="F15" i="19"/>
  <c r="F17" i="22"/>
  <c r="F22" i="9"/>
  <c r="F191" i="9"/>
  <c r="F214" i="9" s="1"/>
  <c r="F195" i="9"/>
  <c r="F199" i="9"/>
  <c r="F203" i="9"/>
  <c r="F207" i="9"/>
  <c r="F211" i="9"/>
  <c r="F290" i="9"/>
  <c r="F294" i="9"/>
  <c r="F298" i="9"/>
  <c r="F302" i="9"/>
  <c r="F313" i="9"/>
  <c r="F317" i="9"/>
  <c r="F321" i="9"/>
  <c r="F325" i="9"/>
  <c r="F340" i="9"/>
  <c r="F344" i="9"/>
  <c r="F358" i="9"/>
  <c r="F362" i="9"/>
  <c r="F527" i="9"/>
  <c r="F544" i="9" s="1"/>
  <c r="F532" i="9"/>
  <c r="F541" i="9"/>
  <c r="F574" i="9"/>
  <c r="F578" i="9"/>
  <c r="F582" i="9"/>
  <c r="G121" i="11"/>
  <c r="G140" i="11"/>
  <c r="G392" i="19"/>
  <c r="F587" i="19"/>
  <c r="F202" i="9"/>
  <c r="F301" i="9"/>
  <c r="F39" i="10"/>
  <c r="F42" i="10" s="1"/>
  <c r="F41" i="10"/>
  <c r="F187" i="8"/>
  <c r="G198" i="9"/>
  <c r="G206" i="9"/>
  <c r="G297" i="9"/>
  <c r="G301" i="9"/>
  <c r="F141" i="8"/>
  <c r="F145" i="8"/>
  <c r="F149" i="8"/>
  <c r="F153" i="8"/>
  <c r="F160" i="8"/>
  <c r="F165" i="8"/>
  <c r="F167" i="8" s="1"/>
  <c r="F174" i="8"/>
  <c r="F181" i="8"/>
  <c r="G191" i="9"/>
  <c r="G214" i="9" s="1"/>
  <c r="G195" i="9"/>
  <c r="G199" i="9"/>
  <c r="G203" i="9"/>
  <c r="G207" i="9"/>
  <c r="G211" i="9"/>
  <c r="G290" i="9"/>
  <c r="G294" i="9"/>
  <c r="G298" i="9"/>
  <c r="G302" i="9"/>
  <c r="G313" i="9"/>
  <c r="G317" i="9"/>
  <c r="G321" i="9"/>
  <c r="G325" i="9"/>
  <c r="G358" i="9"/>
  <c r="G365" i="9" s="1"/>
  <c r="G362" i="9"/>
  <c r="F591" i="9"/>
  <c r="G135" i="11"/>
  <c r="G141" i="11"/>
  <c r="G46" i="24"/>
  <c r="F186" i="8"/>
  <c r="F312" i="9"/>
  <c r="F152" i="8"/>
  <c r="G210" i="9"/>
  <c r="F94" i="8"/>
  <c r="F70" i="8"/>
  <c r="F95" i="8"/>
  <c r="F101" i="8"/>
  <c r="G121" i="8"/>
  <c r="G130" i="8" s="1"/>
  <c r="G125" i="8"/>
  <c r="G141" i="8"/>
  <c r="G156" i="8" s="1"/>
  <c r="G145" i="8"/>
  <c r="G149" i="8"/>
  <c r="G153" i="8"/>
  <c r="F175" i="8"/>
  <c r="F182" i="8"/>
  <c r="F195" i="8"/>
  <c r="F203" i="8"/>
  <c r="F209" i="8"/>
  <c r="F16" i="9"/>
  <c r="F24" i="9"/>
  <c r="F192" i="9"/>
  <c r="F196" i="9"/>
  <c r="F200" i="9"/>
  <c r="F204" i="9"/>
  <c r="F208" i="9"/>
  <c r="F287" i="9"/>
  <c r="F291" i="9"/>
  <c r="F295" i="9"/>
  <c r="F299" i="9"/>
  <c r="F310" i="9"/>
  <c r="F314" i="9"/>
  <c r="F318" i="9"/>
  <c r="F322" i="9"/>
  <c r="F326" i="9"/>
  <c r="F333" i="9"/>
  <c r="F346" i="9" s="1"/>
  <c r="F337" i="9"/>
  <c r="F341" i="9"/>
  <c r="F359" i="9"/>
  <c r="F469" i="9"/>
  <c r="F491" i="9"/>
  <c r="F533" i="9"/>
  <c r="F542" i="9"/>
  <c r="F554" i="9"/>
  <c r="F559" i="9"/>
  <c r="F575" i="9"/>
  <c r="F579" i="9"/>
  <c r="G599" i="9"/>
  <c r="G598" i="9"/>
  <c r="G601" i="9" s="1"/>
  <c r="G123" i="11"/>
  <c r="G129" i="11"/>
  <c r="G16" i="19"/>
  <c r="F381" i="19"/>
  <c r="F477" i="19"/>
  <c r="F96" i="8"/>
  <c r="F138" i="8"/>
  <c r="F142" i="8"/>
  <c r="F146" i="8"/>
  <c r="F150" i="8"/>
  <c r="F154" i="8"/>
  <c r="F157" i="8"/>
  <c r="F176" i="8"/>
  <c r="F196" i="8"/>
  <c r="F204" i="8"/>
  <c r="F17" i="9"/>
  <c r="F25" i="9"/>
  <c r="G192" i="9"/>
  <c r="G196" i="9"/>
  <c r="G200" i="9"/>
  <c r="G204" i="9"/>
  <c r="G208" i="9"/>
  <c r="G287" i="9"/>
  <c r="G291" i="9"/>
  <c r="G295" i="9"/>
  <c r="G299" i="9"/>
  <c r="G310" i="9"/>
  <c r="G314" i="9"/>
  <c r="G318" i="9"/>
  <c r="G322" i="9"/>
  <c r="G333" i="9"/>
  <c r="G337" i="9"/>
  <c r="G341" i="9"/>
  <c r="G359" i="9"/>
  <c r="F429" i="9"/>
  <c r="F452" i="9" s="1"/>
  <c r="F433" i="9"/>
  <c r="F437" i="9"/>
  <c r="F441" i="9"/>
  <c r="F445" i="9"/>
  <c r="G470" i="9"/>
  <c r="G466" i="9"/>
  <c r="G463" i="9"/>
  <c r="G459" i="9"/>
  <c r="G465" i="9" s="1"/>
  <c r="G469" i="9"/>
  <c r="G462" i="9"/>
  <c r="G492" i="9"/>
  <c r="G488" i="9"/>
  <c r="G485" i="9"/>
  <c r="G481" i="9"/>
  <c r="G491" i="9"/>
  <c r="G484" i="9"/>
  <c r="G480" i="9"/>
  <c r="G487" i="9" s="1"/>
  <c r="F529" i="9"/>
  <c r="F550" i="9"/>
  <c r="F567" i="9" s="1"/>
  <c r="F555" i="9"/>
  <c r="G136" i="11"/>
  <c r="G143" i="11"/>
  <c r="G527" i="9"/>
  <c r="G544" i="9" s="1"/>
  <c r="G531" i="9"/>
  <c r="G535" i="9"/>
  <c r="G539" i="9"/>
  <c r="G550" i="9"/>
  <c r="G567" i="9" s="1"/>
  <c r="G554" i="9"/>
  <c r="G558" i="9"/>
  <c r="G562" i="9"/>
  <c r="F24" i="10"/>
  <c r="F37" i="10" s="1"/>
  <c r="F28" i="10"/>
  <c r="F32" i="10"/>
  <c r="F36" i="10"/>
  <c r="F150" i="10"/>
  <c r="F152" i="10" s="1"/>
  <c r="F157" i="10"/>
  <c r="F121" i="11"/>
  <c r="F144" i="11" s="1"/>
  <c r="F125" i="11"/>
  <c r="F129" i="11"/>
  <c r="F133" i="11"/>
  <c r="F137" i="11"/>
  <c r="F141" i="11"/>
  <c r="F152" i="11"/>
  <c r="F157" i="11" s="1"/>
  <c r="F156" i="11"/>
  <c r="F159" i="11"/>
  <c r="F163" i="11"/>
  <c r="F178" i="11"/>
  <c r="F179" i="11" s="1"/>
  <c r="F181" i="11"/>
  <c r="F185" i="11"/>
  <c r="F37" i="19"/>
  <c r="G216" i="19"/>
  <c r="G220" i="19"/>
  <c r="G224" i="19"/>
  <c r="G228" i="19"/>
  <c r="G232" i="19"/>
  <c r="G236" i="19"/>
  <c r="G267" i="19"/>
  <c r="G271" i="19"/>
  <c r="G308" i="19"/>
  <c r="G312" i="19"/>
  <c r="G316" i="19"/>
  <c r="G320" i="19"/>
  <c r="G324" i="19"/>
  <c r="G331" i="19"/>
  <c r="G335" i="19"/>
  <c r="G339" i="19"/>
  <c r="G343" i="19"/>
  <c r="G347" i="19"/>
  <c r="G353" i="19"/>
  <c r="G357" i="19"/>
  <c r="G361" i="19"/>
  <c r="G378" i="19"/>
  <c r="G382" i="19"/>
  <c r="G459" i="19"/>
  <c r="G472" i="19" s="1"/>
  <c r="G463" i="19"/>
  <c r="G467" i="19"/>
  <c r="G478" i="19"/>
  <c r="G482" i="19"/>
  <c r="G502" i="19"/>
  <c r="G507" i="19" s="1"/>
  <c r="F16" i="24"/>
  <c r="F31" i="24"/>
  <c r="F35" i="24"/>
  <c r="F39" i="24"/>
  <c r="F43" i="24"/>
  <c r="F199" i="24"/>
  <c r="F591" i="19"/>
  <c r="F602" i="19" s="1"/>
  <c r="F595" i="19"/>
  <c r="F599" i="19"/>
  <c r="F122" i="11"/>
  <c r="F126" i="11"/>
  <c r="F130" i="11"/>
  <c r="F134" i="11"/>
  <c r="F138" i="11"/>
  <c r="F31" i="19"/>
  <c r="G217" i="19"/>
  <c r="G221" i="19"/>
  <c r="G225" i="19"/>
  <c r="G229" i="19"/>
  <c r="G233" i="19"/>
  <c r="G237" i="19"/>
  <c r="G268" i="19"/>
  <c r="G272" i="19"/>
  <c r="G309" i="19"/>
  <c r="G313" i="19"/>
  <c r="G317" i="19"/>
  <c r="G321" i="19"/>
  <c r="G325" i="19"/>
  <c r="G332" i="19"/>
  <c r="G336" i="19"/>
  <c r="G340" i="19"/>
  <c r="G344" i="19"/>
  <c r="G348" i="19"/>
  <c r="G379" i="19"/>
  <c r="G383" i="19"/>
  <c r="G479" i="19"/>
  <c r="G483" i="19"/>
  <c r="G485" i="19" s="1"/>
  <c r="G599" i="19"/>
  <c r="G602" i="19" s="1"/>
  <c r="F21" i="24"/>
  <c r="F32" i="24"/>
  <c r="F36" i="24"/>
  <c r="F40" i="24"/>
  <c r="F44" i="24"/>
  <c r="F32" i="19"/>
  <c r="F245" i="19"/>
  <c r="F251" i="19" s="1"/>
  <c r="F355" i="19"/>
  <c r="F359" i="19"/>
  <c r="F366" i="19" s="1"/>
  <c r="F363" i="19"/>
  <c r="F449" i="19"/>
  <c r="F472" i="19" s="1"/>
  <c r="F453" i="19"/>
  <c r="F457" i="19"/>
  <c r="F461" i="19"/>
  <c r="F465" i="19"/>
  <c r="F500" i="19"/>
  <c r="F507" i="19" s="1"/>
  <c r="F549" i="19"/>
  <c r="F564" i="19" s="1"/>
  <c r="F553" i="19"/>
  <c r="F557" i="19"/>
  <c r="F572" i="19"/>
  <c r="F576" i="19"/>
  <c r="F580" i="19"/>
  <c r="F592" i="19"/>
  <c r="F596" i="19"/>
  <c r="F26" i="19"/>
  <c r="F33" i="19"/>
  <c r="G380" i="19"/>
  <c r="G480" i="19"/>
  <c r="G600" i="19"/>
  <c r="G614" i="19"/>
  <c r="G618" i="19" s="1"/>
  <c r="F33" i="24"/>
  <c r="F37" i="24"/>
  <c r="F41" i="24"/>
  <c r="F45" i="24"/>
  <c r="F63" i="24"/>
  <c r="F77" i="24" s="1"/>
  <c r="F67" i="24"/>
  <c r="F71" i="24"/>
  <c r="F75" i="24"/>
  <c r="F79" i="24"/>
  <c r="F82" i="24" s="1"/>
  <c r="F188" i="24"/>
  <c r="F195" i="24"/>
  <c r="F28" i="19"/>
  <c r="F35" i="19"/>
  <c r="G215" i="19"/>
  <c r="G238" i="19" s="1"/>
  <c r="G219" i="19"/>
  <c r="G223" i="19"/>
  <c r="G227" i="19"/>
  <c r="G231" i="19"/>
  <c r="G266" i="19"/>
  <c r="G273" i="19" s="1"/>
  <c r="G311" i="19"/>
  <c r="G315" i="19"/>
  <c r="G319" i="19"/>
  <c r="G326" i="19" s="1"/>
  <c r="G346" i="19"/>
  <c r="F11" i="24"/>
  <c r="F34" i="24"/>
  <c r="F38" i="24"/>
  <c r="F64" i="24"/>
  <c r="F68" i="24"/>
  <c r="F72" i="24"/>
  <c r="F190" i="24"/>
  <c r="F197" i="24"/>
  <c r="F361" i="19"/>
  <c r="G64" i="24"/>
  <c r="G77" i="24" s="1"/>
  <c r="G68" i="24"/>
  <c r="G72" i="24"/>
  <c r="F191" i="24"/>
  <c r="G328" i="9" l="1"/>
  <c r="F485" i="19"/>
  <c r="F179" i="8"/>
  <c r="F46" i="24"/>
  <c r="F77" i="8"/>
  <c r="F585" i="9"/>
  <c r="G385" i="19"/>
  <c r="G349" i="19"/>
  <c r="G346" i="9"/>
  <c r="G305" i="9"/>
  <c r="F156" i="8"/>
  <c r="G144" i="11"/>
  <c r="F365" i="9"/>
  <c r="G18" i="19"/>
  <c r="F29" i="19"/>
  <c r="F305" i="9"/>
  <c r="F100" i="8"/>
  <c r="F192" i="24"/>
  <c r="G366" i="19"/>
  <c r="F18" i="19"/>
  <c r="F207" i="8"/>
  <c r="F385" i="19"/>
  <c r="F22" i="24"/>
  <c r="F328" i="9"/>
  <c r="F20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<sst xmlns="http://schemas.openxmlformats.org/spreadsheetml/2006/main" count="4602" uniqueCount="3066">
  <si>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</si>
  <si>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</si>
  <si>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</si>
  <si>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</si>
  <si>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</si>
  <si>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</si>
  <si>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</si>
  <si>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</si>
  <si>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</si>
  <si>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</si>
  <si>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</si>
  <si>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</si>
  <si>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</si>
  <si>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</si>
  <si>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</si>
  <si>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</si>
  <si>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</si>
  <si>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</si>
  <si>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</si>
  <si>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</si>
  <si>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</si>
  <si>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</si>
  <si>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</si>
  <si>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</si>
  <si>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</si>
  <si>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</si>
  <si>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</si>
  <si>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</si>
  <si>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</si>
  <si>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</si>
  <si>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</si>
  <si>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</si>
  <si>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</si>
  <si>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</si>
  <si>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</si>
  <si>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</si>
  <si>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</si>
  <si>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</si>
  <si>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</si>
  <si>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</si>
  <si>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</si>
  <si>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</si>
  <si>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</si>
  <si>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</si>
  <si>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</si>
  <si>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</si>
  <si>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</si>
  <si>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</si>
  <si>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</si>
  <si>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</si>
  <si>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</si>
  <si>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</si>
  <si>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</si>
  <si>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</si>
  <si>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</si>
  <si>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</si>
  <si>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</si>
  <si>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</si>
  <si>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</si>
  <si>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</si>
  <si>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</si>
  <si>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</si>
  <si>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</si>
  <si>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</si>
  <si>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</si>
  <si>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</si>
  <si>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</si>
  <si>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</si>
  <si>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</si>
  <si>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</si>
  <si>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</si>
  <si>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</si>
  <si>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</si>
  <si>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</si>
  <si>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</si>
  <si>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</si>
  <si>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</si>
  <si>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</si>
  <si>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</si>
  <si>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</si>
  <si>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</si>
  <si>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</si>
  <si>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</si>
  <si>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</si>
  <si>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</si>
  <si>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</si>
  <si>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</si>
  <si>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</si>
  <si>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</si>
  <si>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</si>
  <si>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</si>
  <si>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</si>
  <si>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</si>
  <si>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</si>
  <si>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</si>
  <si>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</si>
  <si>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</si>
  <si>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</si>
  <si>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</si>
  <si>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</si>
  <si>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</si>
  <si>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</si>
  <si>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</si>
  <si>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</si>
  <si>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</si>
  <si>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</si>
  <si>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</si>
  <si>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</si>
  <si>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</si>
  <si>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</si>
  <si>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</si>
  <si>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</si>
  <si>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</si>
  <si>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</si>
  <si>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</si>
  <si>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</si>
  <si>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</si>
  <si>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</si>
  <si>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</si>
  <si>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</si>
  <si>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</si>
  <si>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</si>
  <si>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</si>
  <si>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</si>
  <si>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</si>
  <si>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</si>
  <si>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</si>
  <si>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</si>
  <si>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</si>
  <si>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</si>
  <si>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</si>
  <si>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</si>
  <si>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</si>
  <si>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</si>
  <si>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</si>
  <si>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</si>
  <si>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</si>
  <si>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</si>
  <si>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</si>
  <si>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</si>
  <si>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</si>
  <si>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</si>
  <si>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</si>
  <si>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</si>
  <si>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</si>
  <si>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</si>
  <si>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</si>
  <si>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</si>
  <si>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</si>
  <si>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</si>
  <si>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</si>
  <si>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</si>
  <si>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</si>
  <si>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</si>
  <si>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</si>
  <si>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</si>
  <si>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</si>
  <si>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</si>
  <si>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</si>
  <si>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</si>
  <si>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</si>
  <si>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</si>
  <si>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</si>
  <si>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</si>
  <si>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</si>
  <si>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</si>
  <si>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</si>
  <si>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</si>
  <si>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</si>
  <si>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</si>
  <si>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</si>
  <si>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</si>
  <si>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</si>
  <si>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</si>
  <si>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</si>
  <si>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</si>
  <si>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</si>
  <si>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</si>
  <si>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</si>
  <si>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</si>
  <si>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</si>
  <si>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</si>
  <si>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</si>
  <si>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</si>
  <si>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</si>
  <si>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</si>
  <si>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</si>
  <si>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</si>
  <si>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</si>
  <si>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</si>
  <si>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</si>
  <si>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</si>
  <si>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</si>
  <si>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</si>
  <si>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</si>
  <si>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</si>
  <si>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</si>
  <si>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</si>
  <si>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</si>
  <si>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</si>
  <si>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</si>
  <si>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</si>
  <si>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</si>
  <si>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</si>
  <si>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</si>
  <si>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</si>
  <si>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</si>
  <si>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</si>
  <si>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</si>
  <si>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</si>
  <si>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</si>
  <si>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</si>
  <si>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</si>
  <si>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</si>
  <si>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</si>
  <si>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</si>
  <si>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</si>
  <si>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</si>
  <si>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</si>
  <si>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</si>
  <si>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</si>
  <si>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</si>
  <si>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</si>
  <si>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</si>
  <si>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</si>
  <si>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</si>
  <si>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</si>
  <si>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</si>
  <si>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</si>
  <si>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</si>
  <si>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</si>
  <si>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</si>
  <si>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</si>
  <si>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</si>
  <si>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</si>
  <si>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</si>
  <si>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</si>
  <si>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</si>
  <si>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</si>
  <si>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</si>
  <si>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</si>
  <si>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</si>
  <si>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</si>
  <si>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</si>
  <si>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</si>
  <si>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</si>
  <si>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</si>
  <si>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</si>
  <si>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</si>
  <si>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</si>
  <si>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</si>
  <si>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</si>
  <si>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</si>
  <si>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</si>
  <si>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</si>
  <si>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</si>
  <si>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</si>
  <si>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</si>
  <si>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</si>
  <si>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</si>
  <si>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</si>
  <si>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</si>
  <si>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</si>
  <si>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</si>
  <si>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</si>
  <si>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</si>
  <si>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</si>
  <si>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</si>
  <si>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</si>
  <si>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</si>
  <si>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</si>
  <si>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</si>
  <si>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</si>
  <si>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</si>
  <si>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</si>
  <si>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</si>
  <si>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</si>
  <si>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</si>
  <si>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</si>
  <si>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</si>
  <si>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</si>
  <si>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</si>
  <si>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</si>
  <si>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</si>
  <si>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</si>
  <si>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</si>
  <si>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</si>
  <si>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</si>
  <si>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</si>
  <si>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</si>
  <si>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</si>
  <si>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</si>
  <si>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</si>
  <si>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</si>
  <si>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</si>
  <si>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</si>
  <si>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</si>
  <si>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</si>
  <si>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</si>
  <si>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</si>
  <si>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</si>
  <si>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</si>
  <si>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</si>
  <si>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</si>
  <si>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</si>
  <si>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</si>
  <si>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</si>
  <si>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</si>
  <si>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</si>
  <si>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</si>
  <si>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</si>
  <si>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</si>
  <si>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</si>
  <si>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</si>
  <si>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</si>
  <si>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</si>
  <si>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</si>
  <si>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</si>
  <si>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</si>
  <si>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</si>
  <si>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</si>
  <si>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</si>
  <si>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</si>
  <si>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</si>
  <si>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</si>
  <si>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</si>
  <si>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</si>
  <si>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</si>
  <si>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</si>
  <si>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</si>
  <si>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</si>
  <si>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</si>
  <si>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</si>
  <si>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</si>
  <si>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</si>
  <si>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</si>
  <si>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</si>
  <si>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</si>
  <si>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</si>
  <si>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</si>
  <si>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</si>
  <si>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</si>
  <si>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</si>
  <si>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</si>
  <si>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</si>
  <si>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</si>
  <si>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</si>
  <si>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</si>
  <si>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</si>
  <si>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</si>
  <si>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</si>
  <si>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</si>
  <si>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</si>
  <si>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</si>
  <si>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</si>
  <si>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</si>
  <si>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</si>
  <si>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</si>
  <si>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</si>
  <si>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</si>
  <si>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</si>
  <si>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</si>
  <si>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</si>
  <si>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</si>
  <si>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</si>
  <si>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</si>
  <si>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</si>
  <si>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</si>
  <si>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</si>
  <si>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</si>
  <si>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</si>
  <si>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</si>
  <si>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</si>
  <si>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</si>
  <si>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</si>
  <si>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</si>
  <si>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</si>
  <si>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</si>
  <si>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</si>
  <si>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</si>
  <si>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</si>
  <si>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</si>
  <si>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</si>
  <si>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</si>
  <si>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</si>
  <si>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</si>
  <si>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</si>
  <si>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</si>
  <si>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</si>
  <si>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</si>
  <si>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</si>
  <si>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</si>
  <si>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</si>
  <si>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</si>
  <si>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</si>
  <si>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</si>
  <si>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</si>
  <si>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</si>
  <si>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</si>
  <si>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</si>
  <si>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</si>
  <si>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</si>
  <si>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</si>
  <si>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</si>
  <si>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</si>
  <si>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</si>
  <si>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</si>
  <si>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</si>
  <si>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</si>
  <si>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</si>
  <si>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</si>
  <si>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</si>
  <si>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</si>
  <si>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</si>
  <si>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</si>
  <si>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</si>
  <si>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</si>
  <si>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</si>
  <si>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</si>
  <si>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</si>
  <si>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</si>
  <si>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</si>
  <si>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</si>
  <si>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</si>
  <si>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</si>
  <si>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</si>
  <si>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</si>
  <si>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</si>
  <si>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</si>
  <si>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</si>
  <si>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</si>
  <si>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</si>
  <si>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</si>
  <si>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</si>
  <si>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</si>
  <si>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</si>
  <si>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</si>
  <si>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</si>
  <si>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</si>
  <si>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</si>
  <si>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</si>
  <si>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</si>
  <si>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</si>
  <si>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</si>
  <si>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</si>
  <si>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</si>
  <si>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</si>
  <si>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</si>
  <si>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</si>
  <si>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</si>
  <si>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</si>
  <si>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</si>
  <si>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</si>
  <si>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</si>
  <si>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</si>
  <si>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</si>
  <si>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</si>
  <si>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</si>
  <si>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</si>
  <si>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</si>
  <si>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</si>
  <si>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</si>
  <si>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</si>
  <si>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</si>
  <si>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</si>
  <si>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</si>
  <si>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</si>
  <si>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</si>
  <si>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</si>
  <si>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</si>
  <si>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</si>
  <si>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</si>
  <si>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</si>
  <si>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</si>
  <si>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</si>
  <si>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</si>
  <si>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</si>
  <si>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</si>
  <si>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</si>
  <si>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</si>
  <si>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</si>
  <si>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</si>
  <si>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</si>
  <si>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</si>
  <si>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</si>
  <si>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</si>
  <si>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</si>
  <si>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</si>
  <si>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</si>
  <si>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</si>
  <si>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</si>
  <si>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</si>
  <si>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</si>
  <si>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</si>
  <si>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</si>
  <si>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</si>
  <si>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</si>
  <si>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</si>
  <si>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</si>
  <si>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</si>
  <si>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</si>
  <si>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</si>
  <si>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</si>
  <si>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</si>
  <si>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</si>
  <si>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</si>
  <si>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</si>
  <si>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</si>
  <si>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</si>
  <si>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</si>
  <si>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</si>
  <si>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</si>
  <si>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</si>
  <si>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</si>
  <si>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</si>
  <si>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</si>
  <si>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</si>
  <si>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</si>
  <si>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</si>
  <si>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</si>
  <si>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</si>
  <si>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</si>
  <si>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</si>
  <si>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</si>
  <si>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</si>
  <si>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</si>
  <si>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</si>
  <si>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</si>
  <si>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</si>
  <si>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</si>
  <si>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</si>
  <si>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</si>
  <si>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</si>
  <si>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</si>
  <si>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</si>
  <si>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</si>
  <si>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</si>
  <si>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</si>
  <si>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</si>
  <si>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</si>
  <si>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</si>
  <si>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</si>
  <si>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</si>
  <si>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</si>
  <si>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</si>
  <si>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</si>
  <si>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</si>
  <si>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</si>
  <si>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</si>
  <si>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</si>
  <si>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</si>
  <si>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</si>
  <si>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</si>
  <si>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</si>
  <si>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</si>
  <si>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</si>
  <si>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</si>
  <si>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</si>
  <si>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</si>
  <si>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</si>
  <si>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</si>
  <si>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</si>
  <si>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</si>
  <si>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</si>
  <si>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</si>
  <si>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</si>
  <si>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</si>
  <si>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</si>
  <si>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</si>
  <si>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</si>
  <si>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</si>
  <si>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</si>
  <si>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</si>
  <si>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</si>
  <si>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</si>
  <si>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</si>
  <si>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</si>
  <si>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</si>
  <si>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</si>
  <si>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</si>
  <si>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</si>
  <si>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</si>
  <si>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</si>
  <si>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</si>
  <si>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</si>
  <si>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</si>
  <si>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</si>
  <si>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</si>
  <si>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</si>
  <si>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</si>
  <si>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</si>
  <si>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</si>
  <si>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</si>
  <si>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</si>
  <si>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</si>
  <si>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</si>
  <si>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</si>
  <si>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</si>
  <si>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</si>
  <si>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</si>
  <si>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</si>
  <si>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</si>
  <si>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</si>
  <si>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</si>
  <si>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</si>
  <si>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</si>
  <si>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</si>
  <si>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</si>
  <si>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</si>
  <si>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</si>
  <si>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</si>
  <si>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</si>
  <si>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</si>
  <si>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</si>
  <si>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</si>
  <si>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</si>
  <si>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</si>
  <si>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</si>
  <si>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</si>
  <si>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</si>
  <si>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</si>
  <si>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</si>
  <si>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</si>
  <si>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</si>
  <si>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</si>
  <si>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</si>
  <si>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</si>
  <si>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</si>
  <si>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</si>
  <si>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</si>
  <si>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</si>
  <si>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</si>
  <si>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</si>
  <si>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</si>
  <si>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</si>
  <si>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</si>
  <si>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</si>
  <si>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</si>
  <si>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</si>
  <si>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</si>
  <si>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</si>
  <si>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</si>
  <si>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</si>
  <si>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</si>
  <si>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</si>
  <si>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</si>
  <si>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</si>
  <si>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</si>
  <si>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</si>
  <si>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</si>
  <si>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</si>
  <si>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</si>
  <si>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</si>
  <si>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</si>
  <si>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</si>
  <si>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</si>
  <si>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</si>
  <si>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</si>
  <si>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</si>
  <si>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</si>
  <si>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</si>
  <si>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</si>
  <si>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</si>
  <si>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</si>
  <si>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</si>
  <si>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</si>
  <si>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</si>
  <si>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</si>
  <si>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</si>
  <si>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</si>
  <si>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</si>
  <si>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</si>
  <si>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</si>
  <si>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</si>
  <si>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</si>
  <si>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</si>
  <si>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</si>
  <si>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</si>
  <si>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</si>
  <si>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</si>
  <si>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</si>
  <si>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</si>
  <si>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</si>
  <si>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</si>
  <si>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</si>
  <si>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</si>
  <si>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</si>
  <si>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</si>
  <si>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</si>
  <si>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</si>
  <si>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</si>
  <si>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</si>
  <si>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</si>
  <si>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</si>
  <si>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</si>
  <si>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</si>
  <si>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</si>
  <si>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</si>
  <si>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</si>
  <si>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</si>
  <si>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</si>
  <si>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</si>
  <si>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</si>
  <si>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</si>
  <si>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</si>
  <si>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</si>
  <si>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</si>
  <si>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</si>
  <si>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</si>
  <si>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</si>
  <si>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</si>
  <si>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</si>
  <si>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</si>
  <si>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</si>
  <si>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</si>
  <si>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</si>
  <si>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</si>
  <si>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</si>
  <si>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</si>
  <si>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</si>
  <si>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</si>
  <si>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</si>
  <si>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</si>
  <si>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</si>
  <si>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</si>
  <si>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</si>
  <si>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</si>
  <si>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</si>
  <si>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</si>
  <si>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</si>
  <si>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</si>
  <si>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</si>
  <si>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</si>
  <si>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</si>
  <si>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</si>
  <si>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</si>
  <si>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</si>
  <si>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</si>
  <si>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</si>
  <si>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</si>
  <si>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</si>
  <si>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</si>
  <si>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</si>
  <si>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</si>
  <si>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</si>
  <si>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</si>
  <si>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</si>
  <si>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</si>
  <si>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</si>
  <si>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</si>
  <si>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</si>
  <si>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</si>
  <si>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</si>
  <si>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</si>
  <si>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</si>
  <si>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</si>
  <si>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</si>
  <si>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</si>
  <si>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</si>
  <si>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</si>
  <si>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</si>
  <si>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</si>
  <si>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</si>
  <si>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</si>
  <si>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</si>
  <si>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</si>
  <si>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</si>
  <si>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</si>
  <si>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</si>
  <si>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</si>
  <si>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</si>
  <si>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</si>
  <si>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</si>
  <si>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</si>
  <si>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</si>
  <si>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</si>
  <si>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</si>
  <si>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</si>
  <si>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</si>
  <si>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</si>
  <si>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</si>
  <si>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</si>
  <si>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</si>
  <si>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</si>
  <si>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</si>
  <si>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</si>
  <si>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</si>
  <si>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</si>
  <si>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</si>
  <si>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</si>
  <si>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</si>
  <si>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</si>
  <si>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</si>
  <si>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</si>
  <si>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</si>
  <si>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</si>
  <si>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</si>
  <si>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</si>
  <si>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</si>
  <si>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</si>
  <si>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</si>
  <si>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</si>
  <si>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</si>
  <si>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</si>
  <si>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</si>
  <si>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</si>
  <si>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</si>
  <si>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</si>
  <si>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</si>
  <si>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</si>
  <si>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</si>
  <si>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</si>
  <si>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</si>
  <si>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</si>
  <si>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</si>
  <si>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</si>
  <si>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</si>
  <si>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</si>
  <si>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</si>
  <si>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</si>
  <si>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</si>
  <si>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</si>
  <si>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</si>
  <si>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</si>
  <si>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</si>
  <si>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</si>
  <si>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</si>
  <si>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</si>
  <si>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</si>
  <si>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</si>
  <si>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</si>
  <si>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</si>
  <si>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</si>
  <si>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</si>
  <si>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</si>
  <si>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</si>
  <si>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</si>
  <si>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</si>
  <si>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</si>
  <si>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</si>
  <si>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</si>
  <si>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</si>
  <si>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</si>
  <si>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</si>
  <si>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</si>
  <si>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</si>
  <si>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</si>
  <si>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</si>
  <si>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</si>
  <si>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</si>
  <si>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</si>
  <si>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</si>
  <si>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</si>
  <si>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</si>
  <si>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</si>
  <si>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</si>
  <si>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</si>
  <si>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</si>
  <si>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</si>
  <si>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</si>
  <si>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</si>
  <si>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</si>
  <si>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</si>
  <si>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</si>
  <si>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</si>
  <si>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</si>
  <si>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</si>
  <si>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</si>
  <si>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</si>
  <si>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</si>
  <si>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</si>
  <si>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</si>
  <si>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</si>
  <si>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</si>
  <si>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</si>
  <si>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</si>
  <si>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</si>
  <si>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</si>
  <si>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</si>
  <si>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</si>
  <si>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</si>
  <si>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</si>
  <si>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</si>
  <si>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</si>
  <si>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</si>
  <si>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</si>
  <si>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</si>
  <si>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</si>
  <si>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</si>
  <si>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</si>
  <si>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</si>
  <si>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</si>
  <si>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</si>
  <si>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</si>
  <si>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</si>
  <si>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</si>
  <si>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</si>
  <si>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</si>
  <si>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</si>
  <si>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</si>
  <si>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</si>
  <si>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</si>
  <si>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</si>
  <si>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</si>
  <si>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</si>
  <si>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</si>
  <si>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</si>
  <si>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</si>
  <si>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</si>
  <si>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</si>
  <si>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</si>
  <si>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</si>
  <si>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</si>
  <si>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</si>
  <si>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</si>
  <si>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</si>
  <si>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</si>
  <si>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</si>
  <si>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</si>
  <si>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</si>
  <si>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</si>
  <si>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</si>
  <si>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</si>
  <si>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</si>
  <si>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</si>
  <si>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</si>
  <si>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</si>
  <si>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</si>
  <si>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</si>
  <si>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</si>
  <si>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</si>
  <si>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</si>
  <si>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</si>
  <si>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</si>
  <si>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</si>
  <si>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</si>
  <si>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</si>
  <si>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</si>
  <si>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</si>
  <si>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</si>
  <si>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</si>
  <si>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</si>
  <si>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</si>
  <si>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</si>
  <si>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</si>
  <si>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</si>
  <si>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</si>
  <si>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</si>
  <si>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</si>
  <si>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</si>
  <si>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</si>
  <si>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</si>
  <si>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</si>
  <si>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</si>
  <si>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</si>
  <si>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</si>
  <si>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</si>
  <si>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</si>
  <si>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</si>
  <si>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</si>
  <si>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</si>
  <si>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</si>
  <si>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</si>
  <si>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</si>
  <si>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</si>
  <si>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</si>
  <si>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</si>
  <si>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</si>
  <si>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</si>
  <si>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</si>
  <si>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</si>
  <si>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</si>
  <si>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</si>
  <si>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</si>
  <si>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</si>
  <si>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</si>
  <si>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</si>
  <si>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</si>
  <si>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</si>
  <si>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</si>
  <si>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</si>
  <si>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</si>
  <si>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</si>
  <si>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</si>
  <si>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</si>
  <si>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</si>
  <si>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</si>
  <si>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</si>
  <si>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</si>
  <si>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</si>
  <si>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</si>
  <si>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</si>
  <si>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</si>
  <si>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</si>
  <si>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</si>
  <si>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</si>
  <si>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</si>
  <si>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</si>
  <si>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</si>
  <si>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</si>
  <si>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</si>
  <si>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</si>
  <si>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</si>
  <si>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</si>
  <si>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</si>
  <si>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</si>
  <si>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</si>
  <si>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</si>
  <si>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</si>
  <si>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</si>
  <si>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</si>
  <si>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</si>
  <si>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</si>
  <si>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</si>
  <si>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</si>
  <si>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</si>
  <si>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</si>
  <si>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</si>
  <si>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</si>
  <si>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</si>
  <si>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</si>
  <si>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</si>
  <si>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</si>
  <si>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</si>
  <si>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</si>
  <si>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</si>
  <si>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</si>
  <si>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</si>
  <si>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</si>
  <si>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</si>
  <si>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</si>
  <si>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</si>
  <si>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</si>
  <si>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</si>
  <si>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</si>
  <si>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</si>
  <si>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</si>
  <si>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</si>
  <si>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</si>
  <si>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</si>
  <si>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</si>
  <si>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</si>
  <si>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</si>
  <si>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</si>
  <si>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</si>
  <si>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</si>
  <si>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</si>
  <si>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</si>
  <si>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</si>
  <si>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</si>
  <si>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</si>
  <si>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</si>
  <si>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</si>
  <si>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</si>
  <si>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</si>
  <si>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</si>
  <si>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</si>
  <si>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</si>
  <si>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</si>
  <si>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</si>
  <si>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</si>
  <si>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</si>
  <si>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</si>
  <si>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</si>
  <si>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</si>
  <si>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</si>
  <si>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</si>
  <si>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</si>
  <si>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</si>
  <si>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</si>
  <si>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</si>
  <si>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</si>
  <si>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</si>
  <si>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</si>
  <si>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</si>
  <si>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</si>
  <si>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</si>
  <si>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</si>
  <si>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</si>
  <si>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</si>
  <si>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</si>
  <si>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</si>
  <si>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</si>
  <si>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</si>
  <si>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</si>
  <si>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</si>
  <si>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</si>
  <si>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</si>
  <si>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</si>
  <si>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</si>
  <si>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</si>
  <si>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</si>
  <si>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</si>
  <si>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</si>
  <si>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</si>
  <si>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</si>
  <si>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</si>
  <si>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</si>
  <si>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</si>
  <si>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</si>
  <si>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</si>
  <si>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</si>
  <si>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</si>
  <si>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</si>
  <si>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</si>
  <si>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</si>
  <si>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</si>
  <si>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</si>
  <si>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</si>
  <si>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</si>
  <si>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</si>
  <si>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</si>
  <si>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</si>
  <si>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</si>
  <si>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</si>
  <si>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</si>
  <si>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</si>
  <si>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</si>
  <si>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</si>
  <si>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</si>
  <si>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</si>
  <si>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</si>
  <si>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</si>
  <si>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</si>
  <si>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</si>
  <si>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</si>
  <si>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</si>
  <si>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</si>
  <si>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</si>
  <si>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</si>
  <si>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</si>
  <si>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</si>
  <si>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</si>
  <si>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</si>
  <si>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</si>
  <si>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</si>
  <si>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</si>
  <si>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</si>
  <si>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</si>
  <si>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</si>
  <si>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</si>
  <si>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</si>
  <si>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</si>
  <si>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</si>
  <si>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</si>
  <si>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</si>
  <si>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</si>
  <si>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</si>
  <si>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</si>
  <si>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</si>
  <si>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</si>
  <si>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</si>
  <si>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</si>
  <si>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</si>
  <si>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</si>
  <si>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</si>
  <si>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</si>
  <si>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</si>
  <si>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</si>
  <si>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</si>
  <si>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</si>
  <si>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</si>
  <si>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</si>
  <si>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</si>
  <si>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</si>
  <si>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</si>
  <si>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</si>
  <si>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</si>
  <si>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</si>
  <si>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</si>
  <si>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</si>
  <si>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</si>
  <si>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</si>
  <si>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</si>
  <si>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</si>
  <si>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</si>
  <si>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</si>
  <si>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</si>
  <si>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</si>
  <si>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</si>
  <si>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</si>
  <si>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</si>
  <si>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</si>
  <si>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</si>
  <si>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</si>
  <si>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</si>
  <si>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</si>
  <si>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</si>
  <si>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</si>
  <si>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</si>
  <si>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</si>
  <si>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</si>
  <si>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</si>
  <si>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</si>
  <si>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</si>
  <si>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</si>
  <si>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</si>
  <si>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</si>
  <si>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</si>
  <si>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</si>
  <si>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</si>
  <si>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</si>
  <si>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</si>
  <si>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</si>
  <si>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</si>
  <si>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</si>
  <si>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</si>
  <si>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</si>
  <si>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</si>
  <si>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</si>
  <si>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</si>
  <si>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</si>
  <si>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</si>
  <si>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</si>
  <si>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</si>
  <si>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</si>
  <si>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</si>
  <si>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</si>
  <si>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</si>
  <si>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</si>
  <si>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</si>
  <si>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</si>
  <si>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</si>
  <si>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</si>
  <si>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</si>
  <si>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</si>
  <si>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</si>
  <si>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</si>
  <si>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</si>
  <si>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</si>
  <si>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</si>
  <si>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</si>
  <si>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</si>
  <si>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</si>
  <si>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</si>
  <si>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</si>
  <si>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</si>
  <si>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</si>
  <si>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</si>
  <si>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</si>
  <si>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</si>
  <si>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</si>
  <si>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</si>
  <si>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</si>
  <si>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</si>
  <si>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</si>
  <si>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</si>
  <si>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</si>
  <si>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</si>
  <si>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</si>
  <si>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</si>
  <si>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</si>
  <si>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</si>
  <si>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</si>
  <si>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</si>
  <si>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</si>
  <si>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</si>
  <si>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</si>
  <si>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</si>
  <si>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</si>
  <si>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</si>
  <si>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</si>
  <si>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</si>
  <si>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</si>
  <si>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</si>
  <si>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</si>
  <si>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</si>
  <si>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</si>
  <si>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</si>
  <si>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</si>
  <si>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</si>
  <si>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</si>
  <si>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</si>
  <si>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</si>
  <si>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</si>
  <si>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</si>
  <si>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</si>
  <si>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</si>
  <si>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</si>
  <si>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</si>
  <si>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</si>
  <si>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</si>
  <si>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</si>
  <si>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</si>
  <si>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</si>
  <si>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</si>
  <si>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</si>
  <si>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</si>
  <si>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</si>
  <si>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</si>
  <si>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</si>
  <si>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</si>
  <si>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</si>
  <si>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</si>
  <si>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</si>
  <si>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</si>
  <si>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</si>
  <si>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</si>
  <si>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</si>
  <si>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</si>
  <si>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</si>
  <si>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</si>
  <si>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</si>
  <si>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</si>
  <si>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</si>
  <si>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</si>
  <si>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</si>
  <si>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</si>
  <si>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</si>
  <si>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</si>
  <si>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</si>
  <si>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</si>
  <si>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</si>
  <si>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</si>
  <si>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</si>
  <si>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</si>
  <si>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</si>
  <si>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</si>
  <si>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</si>
  <si>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</si>
  <si>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</si>
  <si>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</si>
  <si>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</si>
  <si>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</si>
  <si>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</si>
  <si>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</si>
  <si>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</si>
  <si>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</si>
  <si>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</si>
  <si>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</si>
  <si>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</si>
  <si>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</si>
  <si>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</si>
  <si>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</si>
  <si>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</si>
  <si>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</si>
  <si>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</si>
  <si>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</si>
  <si>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</si>
  <si>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</si>
  <si>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</si>
  <si>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</si>
  <si>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</si>
  <si>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</si>
  <si>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</si>
  <si>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</si>
  <si>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</si>
  <si>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</si>
  <si>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</si>
  <si>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</si>
  <si>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</si>
  <si>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</si>
  <si>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</si>
  <si>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</si>
  <si>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</si>
  <si>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</si>
  <si>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</si>
  <si>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</si>
  <si>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</si>
  <si>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</si>
  <si>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</si>
  <si>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</si>
  <si>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</si>
  <si>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</si>
  <si>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</si>
  <si>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</si>
  <si>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</si>
  <si>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</si>
  <si>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</si>
  <si>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</si>
  <si>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</si>
  <si>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</si>
  <si>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</si>
  <si>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</si>
  <si>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</si>
  <si>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</si>
  <si>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</si>
  <si>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</si>
  <si>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</si>
  <si>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</si>
  <si>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</si>
  <si>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</si>
  <si>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</si>
  <si>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</si>
  <si>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</si>
  <si>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</si>
  <si>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</si>
  <si>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</si>
  <si>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</si>
  <si>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</si>
  <si>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</si>
  <si>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</si>
  <si>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</si>
  <si>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</si>
  <si>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</si>
  <si>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</si>
  <si>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</si>
  <si>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</si>
  <si>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</si>
  <si>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</si>
  <si>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</si>
  <si>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</si>
  <si>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</si>
  <si>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</si>
  <si>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</si>
  <si>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</si>
  <si>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</si>
  <si>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</si>
  <si>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</si>
  <si>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</si>
  <si>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</si>
  <si>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</si>
  <si>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</si>
  <si>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</si>
  <si>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</si>
  <si>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</si>
  <si>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</si>
  <si>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</si>
  <si>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</si>
  <si>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</si>
  <si>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</si>
  <si>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</si>
  <si>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</si>
  <si>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</si>
  <si>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</si>
  <si>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</si>
  <si>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</si>
  <si>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</si>
  <si>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</si>
  <si>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</si>
  <si>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</si>
  <si>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</si>
  <si>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</si>
  <si>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</si>
  <si>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</si>
  <si>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</si>
  <si>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</si>
  <si>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</si>
  <si>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</si>
  <si>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</si>
  <si>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</si>
  <si>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</si>
  <si>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</si>
  <si>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</si>
  <si>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</si>
  <si>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</si>
  <si>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</si>
  <si>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</si>
  <si>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</si>
  <si>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</si>
  <si>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</si>
  <si>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</si>
  <si>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</si>
  <si>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</si>
  <si>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</si>
  <si>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</si>
  <si>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</si>
  <si>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</si>
  <si>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</si>
  <si>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</si>
  <si>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</si>
  <si>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</si>
  <si>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</si>
  <si>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</si>
  <si>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</si>
  <si>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</si>
  <si>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</si>
  <si>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</si>
  <si>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</si>
  <si>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</si>
  <si>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</si>
  <si>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</si>
  <si>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</si>
  <si>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</si>
  <si>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</si>
  <si>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</si>
  <si>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</si>
  <si>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</si>
  <si>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</si>
  <si>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</si>
  <si>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</si>
  <si>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</si>
  <si>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</si>
  <si>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</si>
  <si>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</si>
  <si>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</si>
  <si>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</si>
  <si>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</si>
  <si>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</si>
  <si>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</si>
  <si>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</si>
  <si>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</si>
  <si>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</si>
  <si>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</si>
  <si>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</si>
  <si>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</si>
  <si>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</si>
  <si>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</si>
  <si>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</si>
  <si>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</si>
  <si>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</si>
  <si>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</si>
  <si>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</si>
  <si>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</si>
  <si>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</si>
  <si>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</si>
  <si>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</si>
  <si>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</si>
  <si>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</si>
  <si>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</si>
  <si>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</si>
  <si>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</si>
  <si>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</si>
  <si>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</si>
  <si>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</si>
  <si>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</si>
  <si>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</si>
  <si>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</si>
  <si>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</si>
  <si>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</si>
  <si>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</si>
  <si>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</si>
  <si>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</si>
  <si>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</si>
  <si>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</si>
  <si>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</si>
  <si>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</si>
  <si>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</si>
  <si>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</si>
  <si>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</si>
  <si>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</si>
  <si>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</si>
  <si>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</si>
  <si>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</si>
  <si>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</si>
  <si>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</si>
  <si>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</si>
  <si>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</si>
  <si>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</si>
  <si>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</si>
  <si>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</si>
  <si>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</si>
  <si>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</si>
  <si>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</si>
  <si>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</si>
  <si>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</si>
  <si>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</si>
  <si>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</si>
  <si>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</si>
  <si>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</si>
  <si>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</si>
  <si>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</si>
  <si>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</si>
  <si>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</si>
  <si>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</si>
  <si>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</si>
  <si>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</si>
  <si>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</si>
  <si>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</si>
  <si>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</si>
  <si>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</si>
  <si>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</si>
  <si>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</si>
  <si>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</si>
  <si>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</si>
  <si>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</si>
  <si>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</si>
  <si>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</si>
  <si>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</si>
  <si>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</si>
  <si>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</si>
  <si>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</si>
  <si>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</si>
  <si>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</si>
  <si>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</si>
  <si>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</si>
  <si>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</si>
  <si>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</si>
  <si>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</si>
  <si>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</si>
  <si>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</si>
  <si>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</si>
  <si>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</si>
  <si>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</si>
  <si>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</si>
  <si>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</si>
  <si>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</si>
  <si>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</si>
  <si>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</si>
  <si>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</si>
  <si>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</si>
  <si>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</si>
  <si>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</si>
  <si>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</si>
  <si>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</si>
  <si>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</si>
  <si>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</si>
  <si>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</si>
  <si>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</si>
  <si>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</si>
  <si>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</si>
  <si>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</si>
  <si>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</si>
  <si>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</si>
  <si>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</si>
  <si>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</si>
  <si>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</si>
  <si>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</si>
  <si>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</si>
  <si>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</si>
  <si>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</si>
  <si>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</si>
  <si>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</si>
  <si>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</si>
  <si>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</si>
  <si>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</si>
  <si>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</si>
  <si>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</si>
  <si>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</si>
  <si>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</si>
  <si>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</si>
  <si>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</si>
  <si>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</si>
  <si>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</si>
  <si>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</si>
  <si>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</si>
  <si>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</si>
  <si>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</si>
  <si>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</si>
  <si>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</si>
  <si>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</si>
  <si>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</si>
  <si>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</si>
  <si>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</si>
  <si>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</si>
  <si>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</si>
  <si>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</si>
  <si>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</si>
  <si>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</si>
  <si>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</si>
  <si>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</si>
  <si>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</si>
  <si>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</si>
  <si>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</si>
  <si>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</si>
  <si>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</si>
  <si>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</si>
  <si>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</si>
  <si>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</si>
  <si>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</si>
  <si>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</si>
  <si>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</si>
  <si>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</si>
  <si>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</si>
  <si>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</si>
  <si>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</si>
  <si>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</si>
  <si>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</si>
  <si>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</si>
  <si>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</si>
  <si>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</si>
  <si>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</si>
  <si>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</si>
  <si>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</si>
  <si>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</si>
  <si>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</si>
  <si>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</si>
  <si>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</si>
  <si>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</si>
  <si>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</si>
  <si>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</si>
  <si>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</si>
  <si>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</si>
  <si>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</si>
  <si>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</si>
  <si>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</si>
  <si>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</si>
  <si>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</si>
  <si>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</si>
  <si>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</si>
  <si>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</si>
  <si>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</si>
  <si>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</si>
  <si>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</si>
  <si>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</si>
  <si>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</si>
  <si>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</si>
  <si>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</si>
  <si>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</si>
  <si>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</si>
  <si>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</si>
  <si>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</si>
  <si>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</si>
  <si>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</si>
  <si>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</si>
  <si>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</si>
  <si>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</si>
  <si>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</si>
  <si>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</si>
  <si>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</si>
  <si>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</si>
  <si>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</si>
  <si>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</si>
  <si>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</si>
  <si>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</si>
  <si>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</si>
  <si>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</si>
  <si>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</si>
  <si>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</si>
  <si>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</si>
  <si>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</si>
  <si>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</si>
  <si>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</si>
  <si>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</si>
  <si>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</si>
  <si>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</si>
  <si>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</si>
  <si>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</si>
  <si>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</si>
  <si>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</si>
  <si>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</si>
  <si>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</si>
  <si>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</si>
  <si>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</si>
  <si>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</si>
  <si>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</si>
  <si>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</si>
  <si>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</si>
  <si>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</si>
  <si>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</si>
  <si>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</si>
  <si>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</si>
  <si>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</si>
  <si>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</si>
  <si>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</si>
  <si>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</si>
  <si>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</si>
  <si>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</si>
  <si>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</si>
  <si>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</si>
  <si>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</si>
  <si>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</si>
  <si>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</si>
  <si>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</si>
  <si>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</si>
  <si>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</si>
  <si>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</si>
  <si>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</si>
  <si>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</si>
  <si>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</si>
  <si>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</si>
  <si>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</si>
  <si>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</si>
  <si>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</si>
  <si>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</si>
  <si>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</si>
  <si>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</si>
  <si>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</si>
  <si>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</si>
  <si>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</si>
  <si>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</si>
  <si>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</si>
  <si>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</si>
  <si>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</si>
  <si>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</si>
  <si>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</si>
  <si>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</si>
  <si>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</si>
  <si>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</si>
  <si>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</si>
  <si>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</si>
  <si>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</si>
  <si>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</si>
  <si>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</si>
  <si>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</si>
  <si>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</si>
  <si>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</si>
  <si>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</si>
  <si>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</si>
  <si>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</si>
  <si>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</si>
  <si>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</si>
  <si>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</si>
  <si>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</si>
  <si>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</si>
  <si>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</si>
  <si>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</si>
  <si>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</si>
  <si>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</si>
  <si>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</si>
  <si>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</si>
  <si>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</si>
  <si>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</si>
  <si>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</si>
  <si>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</si>
  <si>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</si>
  <si>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</si>
  <si>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</si>
  <si>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</si>
  <si>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</si>
  <si>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</si>
  <si>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</si>
  <si>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</si>
  <si>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</si>
  <si>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</si>
  <si>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</si>
  <si>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</si>
  <si>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</si>
  <si>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</si>
  <si>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</si>
  <si>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</si>
  <si>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</si>
  <si>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</si>
  <si>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</si>
  <si>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</si>
  <si>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</si>
  <si>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</si>
  <si>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</si>
  <si>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</si>
  <si>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</si>
  <si>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</si>
  <si>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</si>
  <si>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</si>
  <si>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</si>
  <si>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</si>
  <si>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</si>
  <si>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</si>
  <si>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</si>
  <si>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</si>
  <si>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</si>
  <si>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</si>
  <si>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</si>
  <si>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</si>
  <si>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</si>
  <si>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</si>
  <si>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</si>
  <si>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</si>
  <si>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</si>
  <si>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</si>
  <si>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</si>
  <si>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</si>
  <si>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</si>
  <si>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</si>
  <si>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</si>
  <si>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</si>
  <si>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</si>
  <si>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</si>
  <si>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</si>
  <si>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</si>
  <si>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</si>
  <si>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</si>
  <si>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</si>
  <si>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</si>
  <si>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</si>
  <si>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</si>
  <si>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</si>
  <si>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</si>
  <si>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</si>
  <si>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</si>
  <si>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</si>
  <si>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</si>
  <si>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</si>
  <si>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</si>
  <si>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</si>
  <si>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</si>
  <si>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</si>
  <si>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</si>
  <si>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</si>
  <si>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</si>
  <si>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</si>
  <si>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</si>
  <si>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</si>
  <si>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</si>
  <si>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</si>
  <si>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</si>
  <si>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</si>
  <si>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</si>
  <si>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</si>
  <si>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</si>
  <si>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</si>
  <si>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</si>
  <si>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</si>
  <si>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</si>
  <si>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</si>
  <si>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</si>
  <si>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</si>
  <si>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</si>
  <si>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</si>
  <si>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</si>
  <si>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</si>
  <si>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</si>
  <si>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</si>
  <si>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</si>
  <si>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</si>
  <si>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</si>
  <si>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</si>
  <si>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</si>
  <si>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</si>
  <si>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</si>
  <si>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</si>
  <si>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</si>
  <si>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</si>
  <si>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</si>
  <si>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</si>
  <si>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</si>
  <si>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</si>
  <si>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</si>
  <si>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</si>
  <si>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</si>
  <si>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</si>
  <si>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</si>
  <si>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</si>
  <si>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</si>
  <si>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</si>
  <si>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</si>
  <si>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</si>
  <si>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</si>
  <si>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</si>
  <si>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</si>
  <si>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</si>
  <si>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</si>
  <si>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</si>
  <si>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</si>
  <si>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</si>
  <si>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</si>
  <si>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</si>
  <si>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</si>
  <si>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</si>
  <si>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</si>
  <si>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</si>
  <si>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</si>
  <si>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</si>
  <si>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</si>
  <si>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</si>
  <si>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</si>
  <si>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</si>
  <si>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</si>
  <si>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</si>
  <si>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</si>
  <si>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</si>
  <si>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</si>
  <si>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</si>
  <si>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</si>
  <si>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</si>
  <si>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</si>
  <si>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</si>
  <si>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</si>
  <si>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</si>
  <si>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</si>
  <si>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</si>
  <si>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</si>
  <si>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</si>
  <si>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</si>
  <si>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</si>
  <si>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</si>
  <si>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</si>
  <si>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</si>
  <si>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</si>
  <si>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</si>
  <si>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</si>
  <si>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</si>
  <si>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</si>
  <si>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</si>
  <si>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</si>
  <si>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</si>
  <si>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</si>
  <si>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</si>
  <si>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</si>
  <si>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</si>
  <si>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</si>
  <si>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</si>
  <si>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</si>
  <si>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</si>
  <si>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</si>
  <si>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</si>
  <si>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</si>
  <si>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</si>
  <si>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</si>
  <si>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</si>
  <si>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</si>
  <si>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</si>
  <si>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</si>
  <si>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</si>
  <si>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</si>
  <si>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</si>
  <si>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</si>
  <si>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</si>
  <si>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</si>
  <si>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</si>
  <si>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</si>
  <si>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</si>
  <si>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</si>
  <si>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</si>
  <si>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</si>
  <si>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</si>
  <si>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</si>
  <si>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</si>
  <si>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</si>
  <si>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</si>
  <si>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</si>
  <si>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</si>
  <si>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</si>
  <si>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</si>
  <si>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</si>
  <si>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</si>
  <si>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</si>
  <si>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</si>
  <si>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</si>
  <si>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</si>
  <si>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</si>
  <si>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</si>
  <si>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</si>
  <si>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</si>
  <si>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</si>
  <si>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</si>
  <si>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</si>
  <si>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</si>
  <si>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</si>
  <si>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</si>
  <si>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</si>
  <si>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</si>
  <si>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</si>
  <si>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</si>
  <si>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</si>
  <si>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</si>
  <si>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</si>
  <si>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</si>
  <si>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</si>
  <si>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</si>
  <si>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</si>
  <si>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</si>
  <si>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</si>
  <si>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</si>
  <si>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</si>
  <si>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</si>
  <si>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</si>
  <si>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</si>
  <si>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</si>
  <si>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</si>
  <si>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</si>
  <si>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</si>
  <si>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</si>
  <si>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</si>
  <si>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</si>
  <si>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</si>
  <si>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</si>
  <si>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</si>
  <si>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</si>
  <si>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</si>
  <si>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</si>
  <si>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</si>
  <si>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</si>
  <si>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</si>
  <si>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</si>
  <si>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</si>
  <si>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</si>
  <si>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</si>
  <si>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</si>
  <si>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</si>
  <si>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</si>
  <si>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</si>
  <si>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</si>
  <si>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</si>
  <si>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</si>
  <si>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</si>
  <si>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</si>
  <si>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</si>
  <si>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</si>
  <si>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</si>
  <si>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</si>
  <si>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</si>
  <si>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</si>
  <si>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</si>
  <si>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</si>
  <si>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</si>
  <si>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</si>
  <si>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</si>
  <si>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</si>
  <si>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</si>
  <si>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</si>
  <si>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</si>
  <si>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</si>
  <si>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</si>
  <si>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</si>
  <si>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</si>
  <si>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</si>
  <si>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</si>
  <si>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</si>
  <si>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</si>
  <si>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</si>
  <si>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</si>
  <si>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</si>
  <si>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</si>
  <si>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</si>
  <si>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</si>
  <si>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</si>
  <si>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</si>
  <si>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</si>
  <si>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</si>
  <si>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</si>
  <si>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</si>
  <si>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</si>
  <si>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</si>
  <si>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</si>
  <si>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</si>
  <si>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</si>
  <si>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</si>
  <si>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</si>
  <si>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</si>
  <si>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</si>
  <si>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</si>
  <si>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</si>
  <si>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</si>
  <si>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</si>
  <si>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</si>
  <si>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</si>
  <si>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</si>
  <si>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</si>
  <si>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</si>
  <si>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</si>
  <si>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</si>
  <si>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</si>
  <si>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</si>
  <si>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</si>
  <si>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</si>
  <si>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</si>
  <si>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</si>
  <si>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</si>
  <si>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</si>
  <si>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</si>
  <si>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</si>
  <si>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</si>
  <si>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</si>
  <si>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</si>
  <si>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</si>
  <si>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</si>
  <si>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</si>
  <si>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</si>
  <si>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</si>
  <si>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</si>
  <si>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</si>
  <si>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</si>
  <si>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</si>
  <si>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</si>
  <si>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</si>
  <si>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</si>
  <si>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</si>
  <si>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</si>
  <si>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</si>
  <si>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</si>
  <si>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</si>
  <si>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</si>
  <si>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</si>
  <si>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</si>
  <si>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</si>
  <si>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</si>
  <si>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</si>
  <si>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</si>
  <si>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</si>
  <si>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</si>
  <si>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</si>
  <si>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</si>
  <si>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</si>
  <si>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</si>
  <si>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</si>
  <si>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</si>
  <si>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</si>
  <si>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</si>
  <si>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</si>
  <si>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</si>
  <si>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</si>
  <si>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</si>
  <si>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</si>
  <si>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</si>
  <si>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</si>
  <si>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</si>
  <si>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</si>
  <si>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</si>
  <si>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</si>
  <si>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</si>
  <si>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</si>
  <si>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</si>
  <si>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</si>
  <si>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</si>
  <si>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</si>
  <si>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</si>
  <si>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</si>
  <si>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</si>
  <si>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</si>
  <si>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</si>
  <si>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</si>
  <si>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</si>
  <si>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</si>
  <si>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</si>
  <si>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</si>
  <si>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</si>
  <si>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</si>
  <si>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</si>
  <si>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</si>
  <si>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</si>
  <si>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</si>
  <si>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</si>
  <si>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</si>
  <si>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</si>
  <si>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</si>
  <si>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</si>
  <si>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</si>
  <si>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</si>
  <si>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</si>
  <si>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</si>
  <si>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</si>
  <si>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</si>
  <si>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</si>
  <si>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</si>
  <si>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</si>
  <si>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</si>
  <si>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</si>
  <si>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</si>
  <si>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</si>
  <si>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</si>
  <si>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</si>
  <si>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</si>
  <si>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</si>
  <si>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</si>
  <si>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</si>
  <si>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</si>
  <si>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</si>
  <si>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</si>
  <si>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</si>
  <si>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</si>
  <si>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</si>
  <si>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</si>
  <si>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</si>
  <si>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</si>
  <si>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</si>
  <si>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</si>
  <si>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</si>
  <si>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</si>
  <si>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</si>
  <si>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</si>
  <si>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</si>
  <si>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</si>
  <si>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</si>
  <si>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</si>
  <si>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</si>
  <si>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</si>
  <si>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</si>
  <si>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</si>
  <si>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</si>
  <si>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</si>
  <si>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</si>
  <si>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</si>
  <si>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</si>
  <si>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</si>
  <si>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</si>
  <si>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</si>
  <si>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</si>
  <si>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</si>
  <si>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</si>
  <si>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</si>
  <si>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</si>
  <si>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</si>
  <si>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</si>
  <si>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</si>
  <si>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</si>
  <si>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</si>
  <si>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</si>
  <si>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</si>
  <si>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</si>
  <si>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</si>
  <si>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</si>
  <si>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</si>
  <si>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</si>
  <si>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</si>
  <si>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</si>
  <si>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</si>
  <si>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</si>
  <si>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</si>
  <si>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</si>
  <si>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</si>
  <si>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</si>
  <si>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</si>
  <si>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</si>
  <si>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</si>
  <si>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</si>
  <si>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</si>
  <si>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</si>
  <si>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</si>
  <si>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</si>
  <si>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</si>
  <si>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</si>
  <si>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</si>
  <si>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</si>
  <si>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</si>
  <si>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</si>
  <si>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</si>
  <si>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</si>
  <si>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</si>
  <si>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</si>
  <si>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</si>
  <si>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</si>
  <si>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</si>
  <si>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</si>
  <si>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</si>
  <si>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</si>
  <si>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</si>
  <si>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</si>
  <si>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</si>
  <si>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</si>
  <si>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</si>
  <si>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</si>
  <si>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</si>
  <si>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</si>
  <si>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</si>
  <si>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</si>
  <si>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</si>
  <si>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</si>
  <si>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</si>
  <si>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</si>
  <si>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</si>
  <si>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</si>
  <si>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</si>
  <si>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</si>
  <si>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</si>
  <si>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</si>
  <si>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</si>
  <si>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</si>
  <si>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</si>
  <si>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</si>
  <si>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</si>
  <si>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</si>
  <si>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</si>
  <si>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</si>
  <si>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</si>
  <si>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</si>
  <si>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</si>
  <si>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</si>
  <si>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</si>
  <si>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</si>
  <si>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</si>
  <si>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</si>
  <si>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</si>
  <si>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</si>
  <si>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</si>
  <si>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</si>
  <si>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</si>
  <si>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</si>
  <si>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</si>
  <si>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</si>
  <si>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</si>
  <si>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</si>
  <si>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</si>
  <si>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</si>
  <si>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</si>
  <si>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</si>
  <si>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</si>
  <si>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</si>
  <si>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</si>
  <si>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</si>
  <si>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</si>
  <si>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</si>
  <si>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</si>
  <si>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</si>
  <si>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</si>
  <si>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</si>
  <si>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</si>
  <si>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</si>
  <si>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</si>
  <si>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</si>
  <si>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</si>
  <si>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</si>
  <si>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</si>
  <si>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</si>
  <si>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</si>
  <si>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</si>
  <si>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</si>
  <si>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</si>
  <si>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</si>
  <si>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</si>
  <si>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</si>
  <si>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</si>
  <si>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</si>
  <si>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</si>
  <si>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</si>
  <si>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</si>
  <si>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</si>
  <si>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</si>
  <si>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</si>
  <si>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</si>
  <si>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</si>
  <si>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</si>
  <si>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</si>
  <si>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</si>
  <si>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</si>
  <si>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</si>
  <si>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</si>
  <si>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</si>
  <si>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</si>
  <si>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</si>
  <si>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</si>
  <si>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</si>
  <si>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</si>
  <si>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</si>
  <si>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</si>
  <si>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</si>
  <si>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</si>
  <si>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</si>
  <si>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</si>
  <si>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</si>
  <si>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</si>
  <si>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</si>
  <si>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</si>
  <si>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</si>
  <si>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</si>
  <si>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</si>
  <si>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</si>
  <si>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</si>
  <si>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</si>
  <si>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</si>
  <si>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</si>
  <si>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</si>
  <si>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</si>
  <si>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</si>
  <si>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</si>
  <si>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</si>
  <si>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</si>
  <si>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</si>
  <si>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</si>
  <si>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</si>
  <si>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</si>
  <si>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</si>
  <si>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</si>
  <si>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</si>
  <si>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</si>
  <si>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</si>
  <si>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</si>
  <si>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</si>
  <si>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</si>
  <si>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</si>
  <si>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</si>
  <si>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</si>
  <si>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</si>
  <si>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</si>
  <si>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</si>
  <si>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</si>
  <si>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</si>
  <si>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</si>
  <si>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</si>
  <si>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</si>
  <si>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</si>
  <si>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</si>
  <si>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</si>
  <si>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</si>
  <si>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</si>
  <si>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</si>
  <si>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</si>
  <si>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</si>
  <si>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</si>
  <si>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</si>
  <si>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</si>
  <si>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</si>
  <si>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</si>
  <si>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</si>
  <si>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</si>
  <si>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</si>
  <si>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</si>
  <si>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</si>
  <si>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</si>
  <si>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</si>
  <si>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</si>
  <si>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</si>
  <si>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</si>
  <si>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</si>
  <si>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</si>
  <si>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</si>
  <si>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</si>
  <si>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</si>
  <si>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</si>
  <si>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</si>
  <si>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</si>
  <si>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</si>
  <si>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</si>
  <si>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</si>
  <si>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</si>
  <si>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</si>
  <si>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</si>
  <si>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</si>
  <si>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</si>
  <si>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</si>
  <si>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</si>
  <si>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</si>
  <si>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</si>
  <si>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</si>
  <si>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</si>
  <si>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</si>
  <si>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</si>
  <si>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</si>
  <si>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</si>
  <si>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</si>
  <si>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</si>
  <si>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</si>
  <si>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</si>
  <si>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</si>
  <si>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</si>
  <si>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</si>
  <si>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</si>
  <si>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</si>
  <si>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</si>
  <si>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</si>
  <si>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</si>
  <si>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</si>
  <si>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</si>
  <si>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</si>
  <si>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</si>
  <si>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</si>
  <si>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</si>
  <si>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</si>
  <si>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</si>
  <si>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</si>
  <si>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</si>
  <si>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</si>
  <si>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</si>
  <si>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</si>
  <si>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</si>
  <si>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</si>
  <si>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</si>
  <si>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</si>
  <si>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</si>
  <si>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</si>
  <si>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</si>
  <si>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</si>
  <si>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</si>
  <si>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</si>
  <si>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</si>
  <si>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</si>
  <si>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</si>
  <si>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</si>
  <si>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</si>
  <si>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</si>
  <si>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</si>
  <si>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</si>
  <si>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</si>
  <si>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</si>
  <si>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</si>
  <si>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</si>
  <si>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</si>
  <si>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</si>
  <si>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</si>
  <si>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</si>
  <si>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</si>
  <si>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</si>
  <si>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</si>
  <si>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</si>
  <si>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</si>
  <si>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</si>
  <si>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</si>
  <si>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</si>
  <si>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</si>
  <si>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</si>
  <si>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</si>
  <si>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</si>
  <si>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</si>
  <si>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</si>
  <si>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</si>
  <si>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</si>
  <si>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</si>
  <si>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</si>
  <si>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</si>
  <si>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</si>
  <si>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</si>
  <si>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</si>
  <si>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</si>
  <si>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</si>
  <si>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</si>
  <si>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</si>
  <si>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</si>
  <si>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</si>
  <si>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</si>
  <si>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</si>
  <si>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</si>
  <si>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</si>
  <si>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</si>
  <si>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</si>
  <si>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</si>
  <si>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</si>
  <si>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</si>
  <si>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</si>
  <si>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</si>
  <si>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</si>
  <si>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</si>
  <si>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</si>
  <si>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</si>
  <si>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</si>
  <si>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</si>
  <si>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</si>
  <si>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</si>
  <si>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</si>
  <si>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</si>
  <si>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</si>
  <si>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</si>
  <si>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</si>
  <si>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</si>
  <si>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</si>
  <si>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</si>
  <si>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</si>
  <si>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</si>
  <si>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</si>
  <si>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</si>
  <si>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</si>
  <si>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</si>
  <si>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</si>
  <si>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</si>
  <si>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</si>
  <si>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</si>
  <si>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</si>
  <si>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</si>
  <si>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</si>
  <si>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</si>
  <si>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</si>
  <si>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</si>
  <si>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</si>
  <si>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</si>
  <si>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</si>
  <si>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</si>
  <si>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</si>
  <si>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</si>
  <si>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</si>
  <si>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</si>
  <si>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</si>
  <si>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</si>
  <si>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</si>
  <si>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</si>
  <si>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</si>
  <si>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</si>
  <si>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</si>
  <si>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</si>
  <si>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</si>
  <si>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</si>
  <si>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</si>
  <si>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</si>
  <si>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</si>
  <si>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</si>
  <si>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</si>
  <si>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</si>
  <si>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</si>
  <si>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</si>
  <si>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</si>
  <si>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</si>
  <si>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</si>
  <si>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</si>
  <si>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</si>
  <si>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</si>
  <si>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</si>
  <si>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</si>
  <si>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</si>
  <si>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</si>
  <si>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</si>
  <si>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</si>
  <si>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</si>
  <si>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</si>
  <si>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</si>
  <si>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</si>
  <si>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</si>
  <si>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</si>
  <si>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</si>
  <si>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</si>
  <si>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</si>
  <si>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</si>
  <si>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</si>
  <si>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</si>
  <si>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</si>
  <si>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</si>
  <si>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</si>
  <si>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</si>
  <si>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</si>
  <si>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</si>
  <si>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</si>
  <si>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</si>
  <si>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</si>
  <si>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</si>
  <si>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</si>
  <si>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</si>
  <si>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</si>
  <si>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</si>
  <si>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</si>
  <si>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</si>
  <si>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</si>
  <si>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</si>
  <si>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</si>
  <si>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</si>
  <si>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</si>
  <si>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</si>
  <si>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</si>
  <si>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</si>
  <si>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</si>
  <si>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</si>
  <si>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</si>
  <si>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</si>
  <si>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</si>
  <si>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</si>
  <si>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</si>
  <si>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</si>
  <si>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</si>
  <si>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</si>
  <si>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</si>
  <si>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</si>
  <si>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</si>
  <si>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</si>
  <si>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</si>
  <si>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</si>
  <si>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</si>
  <si>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</si>
  <si>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</si>
  <si>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</si>
  <si>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</si>
  <si>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</si>
  <si>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</si>
  <si>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</si>
  <si>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</si>
  <si>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</si>
  <si>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</si>
  <si>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</si>
  <si>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</si>
  <si>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</si>
  <si>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</si>
  <si>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</si>
  <si>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</si>
  <si>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</si>
  <si>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</si>
  <si>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</si>
  <si>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</si>
  <si>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</si>
  <si>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</si>
  <si>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</si>
  <si>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</si>
  <si>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</si>
  <si>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</si>
  <si>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</si>
  <si>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</si>
  <si>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</si>
  <si>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</si>
  <si>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</si>
  <si>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</si>
  <si>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</si>
  <si>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</si>
  <si>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</si>
  <si>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</si>
  <si>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</si>
  <si>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</si>
  <si>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</si>
  <si>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</si>
  <si>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</si>
  <si>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</si>
  <si>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</si>
  <si>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</si>
  <si>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</si>
  <si>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</si>
  <si>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</si>
  <si>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</si>
  <si>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</si>
  <si>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</si>
  <si>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</si>
  <si>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</si>
  <si>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</si>
  <si>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</si>
  <si>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</si>
  <si>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</si>
  <si>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</si>
  <si>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</si>
  <si>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</si>
  <si>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</si>
  <si>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</si>
  <si>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</si>
  <si>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</si>
  <si>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</si>
  <si>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</si>
  <si>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</si>
  <si>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</si>
  <si>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</si>
  <si>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</si>
  <si>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</si>
  <si>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</si>
  <si>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</si>
  <si>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</si>
  <si>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</si>
  <si>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</si>
  <si>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</si>
  <si>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</si>
  <si>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</si>
  <si>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</si>
  <si>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</si>
  <si>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</si>
  <si>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</si>
  <si>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</si>
  <si>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</si>
  <si>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</si>
  <si>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</si>
  <si>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</si>
  <si>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</si>
  <si>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</si>
  <si>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</si>
  <si>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</si>
  <si>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</si>
  <si>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</si>
  <si>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</si>
  <si>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</si>
  <si>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</si>
  <si>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</si>
  <si>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</si>
  <si>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</si>
  <si>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</si>
  <si>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</si>
  <si>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</si>
  <si>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</si>
  <si>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</si>
  <si>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</si>
  <si>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</si>
  <si>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</si>
  <si>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</si>
  <si>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</si>
  <si>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</si>
  <si>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</si>
  <si>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</si>
  <si>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</si>
  <si>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</si>
  <si>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</si>
  <si>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</si>
  <si>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</si>
  <si>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</si>
  <si>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</si>
  <si>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</si>
  <si>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</si>
  <si>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</si>
  <si>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</si>
  <si>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</si>
  <si>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</si>
  <si>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</si>
  <si>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</si>
  <si>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</si>
  <si>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</si>
  <si>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</si>
  <si>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</si>
  <si>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</si>
  <si>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</si>
  <si>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</si>
  <si>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</si>
  <si>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</si>
  <si>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</si>
  <si>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</si>
  <si>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</si>
  <si>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</si>
  <si>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</si>
  <si>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</si>
  <si>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</si>
  <si>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</si>
  <si>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</si>
  <si>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</si>
  <si>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</si>
  <si>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</si>
  <si>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</si>
  <si>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</si>
  <si>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</si>
  <si>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</si>
  <si>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</si>
  <si>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</si>
  <si>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</si>
  <si>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</si>
  <si>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</si>
  <si>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</si>
  <si>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</si>
  <si>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</si>
  <si>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</si>
  <si>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</si>
  <si>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</si>
  <si>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</si>
  <si>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</si>
  <si>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</si>
  <si>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</si>
  <si>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</si>
  <si>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</si>
  <si>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</si>
  <si>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</si>
  <si>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</si>
  <si>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</si>
  <si>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</si>
  <si>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</si>
  <si>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</si>
  <si>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</si>
  <si>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</si>
  <si>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</si>
  <si>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</si>
  <si>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</si>
  <si>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</si>
  <si>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</si>
  <si>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</si>
  <si>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</si>
  <si>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</si>
  <si>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</si>
  <si>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</si>
  <si>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</si>
  <si>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</si>
  <si>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</si>
  <si>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</si>
  <si>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</si>
  <si>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</si>
  <si>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</si>
  <si>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</si>
  <si>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</si>
  <si>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</si>
  <si>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</si>
  <si>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</si>
  <si>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</si>
  <si>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</si>
  <si>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</si>
  <si>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</si>
  <si>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</si>
  <si>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</si>
  <si>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</si>
  <si>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</si>
  <si>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</si>
  <si>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</si>
  <si>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</si>
  <si>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</si>
  <si>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</si>
  <si>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</si>
  <si>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</si>
  <si>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</si>
  <si>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</si>
  <si>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</si>
  <si>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</si>
  <si>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</si>
  <si>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</si>
  <si>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</si>
  <si>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</si>
  <si>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</si>
  <si>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</si>
  <si>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</si>
  <si>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</si>
  <si>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</si>
  <si>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</si>
  <si>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</si>
  <si>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</si>
  <si>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</si>
  <si>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</si>
  <si>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</si>
  <si>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</si>
  <si>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</si>
  <si>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</si>
  <si>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</si>
  <si>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</si>
  <si>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</si>
  <si>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</si>
  <si>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</si>
  <si>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</si>
  <si>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</si>
  <si>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</si>
  <si>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</si>
  <si>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</si>
  <si>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</si>
  <si>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</si>
  <si>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</si>
  <si>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</si>
  <si>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</si>
  <si>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</si>
  <si>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</si>
  <si>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</si>
  <si>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</si>
  <si>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</si>
  <si>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</si>
  <si>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</si>
  <si>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</si>
  <si>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</si>
  <si>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</si>
  <si>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</si>
  <si>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</si>
  <si>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</si>
  <si>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</si>
  <si>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</si>
  <si>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</si>
  <si>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</si>
  <si>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</si>
  <si>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</si>
  <si>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</si>
  <si>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</si>
  <si>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</si>
  <si>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</si>
  <si>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</si>
  <si>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</si>
  <si>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</si>
  <si>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</si>
  <si>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</si>
  <si>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</si>
  <si>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</si>
  <si>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</si>
  <si>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</si>
  <si>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</si>
  <si>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</si>
  <si>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</si>
  <si>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</si>
  <si>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</si>
  <si>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</si>
  <si>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</si>
  <si>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</si>
  <si>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</si>
  <si>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</si>
  <si>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</si>
  <si>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</si>
  <si>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</si>
  <si>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</si>
  <si>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</si>
  <si>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</si>
  <si>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</si>
  <si>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</si>
  <si>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</si>
  <si>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</si>
  <si>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</si>
  <si>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</si>
  <si>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</si>
  <si>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</si>
  <si>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</si>
  <si>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</si>
  <si>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</si>
  <si>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</si>
  <si>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</si>
  <si>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</si>
  <si>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</si>
  <si>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</si>
  <si>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</si>
  <si>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</si>
  <si>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</si>
  <si>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</si>
  <si>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</si>
  <si>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</si>
  <si>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</si>
  <si>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</si>
  <si>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</si>
  <si>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</si>
  <si>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</si>
  <si>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</si>
  <si>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</si>
  <si>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</si>
  <si>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</si>
  <si>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</si>
  <si>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</si>
  <si>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</si>
  <si>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</si>
  <si>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</si>
  <si>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</si>
  <si>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</si>
  <si>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</si>
  <si>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</si>
  <si>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</si>
  <si>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</si>
  <si>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</si>
  <si>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</si>
  <si>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</si>
  <si>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</si>
  <si>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</si>
  <si>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</si>
  <si>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</si>
  <si>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</si>
  <si>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</si>
  <si>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</si>
  <si>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</si>
  <si>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31/03/2024</t>
  </si>
  <si>
    <t>Reporting Date: 29/04/2024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</si>
</sst>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34.5" x14ac:dyDescent="0.25">
      <c r="A6" s="80" t="s">
        <v>1166</v>
      </c>
    </row>
    <row r="7" spans="1:1" ht="17.25" x14ac:dyDescent="0.25">
      <c r="A7" s="80"/>
    </row>
    <row r="8" spans="1:1" ht="18.75" x14ac:dyDescent="0.25">
      <c r="A8" s="81" t="s">
        <v>1167</v>
      </c>
    </row>
    <row r="9" spans="1:1" ht="34.5" x14ac:dyDescent="0.3">
      <c r="A9" s="82" t="s">
        <v>1329</v>
      </c>
    </row>
    <row r="10" spans="1:1" ht="69"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workbookViewId="0">
      <selection activeCell="D240" sqref="D240"/>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2644</v>
      </c>
      <c r="B1" s="22"/>
      <c r="C1" s="23"/>
      <c r="D1" s="23"/>
      <c r="E1" s="23"/>
      <c r="F1" s="187" t="s">
        <v>2879</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2922</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2929</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2923</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2884</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2928</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opLeftCell="A233"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2658</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2659</v>
      </c>
      <c r="C5" s="29"/>
      <c r="E5" s="31"/>
      <c r="F5" s="31"/>
      <c r="H5"/>
      <c r="L5" s="23"/>
      <c r="M5" s="23"/>
    </row>
    <row r="6" spans="1:14" ht="18.75" x14ac:dyDescent="0.25">
      <c r="B6" s="182" t="s">
        <v>2660</v>
      </c>
      <c r="C6" s="29"/>
      <c r="E6" s="31"/>
      <c r="F6" s="31"/>
      <c r="H6"/>
      <c r="L6" s="23"/>
      <c r="M6" s="23"/>
    </row>
    <row r="7" spans="1:14" ht="15.75" thickBot="1" x14ac:dyDescent="0.3">
      <c r="B7" s="183" t="s">
        <v>2877</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2661</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2665</v>
      </c>
      <c r="G10" s="44" t="s">
        <v>2666</v>
      </c>
      <c r="H10"/>
      <c r="I10" s="25"/>
      <c r="J10" s="25"/>
      <c r="K10" s="25"/>
      <c r="L10" s="23"/>
      <c r="M10" s="23"/>
      <c r="N10" s="23"/>
    </row>
    <row r="11" spans="1:14" s="70" customFormat="1" x14ac:dyDescent="0.25">
      <c r="A11" s="25" t="s">
        <v>2667</v>
      </c>
      <c r="B11" s="1" t="s">
        <v>2662</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2668</v>
      </c>
      <c r="B12" s="54" t="s">
        <v>2835</v>
      </c>
      <c r="C12" s="151" t="s">
        <v>34</v>
      </c>
      <c r="D12" s="152" t="s">
        <v>34</v>
      </c>
      <c r="E12"/>
      <c r="F12" s="113"/>
      <c r="G12" s="113"/>
      <c r="H12"/>
      <c r="I12" s="25"/>
      <c r="J12" s="25"/>
      <c r="K12" s="25"/>
      <c r="L12" s="23"/>
      <c r="M12" s="23"/>
      <c r="N12" s="23"/>
    </row>
    <row r="13" spans="1:14" s="70" customFormat="1" x14ac:dyDescent="0.25">
      <c r="A13" s="25" t="s">
        <v>2669</v>
      </c>
      <c r="B13" s="54" t="s">
        <v>2836</v>
      </c>
      <c r="C13" s="151" t="s">
        <v>34</v>
      </c>
      <c r="D13" s="152" t="s">
        <v>34</v>
      </c>
      <c r="E13"/>
      <c r="F13" s="113"/>
      <c r="G13" s="113"/>
      <c r="H13"/>
      <c r="I13" s="25"/>
      <c r="J13" s="25"/>
      <c r="K13" s="25"/>
      <c r="L13" s="23"/>
      <c r="M13" s="23"/>
      <c r="N13" s="23"/>
    </row>
    <row r="14" spans="1:14" s="70" customFormat="1" x14ac:dyDescent="0.25">
      <c r="A14" s="25" t="s">
        <v>2670</v>
      </c>
      <c r="B14" s="54" t="s">
        <v>2837</v>
      </c>
      <c r="C14" s="151" t="s">
        <v>34</v>
      </c>
      <c r="D14" s="152" t="s">
        <v>34</v>
      </c>
      <c r="E14"/>
      <c r="F14" s="113"/>
      <c r="G14" s="113"/>
      <c r="H14"/>
      <c r="I14" s="25"/>
      <c r="J14" s="25"/>
      <c r="K14" s="25"/>
      <c r="L14" s="23"/>
      <c r="M14" s="23"/>
      <c r="N14" s="23"/>
    </row>
    <row r="15" spans="1:14" s="70" customFormat="1" x14ac:dyDescent="0.25">
      <c r="A15" s="25"/>
      <c r="B15" s="54" t="s">
        <v>2844</v>
      </c>
      <c r="C15" s="151" t="s">
        <v>34</v>
      </c>
      <c r="D15" s="152" t="s">
        <v>34</v>
      </c>
      <c r="E15"/>
      <c r="F15" s="113"/>
      <c r="G15" s="113"/>
      <c r="H15"/>
      <c r="I15" s="25"/>
      <c r="J15" s="25"/>
      <c r="K15" s="25"/>
      <c r="L15" s="23"/>
      <c r="M15" s="23"/>
      <c r="N15" s="23"/>
    </row>
    <row r="16" spans="1:14" s="70" customFormat="1" x14ac:dyDescent="0.25">
      <c r="A16" s="25" t="s">
        <v>2838</v>
      </c>
      <c r="B16" s="42" t="s">
        <v>2663</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2839</v>
      </c>
      <c r="B17" s="54" t="s">
        <v>2835</v>
      </c>
      <c r="C17" s="151" t="s">
        <v>34</v>
      </c>
      <c r="D17" s="152" t="s">
        <v>34</v>
      </c>
      <c r="E17"/>
      <c r="F17" s="113"/>
      <c r="G17" s="113"/>
      <c r="H17"/>
      <c r="I17" s="25"/>
      <c r="J17" s="25"/>
      <c r="K17" s="25"/>
      <c r="L17" s="23"/>
      <c r="M17" s="23"/>
      <c r="N17" s="23"/>
    </row>
    <row r="18" spans="1:14" s="70" customFormat="1" x14ac:dyDescent="0.25">
      <c r="A18" s="25" t="s">
        <v>2840</v>
      </c>
      <c r="B18" s="54" t="s">
        <v>2836</v>
      </c>
      <c r="C18" s="151" t="s">
        <v>34</v>
      </c>
      <c r="D18" s="152" t="s">
        <v>34</v>
      </c>
      <c r="E18"/>
      <c r="F18" s="113"/>
      <c r="G18" s="113"/>
      <c r="H18"/>
      <c r="I18" s="25"/>
      <c r="J18" s="25"/>
      <c r="K18" s="25"/>
      <c r="L18" s="23"/>
      <c r="M18" s="23"/>
      <c r="N18" s="23"/>
    </row>
    <row r="19" spans="1:14" s="70" customFormat="1" x14ac:dyDescent="0.25">
      <c r="A19" s="25" t="s">
        <v>2841</v>
      </c>
      <c r="B19" s="54" t="s">
        <v>2837</v>
      </c>
      <c r="C19" s="151" t="s">
        <v>34</v>
      </c>
      <c r="D19" s="152" t="s">
        <v>34</v>
      </c>
      <c r="E19"/>
      <c r="F19" s="113"/>
      <c r="G19" s="113"/>
      <c r="H19"/>
      <c r="I19" s="25"/>
      <c r="J19" s="25"/>
      <c r="K19" s="25"/>
      <c r="L19" s="23"/>
      <c r="M19" s="23"/>
      <c r="N19" s="23"/>
    </row>
    <row r="20" spans="1:14" s="70" customFormat="1" x14ac:dyDescent="0.25">
      <c r="A20" s="25"/>
      <c r="B20" s="54" t="s">
        <v>2844</v>
      </c>
      <c r="C20" s="151" t="s">
        <v>34</v>
      </c>
      <c r="D20" s="152" t="s">
        <v>34</v>
      </c>
      <c r="E20"/>
      <c r="F20" s="113"/>
      <c r="G20" s="113"/>
      <c r="H20"/>
      <c r="I20" s="25"/>
      <c r="J20" s="25"/>
      <c r="K20" s="25"/>
      <c r="L20" s="23"/>
      <c r="M20" s="23"/>
      <c r="N20" s="23"/>
    </row>
    <row r="21" spans="1:14" s="70" customFormat="1" x14ac:dyDescent="0.25">
      <c r="A21" s="25" t="s">
        <v>2842</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2843</v>
      </c>
      <c r="B22" s="42" t="s">
        <v>2664</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2671</v>
      </c>
      <c r="B23" s="155" t="s">
        <v>94</v>
      </c>
      <c r="C23" s="108"/>
      <c r="D23" s="50"/>
      <c r="E23"/>
      <c r="F23" s="113"/>
      <c r="G23" s="113"/>
      <c r="H23"/>
      <c r="I23" s="25"/>
      <c r="J23" s="25"/>
      <c r="K23" s="25"/>
      <c r="L23" s="23"/>
      <c r="M23" s="23"/>
      <c r="N23" s="23"/>
    </row>
    <row r="24" spans="1:14" s="70" customFormat="1" x14ac:dyDescent="0.25">
      <c r="A24" s="42" t="s">
        <v>2672</v>
      </c>
      <c r="B24" s="155" t="s">
        <v>94</v>
      </c>
      <c r="C24" s="108"/>
      <c r="D24" s="50"/>
      <c r="E24"/>
      <c r="F24" s="113"/>
      <c r="G24" s="113"/>
      <c r="H24"/>
      <c r="I24" s="25"/>
      <c r="J24" s="25"/>
      <c r="K24" s="25"/>
      <c r="L24" s="23"/>
      <c r="M24" s="23"/>
      <c r="N24" s="23"/>
    </row>
    <row r="25" spans="1:14" s="70" customFormat="1" x14ac:dyDescent="0.25">
      <c r="A25" s="42" t="s">
        <v>2673</v>
      </c>
      <c r="B25" s="155" t="s">
        <v>94</v>
      </c>
      <c r="C25" s="108"/>
      <c r="D25" s="50"/>
      <c r="E25"/>
      <c r="F25" s="113"/>
      <c r="G25" s="113"/>
      <c r="H25"/>
      <c r="I25" s="25"/>
      <c r="J25" s="25"/>
      <c r="K25" s="25"/>
      <c r="L25" s="23"/>
      <c r="M25" s="23"/>
      <c r="N25" s="23"/>
    </row>
    <row r="26" spans="1:14" s="70" customFormat="1" x14ac:dyDescent="0.25">
      <c r="A26" s="42" t="s">
        <v>2674</v>
      </c>
      <c r="B26" s="155" t="s">
        <v>94</v>
      </c>
      <c r="C26" s="108"/>
      <c r="D26" s="50"/>
      <c r="E26"/>
      <c r="F26" s="113"/>
      <c r="G26" s="113"/>
      <c r="H26"/>
      <c r="I26" s="25"/>
      <c r="J26" s="25"/>
      <c r="K26" s="25"/>
      <c r="L26" s="23"/>
      <c r="M26" s="23"/>
      <c r="N26" s="23"/>
    </row>
    <row r="27" spans="1:14" s="70" customFormat="1" x14ac:dyDescent="0.25">
      <c r="A27" s="42" t="s">
        <v>2675</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2860</v>
      </c>
      <c r="C30" s="44" t="s">
        <v>62</v>
      </c>
      <c r="D30" s="44" t="s">
        <v>1543</v>
      </c>
      <c r="E30" s="44"/>
      <c r="F30" s="44" t="s">
        <v>2665</v>
      </c>
      <c r="G30" s="44" t="s">
        <v>2666</v>
      </c>
      <c r="H30"/>
      <c r="I30" s="25"/>
      <c r="J30" s="25"/>
      <c r="K30" s="25"/>
      <c r="L30" s="23"/>
      <c r="M30" s="23"/>
      <c r="N30" s="23"/>
    </row>
    <row r="31" spans="1:14" s="70" customFormat="1" x14ac:dyDescent="0.25">
      <c r="A31" s="25" t="s">
        <v>2861</v>
      </c>
      <c r="B31" s="108" t="s">
        <v>2845</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2862</v>
      </c>
      <c r="B32" s="108" t="s">
        <v>2846</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2863</v>
      </c>
      <c r="B33" s="108" t="s">
        <v>2847</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2864</v>
      </c>
      <c r="B34" s="108" t="s">
        <v>2848</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2865</v>
      </c>
      <c r="B35" s="108" t="s">
        <v>2849</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2866</v>
      </c>
      <c r="B36" s="108" t="s">
        <v>2850</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2867</v>
      </c>
      <c r="B37" s="108" t="s">
        <v>2851</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2868</v>
      </c>
      <c r="B38" s="108" t="s">
        <v>2852</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2869</v>
      </c>
      <c r="B39" s="108" t="s">
        <v>2853</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2870</v>
      </c>
      <c r="B40" s="108" t="s">
        <v>2854</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2871</v>
      </c>
      <c r="B41" s="108" t="s">
        <v>2855</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2872</v>
      </c>
      <c r="B42" s="108" t="s">
        <v>2856</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2873</v>
      </c>
      <c r="B43" s="153" t="s">
        <v>2857</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2874</v>
      </c>
      <c r="B44" s="153" t="s">
        <v>2858</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2875</v>
      </c>
      <c r="B45" s="153" t="s">
        <v>2859</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2876</v>
      </c>
      <c r="B46" s="42" t="s">
        <v>2664</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2877</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2676</v>
      </c>
      <c r="B50" s="25" t="s">
        <v>732</v>
      </c>
      <c r="C50" s="107" t="s">
        <v>34</v>
      </c>
      <c r="E50" s="42"/>
      <c r="F50" s="42"/>
      <c r="H50"/>
      <c r="I50" s="42"/>
      <c r="L50" s="42"/>
      <c r="M50" s="42"/>
    </row>
    <row r="51" spans="1:14" outlineLevel="1" x14ac:dyDescent="0.25">
      <c r="A51" s="25" t="s">
        <v>2677</v>
      </c>
      <c r="B51" s="54" t="s">
        <v>423</v>
      </c>
      <c r="C51" s="107"/>
      <c r="E51" s="42"/>
      <c r="F51" s="42"/>
      <c r="H51"/>
      <c r="I51" s="42"/>
      <c r="L51" s="42"/>
      <c r="M51" s="42"/>
    </row>
    <row r="52" spans="1:14" outlineLevel="1" x14ac:dyDescent="0.25">
      <c r="A52" s="25" t="s">
        <v>2678</v>
      </c>
      <c r="B52" s="54" t="s">
        <v>425</v>
      </c>
      <c r="C52" s="107"/>
      <c r="E52" s="42"/>
      <c r="F52" s="42"/>
      <c r="H52"/>
      <c r="I52" s="42"/>
      <c r="L52" s="42"/>
      <c r="M52" s="42"/>
    </row>
    <row r="53" spans="1:14" outlineLevel="1" x14ac:dyDescent="0.25">
      <c r="A53" s="25" t="s">
        <v>2679</v>
      </c>
      <c r="E53" s="42"/>
      <c r="F53" s="42"/>
      <c r="H53"/>
      <c r="I53" s="42"/>
      <c r="L53" s="42"/>
      <c r="M53" s="42"/>
    </row>
    <row r="54" spans="1:14" outlineLevel="1" x14ac:dyDescent="0.25">
      <c r="A54" s="25" t="s">
        <v>2680</v>
      </c>
      <c r="E54" s="42"/>
      <c r="F54" s="42"/>
      <c r="H54"/>
      <c r="I54" s="42"/>
      <c r="L54" s="42"/>
      <c r="M54" s="42"/>
    </row>
    <row r="55" spans="1:14" outlineLevel="1" x14ac:dyDescent="0.25">
      <c r="A55" s="25" t="s">
        <v>2681</v>
      </c>
      <c r="E55" s="42"/>
      <c r="F55" s="42"/>
      <c r="H55"/>
      <c r="I55" s="42"/>
      <c r="L55" s="42"/>
      <c r="M55" s="42"/>
    </row>
    <row r="56" spans="1:14" outlineLevel="1" x14ac:dyDescent="0.25">
      <c r="A56" s="25" t="s">
        <v>2682</v>
      </c>
      <c r="E56" s="42"/>
      <c r="F56" s="42"/>
      <c r="H56"/>
      <c r="I56" s="42"/>
      <c r="L56" s="42"/>
      <c r="M56" s="42"/>
    </row>
    <row r="57" spans="1:14" outlineLevel="1" x14ac:dyDescent="0.25">
      <c r="A57" s="25" t="s">
        <v>2683</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2684</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2685</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2686</v>
      </c>
      <c r="B63" s="42" t="s">
        <v>522</v>
      </c>
      <c r="C63" s="106" t="s">
        <v>34</v>
      </c>
      <c r="D63" s="107" t="s">
        <v>34</v>
      </c>
      <c r="E63" s="42"/>
      <c r="F63" s="113" t="str">
        <f t="shared" si="0"/>
        <v/>
      </c>
      <c r="G63" s="113" t="str">
        <f t="shared" si="1"/>
        <v/>
      </c>
      <c r="H63"/>
      <c r="I63" s="42"/>
      <c r="L63" s="42"/>
      <c r="M63" s="51"/>
      <c r="N63" s="51"/>
    </row>
    <row r="64" spans="1:14" x14ac:dyDescent="0.25">
      <c r="A64" s="25" t="s">
        <v>2687</v>
      </c>
      <c r="B64" s="42" t="s">
        <v>522</v>
      </c>
      <c r="C64" s="106" t="s">
        <v>34</v>
      </c>
      <c r="D64" s="107" t="s">
        <v>34</v>
      </c>
      <c r="F64" s="113" t="str">
        <f t="shared" si="0"/>
        <v/>
      </c>
      <c r="G64" s="113" t="str">
        <f t="shared" si="1"/>
        <v/>
      </c>
      <c r="H64"/>
      <c r="I64" s="42"/>
      <c r="M64" s="51"/>
      <c r="N64" s="51"/>
    </row>
    <row r="65" spans="1:14" x14ac:dyDescent="0.25">
      <c r="A65" s="25" t="s">
        <v>2688</v>
      </c>
      <c r="B65" s="42" t="s">
        <v>522</v>
      </c>
      <c r="C65" s="106" t="s">
        <v>34</v>
      </c>
      <c r="D65" s="107" t="s">
        <v>34</v>
      </c>
      <c r="E65" s="62"/>
      <c r="F65" s="113" t="str">
        <f t="shared" si="0"/>
        <v/>
      </c>
      <c r="G65" s="113" t="str">
        <f t="shared" si="1"/>
        <v/>
      </c>
      <c r="H65"/>
      <c r="I65" s="42"/>
      <c r="L65" s="62"/>
      <c r="M65" s="51"/>
      <c r="N65" s="51"/>
    </row>
    <row r="66" spans="1:14" x14ac:dyDescent="0.25">
      <c r="A66" s="25" t="s">
        <v>2689</v>
      </c>
      <c r="B66" s="42" t="s">
        <v>522</v>
      </c>
      <c r="C66" s="106" t="s">
        <v>34</v>
      </c>
      <c r="D66" s="107" t="s">
        <v>34</v>
      </c>
      <c r="E66" s="62"/>
      <c r="F66" s="113" t="str">
        <f t="shared" si="0"/>
        <v/>
      </c>
      <c r="G66" s="113" t="str">
        <f t="shared" si="1"/>
        <v/>
      </c>
      <c r="H66"/>
      <c r="I66" s="42"/>
      <c r="L66" s="62"/>
      <c r="M66" s="51"/>
      <c r="N66" s="51"/>
    </row>
    <row r="67" spans="1:14" x14ac:dyDescent="0.25">
      <c r="A67" s="25" t="s">
        <v>2690</v>
      </c>
      <c r="B67" s="42" t="s">
        <v>522</v>
      </c>
      <c r="C67" s="106" t="s">
        <v>34</v>
      </c>
      <c r="D67" s="107" t="s">
        <v>34</v>
      </c>
      <c r="E67" s="62"/>
      <c r="F67" s="113" t="str">
        <f t="shared" si="0"/>
        <v/>
      </c>
      <c r="G67" s="113" t="str">
        <f t="shared" si="1"/>
        <v/>
      </c>
      <c r="H67"/>
      <c r="I67" s="42"/>
      <c r="L67" s="62"/>
      <c r="M67" s="51"/>
      <c r="N67" s="51"/>
    </row>
    <row r="68" spans="1:14" x14ac:dyDescent="0.25">
      <c r="A68" s="25" t="s">
        <v>2691</v>
      </c>
      <c r="B68" s="42" t="s">
        <v>522</v>
      </c>
      <c r="C68" s="106" t="s">
        <v>34</v>
      </c>
      <c r="D68" s="107" t="s">
        <v>34</v>
      </c>
      <c r="E68" s="62"/>
      <c r="F68" s="113" t="str">
        <f t="shared" si="0"/>
        <v/>
      </c>
      <c r="G68" s="113" t="str">
        <f t="shared" si="1"/>
        <v/>
      </c>
      <c r="H68"/>
      <c r="I68" s="42"/>
      <c r="L68" s="62"/>
      <c r="M68" s="51"/>
      <c r="N68" s="51"/>
    </row>
    <row r="69" spans="1:14" x14ac:dyDescent="0.25">
      <c r="A69" s="25" t="s">
        <v>2692</v>
      </c>
      <c r="B69" s="42" t="s">
        <v>522</v>
      </c>
      <c r="C69" s="106" t="s">
        <v>34</v>
      </c>
      <c r="D69" s="107" t="s">
        <v>34</v>
      </c>
      <c r="E69" s="62"/>
      <c r="F69" s="113" t="str">
        <f t="shared" si="0"/>
        <v/>
      </c>
      <c r="G69" s="113" t="str">
        <f t="shared" si="1"/>
        <v/>
      </c>
      <c r="H69"/>
      <c r="I69" s="42"/>
      <c r="L69" s="62"/>
      <c r="M69" s="51"/>
      <c r="N69" s="51"/>
    </row>
    <row r="70" spans="1:14" x14ac:dyDescent="0.25">
      <c r="A70" s="25" t="s">
        <v>2693</v>
      </c>
      <c r="B70" s="42" t="s">
        <v>522</v>
      </c>
      <c r="C70" s="106" t="s">
        <v>34</v>
      </c>
      <c r="D70" s="107" t="s">
        <v>34</v>
      </c>
      <c r="E70" s="62"/>
      <c r="F70" s="113" t="str">
        <f t="shared" si="0"/>
        <v/>
      </c>
      <c r="G70" s="113" t="str">
        <f t="shared" si="1"/>
        <v/>
      </c>
      <c r="H70"/>
      <c r="I70" s="42"/>
      <c r="L70" s="62"/>
      <c r="M70" s="51"/>
      <c r="N70" s="51"/>
    </row>
    <row r="71" spans="1:14" x14ac:dyDescent="0.25">
      <c r="A71" s="25" t="s">
        <v>2694</v>
      </c>
      <c r="B71" s="42" t="s">
        <v>522</v>
      </c>
      <c r="C71" s="106" t="s">
        <v>34</v>
      </c>
      <c r="D71" s="107" t="s">
        <v>34</v>
      </c>
      <c r="E71" s="62"/>
      <c r="F71" s="113" t="str">
        <f t="shared" si="0"/>
        <v/>
      </c>
      <c r="G71" s="113" t="str">
        <f t="shared" si="1"/>
        <v/>
      </c>
      <c r="H71"/>
      <c r="I71" s="42"/>
      <c r="L71" s="62"/>
      <c r="M71" s="51"/>
      <c r="N71" s="51"/>
    </row>
    <row r="72" spans="1:14" x14ac:dyDescent="0.25">
      <c r="A72" s="25" t="s">
        <v>2695</v>
      </c>
      <c r="B72" s="42" t="s">
        <v>522</v>
      </c>
      <c r="C72" s="106" t="s">
        <v>34</v>
      </c>
      <c r="D72" s="107" t="s">
        <v>34</v>
      </c>
      <c r="E72" s="62"/>
      <c r="F72" s="113" t="str">
        <f t="shared" si="0"/>
        <v/>
      </c>
      <c r="G72" s="113" t="str">
        <f t="shared" si="1"/>
        <v/>
      </c>
      <c r="H72"/>
      <c r="I72" s="42"/>
      <c r="L72" s="62"/>
      <c r="M72" s="51"/>
      <c r="N72" s="51"/>
    </row>
    <row r="73" spans="1:14" x14ac:dyDescent="0.25">
      <c r="A73" s="25" t="s">
        <v>2696</v>
      </c>
      <c r="B73" s="42" t="s">
        <v>522</v>
      </c>
      <c r="C73" s="106" t="s">
        <v>34</v>
      </c>
      <c r="D73" s="107" t="s">
        <v>34</v>
      </c>
      <c r="E73" s="62"/>
      <c r="F73" s="113" t="str">
        <f t="shared" si="0"/>
        <v/>
      </c>
      <c r="G73" s="113" t="str">
        <f t="shared" si="1"/>
        <v/>
      </c>
      <c r="H73"/>
      <c r="I73" s="42"/>
      <c r="L73" s="62"/>
      <c r="M73" s="51"/>
      <c r="N73" s="51"/>
    </row>
    <row r="74" spans="1:14" x14ac:dyDescent="0.25">
      <c r="A74" s="25" t="s">
        <v>2697</v>
      </c>
      <c r="B74" s="42" t="s">
        <v>522</v>
      </c>
      <c r="C74" s="106" t="s">
        <v>34</v>
      </c>
      <c r="D74" s="107" t="s">
        <v>34</v>
      </c>
      <c r="E74" s="62"/>
      <c r="F74" s="113" t="str">
        <f t="shared" si="0"/>
        <v/>
      </c>
      <c r="G74" s="113" t="str">
        <f t="shared" si="1"/>
        <v/>
      </c>
      <c r="H74"/>
      <c r="I74" s="42"/>
      <c r="L74" s="62"/>
      <c r="M74" s="51"/>
      <c r="N74" s="51"/>
    </row>
    <row r="75" spans="1:14" x14ac:dyDescent="0.25">
      <c r="A75" s="25" t="s">
        <v>2698</v>
      </c>
      <c r="B75" s="42" t="s">
        <v>522</v>
      </c>
      <c r="C75" s="106" t="s">
        <v>34</v>
      </c>
      <c r="D75" s="107" t="s">
        <v>34</v>
      </c>
      <c r="E75" s="62"/>
      <c r="F75" s="113" t="str">
        <f t="shared" si="0"/>
        <v/>
      </c>
      <c r="G75" s="113" t="str">
        <f t="shared" si="1"/>
        <v/>
      </c>
      <c r="H75"/>
      <c r="I75" s="42"/>
      <c r="L75" s="62"/>
      <c r="M75" s="51"/>
      <c r="N75" s="51"/>
    </row>
    <row r="76" spans="1:14" x14ac:dyDescent="0.25">
      <c r="A76" s="25" t="s">
        <v>2699</v>
      </c>
      <c r="B76" s="42" t="s">
        <v>522</v>
      </c>
      <c r="C76" s="106" t="s">
        <v>34</v>
      </c>
      <c r="D76" s="107" t="s">
        <v>34</v>
      </c>
      <c r="E76" s="62"/>
      <c r="F76" s="113" t="str">
        <f t="shared" si="0"/>
        <v/>
      </c>
      <c r="G76" s="113" t="str">
        <f t="shared" si="1"/>
        <v/>
      </c>
      <c r="H76"/>
      <c r="I76" s="42"/>
      <c r="L76" s="62"/>
      <c r="M76" s="51"/>
      <c r="N76" s="51"/>
    </row>
    <row r="77" spans="1:14" x14ac:dyDescent="0.25">
      <c r="A77" s="25" t="s">
        <v>2700</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2701</v>
      </c>
      <c r="B79" s="42" t="s">
        <v>764</v>
      </c>
      <c r="C79" s="106" t="s">
        <v>34</v>
      </c>
      <c r="E79" s="71"/>
      <c r="F79" s="113" t="str">
        <f>IF($C$82=0,"",IF(C79="[for completion]","",C79/$C$82))</f>
        <v/>
      </c>
      <c r="G79" s="50"/>
      <c r="H79"/>
      <c r="I79" s="42"/>
      <c r="L79" s="71"/>
      <c r="M79" s="51"/>
      <c r="N79" s="50"/>
    </row>
    <row r="80" spans="1:14" x14ac:dyDescent="0.25">
      <c r="A80" s="25" t="s">
        <v>2702</v>
      </c>
      <c r="B80" s="42" t="s">
        <v>766</v>
      </c>
      <c r="C80" s="106" t="s">
        <v>34</v>
      </c>
      <c r="E80" s="71"/>
      <c r="F80" s="113" t="str">
        <f>IF($C$82=0,"",IF(C80="[for completion]","",C80/$C$82))</f>
        <v/>
      </c>
      <c r="G80" s="50"/>
      <c r="H80"/>
      <c r="I80" s="42"/>
      <c r="L80" s="71"/>
      <c r="M80" s="51"/>
      <c r="N80" s="50"/>
    </row>
    <row r="81" spans="1:14" x14ac:dyDescent="0.25">
      <c r="A81" s="25" t="s">
        <v>2703</v>
      </c>
      <c r="B81" s="42" t="s">
        <v>90</v>
      </c>
      <c r="C81" s="106" t="s">
        <v>34</v>
      </c>
      <c r="E81" s="62"/>
      <c r="F81" s="113" t="str">
        <f>IF($C$82=0,"",IF(C81="[for completion]","",C81/$C$82))</f>
        <v/>
      </c>
      <c r="G81" s="50"/>
      <c r="H81"/>
      <c r="I81" s="42"/>
      <c r="L81" s="62"/>
      <c r="M81" s="51"/>
      <c r="N81" s="50"/>
    </row>
    <row r="82" spans="1:14" x14ac:dyDescent="0.25">
      <c r="A82" s="25" t="s">
        <v>2704</v>
      </c>
      <c r="B82" s="52" t="s">
        <v>92</v>
      </c>
      <c r="C82" s="108">
        <f>SUM(C79:C81)</f>
        <v>0</v>
      </c>
      <c r="D82" s="42"/>
      <c r="E82" s="62"/>
      <c r="F82" s="114">
        <f>SUM(F79:F81)</f>
        <v>0</v>
      </c>
      <c r="G82" s="50"/>
      <c r="H82"/>
      <c r="I82" s="42"/>
      <c r="L82" s="62"/>
      <c r="M82" s="51"/>
      <c r="N82" s="50"/>
    </row>
    <row r="83" spans="1:14" outlineLevel="1" x14ac:dyDescent="0.25">
      <c r="A83" s="25" t="s">
        <v>2705</v>
      </c>
      <c r="B83" s="52"/>
      <c r="C83" s="42"/>
      <c r="D83" s="42"/>
      <c r="E83" s="62"/>
      <c r="F83" s="53"/>
      <c r="G83" s="50"/>
      <c r="H83"/>
      <c r="I83" s="42"/>
      <c r="L83" s="62"/>
      <c r="M83" s="51"/>
      <c r="N83" s="50"/>
    </row>
    <row r="84" spans="1:14" outlineLevel="1" x14ac:dyDescent="0.25">
      <c r="A84" s="25" t="s">
        <v>2706</v>
      </c>
      <c r="B84" s="52"/>
      <c r="C84" s="42"/>
      <c r="D84" s="42"/>
      <c r="E84" s="62"/>
      <c r="F84" s="53"/>
      <c r="G84" s="50"/>
      <c r="H84"/>
      <c r="I84" s="42"/>
      <c r="L84" s="62"/>
      <c r="M84" s="51"/>
      <c r="N84" s="50"/>
    </row>
    <row r="85" spans="1:14" outlineLevel="1" x14ac:dyDescent="0.25">
      <c r="A85" s="25" t="s">
        <v>2707</v>
      </c>
      <c r="B85" s="42"/>
      <c r="E85" s="62"/>
      <c r="F85" s="51"/>
      <c r="G85" s="50"/>
      <c r="H85"/>
      <c r="I85" s="42"/>
      <c r="L85" s="62"/>
      <c r="M85" s="51"/>
      <c r="N85" s="50"/>
    </row>
    <row r="86" spans="1:14" outlineLevel="1" x14ac:dyDescent="0.25">
      <c r="A86" s="25" t="s">
        <v>2708</v>
      </c>
      <c r="B86" s="42"/>
      <c r="E86" s="62"/>
      <c r="F86" s="51"/>
      <c r="G86" s="50"/>
      <c r="H86"/>
      <c r="I86" s="42"/>
      <c r="L86" s="62"/>
      <c r="M86" s="51"/>
      <c r="N86" s="50"/>
    </row>
    <row r="87" spans="1:14" outlineLevel="1" x14ac:dyDescent="0.25">
      <c r="A87" s="25" t="s">
        <v>2709</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2710</v>
      </c>
      <c r="B89" s="68" t="s">
        <v>441</v>
      </c>
      <c r="C89" s="103">
        <f>SUM(C90:C116)</f>
        <v>0</v>
      </c>
      <c r="G89" s="25"/>
      <c r="H89"/>
      <c r="I89" s="31"/>
      <c r="N89" s="25"/>
    </row>
    <row r="90" spans="1:14" x14ac:dyDescent="0.25">
      <c r="A90" s="25" t="s">
        <v>2711</v>
      </c>
      <c r="B90" s="25" t="s">
        <v>443</v>
      </c>
      <c r="C90" s="103" t="s">
        <v>34</v>
      </c>
      <c r="G90" s="25"/>
      <c r="H90"/>
      <c r="N90" s="25"/>
    </row>
    <row r="91" spans="1:14" x14ac:dyDescent="0.25">
      <c r="A91" s="25" t="s">
        <v>2712</v>
      </c>
      <c r="B91" s="25" t="s">
        <v>445</v>
      </c>
      <c r="C91" s="103" t="s">
        <v>34</v>
      </c>
      <c r="G91" s="25"/>
      <c r="H91"/>
      <c r="N91" s="25"/>
    </row>
    <row r="92" spans="1:14" x14ac:dyDescent="0.25">
      <c r="A92" s="25" t="s">
        <v>2713</v>
      </c>
      <c r="B92" s="25" t="s">
        <v>447</v>
      </c>
      <c r="C92" s="103" t="s">
        <v>34</v>
      </c>
      <c r="G92" s="25"/>
      <c r="H92"/>
      <c r="N92" s="25"/>
    </row>
    <row r="93" spans="1:14" x14ac:dyDescent="0.25">
      <c r="A93" s="25" t="s">
        <v>2714</v>
      </c>
      <c r="B93" s="25" t="s">
        <v>449</v>
      </c>
      <c r="C93" s="103" t="s">
        <v>34</v>
      </c>
      <c r="G93" s="25"/>
      <c r="H93"/>
      <c r="N93" s="25"/>
    </row>
    <row r="94" spans="1:14" x14ac:dyDescent="0.25">
      <c r="A94" s="25" t="s">
        <v>2715</v>
      </c>
      <c r="B94" s="25" t="s">
        <v>451</v>
      </c>
      <c r="C94" s="103" t="s">
        <v>34</v>
      </c>
      <c r="G94" s="25"/>
      <c r="H94"/>
      <c r="N94" s="25"/>
    </row>
    <row r="95" spans="1:14" x14ac:dyDescent="0.25">
      <c r="A95" s="25" t="s">
        <v>2716</v>
      </c>
      <c r="B95" s="25" t="s">
        <v>2182</v>
      </c>
      <c r="C95" s="103" t="s">
        <v>34</v>
      </c>
      <c r="G95" s="25"/>
      <c r="H95"/>
      <c r="N95" s="25"/>
    </row>
    <row r="96" spans="1:14" x14ac:dyDescent="0.25">
      <c r="A96" s="25" t="s">
        <v>2717</v>
      </c>
      <c r="B96" s="25" t="s">
        <v>454</v>
      </c>
      <c r="C96" s="103" t="s">
        <v>34</v>
      </c>
      <c r="G96" s="25"/>
      <c r="H96"/>
      <c r="N96" s="25"/>
    </row>
    <row r="97" spans="1:14" x14ac:dyDescent="0.25">
      <c r="A97" s="25" t="s">
        <v>2718</v>
      </c>
      <c r="B97" s="25" t="s">
        <v>456</v>
      </c>
      <c r="C97" s="103" t="s">
        <v>34</v>
      </c>
      <c r="G97" s="25"/>
      <c r="H97"/>
      <c r="N97" s="25"/>
    </row>
    <row r="98" spans="1:14" x14ac:dyDescent="0.25">
      <c r="A98" s="25" t="s">
        <v>2719</v>
      </c>
      <c r="B98" s="25" t="s">
        <v>458</v>
      </c>
      <c r="C98" s="103" t="s">
        <v>34</v>
      </c>
      <c r="G98" s="25"/>
      <c r="H98"/>
      <c r="N98" s="25"/>
    </row>
    <row r="99" spans="1:14" x14ac:dyDescent="0.25">
      <c r="A99" s="25" t="s">
        <v>2720</v>
      </c>
      <c r="B99" s="25" t="s">
        <v>460</v>
      </c>
      <c r="C99" s="103" t="s">
        <v>34</v>
      </c>
      <c r="G99" s="25"/>
      <c r="H99"/>
      <c r="N99" s="25"/>
    </row>
    <row r="100" spans="1:14" x14ac:dyDescent="0.25">
      <c r="A100" s="25" t="s">
        <v>2721</v>
      </c>
      <c r="B100" s="25" t="s">
        <v>462</v>
      </c>
      <c r="C100" s="103" t="s">
        <v>34</v>
      </c>
      <c r="G100" s="25"/>
      <c r="H100"/>
      <c r="N100" s="25"/>
    </row>
    <row r="101" spans="1:14" x14ac:dyDescent="0.25">
      <c r="A101" s="25" t="s">
        <v>2722</v>
      </c>
      <c r="B101" s="25" t="s">
        <v>464</v>
      </c>
      <c r="C101" s="103" t="s">
        <v>34</v>
      </c>
      <c r="G101" s="25"/>
      <c r="H101"/>
      <c r="N101" s="25"/>
    </row>
    <row r="102" spans="1:14" x14ac:dyDescent="0.25">
      <c r="A102" s="25" t="s">
        <v>2723</v>
      </c>
      <c r="B102" s="25" t="s">
        <v>466</v>
      </c>
      <c r="C102" s="103" t="s">
        <v>34</v>
      </c>
      <c r="G102" s="25"/>
      <c r="H102"/>
      <c r="N102" s="25"/>
    </row>
    <row r="103" spans="1:14" x14ac:dyDescent="0.25">
      <c r="A103" s="25" t="s">
        <v>2724</v>
      </c>
      <c r="B103" s="25" t="s">
        <v>468</v>
      </c>
      <c r="C103" s="103" t="s">
        <v>34</v>
      </c>
      <c r="G103" s="25"/>
      <c r="H103"/>
      <c r="N103" s="25"/>
    </row>
    <row r="104" spans="1:14" x14ac:dyDescent="0.25">
      <c r="A104" s="25" t="s">
        <v>2725</v>
      </c>
      <c r="B104" s="25" t="s">
        <v>470</v>
      </c>
      <c r="C104" s="103" t="s">
        <v>34</v>
      </c>
      <c r="G104" s="25"/>
      <c r="H104"/>
      <c r="N104" s="25"/>
    </row>
    <row r="105" spans="1:14" x14ac:dyDescent="0.25">
      <c r="A105" s="25" t="s">
        <v>2726</v>
      </c>
      <c r="B105" s="25" t="s">
        <v>3</v>
      </c>
      <c r="C105" s="103" t="s">
        <v>34</v>
      </c>
      <c r="G105" s="25"/>
      <c r="H105"/>
      <c r="N105" s="25"/>
    </row>
    <row r="106" spans="1:14" x14ac:dyDescent="0.25">
      <c r="A106" s="25" t="s">
        <v>2727</v>
      </c>
      <c r="B106" s="25" t="s">
        <v>473</v>
      </c>
      <c r="C106" s="103" t="s">
        <v>34</v>
      </c>
      <c r="G106" s="25"/>
      <c r="H106"/>
      <c r="N106" s="25"/>
    </row>
    <row r="107" spans="1:14" x14ac:dyDescent="0.25">
      <c r="A107" s="25" t="s">
        <v>2728</v>
      </c>
      <c r="B107" s="25" t="s">
        <v>475</v>
      </c>
      <c r="C107" s="103" t="s">
        <v>34</v>
      </c>
      <c r="G107" s="25"/>
      <c r="H107"/>
      <c r="N107" s="25"/>
    </row>
    <row r="108" spans="1:14" x14ac:dyDescent="0.25">
      <c r="A108" s="25" t="s">
        <v>2729</v>
      </c>
      <c r="B108" s="25" t="s">
        <v>477</v>
      </c>
      <c r="C108" s="103" t="s">
        <v>34</v>
      </c>
      <c r="G108" s="25"/>
      <c r="H108"/>
      <c r="N108" s="25"/>
    </row>
    <row r="109" spans="1:14" x14ac:dyDescent="0.25">
      <c r="A109" s="25" t="s">
        <v>2730</v>
      </c>
      <c r="B109" s="25" t="s">
        <v>479</v>
      </c>
      <c r="C109" s="103" t="s">
        <v>34</v>
      </c>
      <c r="G109" s="25"/>
      <c r="H109"/>
      <c r="N109" s="25"/>
    </row>
    <row r="110" spans="1:14" x14ac:dyDescent="0.25">
      <c r="A110" s="25" t="s">
        <v>2731</v>
      </c>
      <c r="B110" s="25" t="s">
        <v>481</v>
      </c>
      <c r="C110" s="103" t="s">
        <v>34</v>
      </c>
      <c r="G110" s="25"/>
      <c r="H110"/>
      <c r="N110" s="25"/>
    </row>
    <row r="111" spans="1:14" x14ac:dyDescent="0.25">
      <c r="A111" s="25" t="s">
        <v>2732</v>
      </c>
      <c r="B111" s="25" t="s">
        <v>483</v>
      </c>
      <c r="C111" s="103" t="s">
        <v>34</v>
      </c>
      <c r="G111" s="25"/>
      <c r="H111"/>
      <c r="N111" s="25"/>
    </row>
    <row r="112" spans="1:14" x14ac:dyDescent="0.25">
      <c r="A112" s="25" t="s">
        <v>2733</v>
      </c>
      <c r="B112" s="25" t="s">
        <v>485</v>
      </c>
      <c r="C112" s="103" t="s">
        <v>34</v>
      </c>
      <c r="G112" s="25"/>
      <c r="H112"/>
      <c r="N112" s="25"/>
    </row>
    <row r="113" spans="1:14" x14ac:dyDescent="0.25">
      <c r="A113" s="25" t="s">
        <v>2734</v>
      </c>
      <c r="B113" s="25" t="s">
        <v>487</v>
      </c>
      <c r="C113" s="103" t="s">
        <v>34</v>
      </c>
      <c r="G113" s="25"/>
      <c r="H113"/>
      <c r="N113" s="25"/>
    </row>
    <row r="114" spans="1:14" x14ac:dyDescent="0.25">
      <c r="A114" s="25" t="s">
        <v>2735</v>
      </c>
      <c r="B114" s="25" t="s">
        <v>489</v>
      </c>
      <c r="C114" s="103" t="s">
        <v>34</v>
      </c>
      <c r="G114" s="25"/>
      <c r="H114"/>
      <c r="N114" s="25"/>
    </row>
    <row r="115" spans="1:14" x14ac:dyDescent="0.25">
      <c r="A115" s="25" t="s">
        <v>2736</v>
      </c>
      <c r="B115" s="25" t="s">
        <v>491</v>
      </c>
      <c r="C115" s="103" t="s">
        <v>34</v>
      </c>
      <c r="G115" s="25"/>
      <c r="H115"/>
      <c r="N115" s="25"/>
    </row>
    <row r="116" spans="1:14" x14ac:dyDescent="0.25">
      <c r="A116" s="25" t="s">
        <v>2737</v>
      </c>
      <c r="B116" s="25" t="s">
        <v>6</v>
      </c>
      <c r="C116" s="103" t="s">
        <v>34</v>
      </c>
      <c r="G116" s="25"/>
      <c r="H116"/>
      <c r="N116" s="25"/>
    </row>
    <row r="117" spans="1:14" x14ac:dyDescent="0.25">
      <c r="A117" s="25" t="s">
        <v>2738</v>
      </c>
      <c r="B117" s="68" t="s">
        <v>260</v>
      </c>
      <c r="C117" s="103">
        <f>SUM(C118:C120)</f>
        <v>0</v>
      </c>
      <c r="G117" s="25"/>
      <c r="H117"/>
      <c r="I117" s="31"/>
      <c r="N117" s="25"/>
    </row>
    <row r="118" spans="1:14" x14ac:dyDescent="0.25">
      <c r="A118" s="25" t="s">
        <v>2739</v>
      </c>
      <c r="B118" s="25" t="s">
        <v>497</v>
      </c>
      <c r="C118" s="103" t="s">
        <v>34</v>
      </c>
      <c r="G118" s="25"/>
      <c r="H118"/>
      <c r="N118" s="25"/>
    </row>
    <row r="119" spans="1:14" x14ac:dyDescent="0.25">
      <c r="A119" s="25" t="s">
        <v>2740</v>
      </c>
      <c r="B119" s="25" t="s">
        <v>499</v>
      </c>
      <c r="C119" s="103" t="s">
        <v>34</v>
      </c>
      <c r="G119" s="25"/>
      <c r="H119"/>
      <c r="N119" s="25"/>
    </row>
    <row r="120" spans="1:14" x14ac:dyDescent="0.25">
      <c r="A120" s="25" t="s">
        <v>2741</v>
      </c>
      <c r="B120" s="25" t="s">
        <v>2</v>
      </c>
      <c r="C120" s="103" t="s">
        <v>34</v>
      </c>
      <c r="G120" s="25"/>
      <c r="H120"/>
      <c r="N120" s="25"/>
    </row>
    <row r="121" spans="1:14" x14ac:dyDescent="0.25">
      <c r="A121" s="25" t="s">
        <v>2742</v>
      </c>
      <c r="B121" s="68" t="s">
        <v>90</v>
      </c>
      <c r="C121" s="103">
        <f>SUM(C122:C132)</f>
        <v>0</v>
      </c>
      <c r="G121" s="25"/>
      <c r="H121"/>
      <c r="I121" s="31"/>
      <c r="N121" s="25"/>
    </row>
    <row r="122" spans="1:14" x14ac:dyDescent="0.25">
      <c r="A122" s="25" t="s">
        <v>2743</v>
      </c>
      <c r="B122" s="42" t="s">
        <v>262</v>
      </c>
      <c r="C122" s="103" t="s">
        <v>34</v>
      </c>
      <c r="G122" s="25"/>
      <c r="H122"/>
      <c r="I122" s="42"/>
      <c r="N122" s="25"/>
    </row>
    <row r="123" spans="1:14" x14ac:dyDescent="0.25">
      <c r="A123" s="25" t="s">
        <v>2744</v>
      </c>
      <c r="B123" s="25" t="s">
        <v>494</v>
      </c>
      <c r="C123" s="103" t="s">
        <v>34</v>
      </c>
      <c r="G123" s="25"/>
      <c r="H123"/>
      <c r="I123" s="42"/>
      <c r="N123" s="25"/>
    </row>
    <row r="124" spans="1:14" x14ac:dyDescent="0.25">
      <c r="A124" s="25" t="s">
        <v>2745</v>
      </c>
      <c r="B124" s="42" t="s">
        <v>264</v>
      </c>
      <c r="C124" s="103" t="s">
        <v>34</v>
      </c>
      <c r="G124" s="25"/>
      <c r="H124"/>
      <c r="I124" s="42"/>
      <c r="N124" s="25"/>
    </row>
    <row r="125" spans="1:14" x14ac:dyDescent="0.25">
      <c r="A125" s="25" t="s">
        <v>2746</v>
      </c>
      <c r="B125" s="42" t="s">
        <v>266</v>
      </c>
      <c r="C125" s="103" t="s">
        <v>34</v>
      </c>
      <c r="G125" s="25"/>
      <c r="H125"/>
      <c r="I125" s="42"/>
      <c r="N125" s="25"/>
    </row>
    <row r="126" spans="1:14" x14ac:dyDescent="0.25">
      <c r="A126" s="25" t="s">
        <v>2747</v>
      </c>
      <c r="B126" s="42" t="s">
        <v>12</v>
      </c>
      <c r="C126" s="103" t="s">
        <v>34</v>
      </c>
      <c r="G126" s="25"/>
      <c r="H126"/>
      <c r="I126" s="42"/>
      <c r="N126" s="25"/>
    </row>
    <row r="127" spans="1:14" x14ac:dyDescent="0.25">
      <c r="A127" s="25" t="s">
        <v>2748</v>
      </c>
      <c r="B127" s="42" t="s">
        <v>269</v>
      </c>
      <c r="C127" s="103" t="s">
        <v>34</v>
      </c>
      <c r="G127" s="25"/>
      <c r="H127"/>
      <c r="I127" s="42"/>
      <c r="N127" s="25"/>
    </row>
    <row r="128" spans="1:14" x14ac:dyDescent="0.25">
      <c r="A128" s="25" t="s">
        <v>2749</v>
      </c>
      <c r="B128" s="42" t="s">
        <v>271</v>
      </c>
      <c r="C128" s="103" t="s">
        <v>34</v>
      </c>
      <c r="G128" s="25"/>
      <c r="H128"/>
      <c r="I128" s="42"/>
      <c r="N128" s="25"/>
    </row>
    <row r="129" spans="1:14" x14ac:dyDescent="0.25">
      <c r="A129" s="25" t="s">
        <v>2750</v>
      </c>
      <c r="B129" s="42" t="s">
        <v>273</v>
      </c>
      <c r="C129" s="103" t="s">
        <v>34</v>
      </c>
      <c r="G129" s="25"/>
      <c r="H129"/>
      <c r="I129" s="42"/>
      <c r="N129" s="25"/>
    </row>
    <row r="130" spans="1:14" x14ac:dyDescent="0.25">
      <c r="A130" s="25" t="s">
        <v>2751</v>
      </c>
      <c r="B130" s="42" t="s">
        <v>275</v>
      </c>
      <c r="C130" s="103" t="s">
        <v>34</v>
      </c>
      <c r="G130" s="25"/>
      <c r="H130"/>
      <c r="I130" s="42"/>
      <c r="N130" s="25"/>
    </row>
    <row r="131" spans="1:14" x14ac:dyDescent="0.25">
      <c r="A131" s="25" t="s">
        <v>2752</v>
      </c>
      <c r="B131" s="42" t="s">
        <v>277</v>
      </c>
      <c r="C131" s="103" t="s">
        <v>34</v>
      </c>
      <c r="G131" s="25"/>
      <c r="H131"/>
      <c r="I131" s="42"/>
      <c r="N131" s="25"/>
    </row>
    <row r="132" spans="1:14" x14ac:dyDescent="0.25">
      <c r="A132" s="25" t="s">
        <v>2753</v>
      </c>
      <c r="B132" s="42" t="s">
        <v>90</v>
      </c>
      <c r="C132" s="103" t="s">
        <v>34</v>
      </c>
      <c r="G132" s="25"/>
      <c r="H132"/>
      <c r="I132" s="42"/>
      <c r="N132" s="25"/>
    </row>
    <row r="133" spans="1:14" outlineLevel="1" x14ac:dyDescent="0.25">
      <c r="A133" s="25" t="s">
        <v>2754</v>
      </c>
      <c r="B133" s="54" t="s">
        <v>94</v>
      </c>
      <c r="C133" s="103"/>
      <c r="G133" s="25"/>
      <c r="H133"/>
      <c r="I133" s="42"/>
      <c r="N133" s="25"/>
    </row>
    <row r="134" spans="1:14" outlineLevel="1" x14ac:dyDescent="0.25">
      <c r="A134" s="25" t="s">
        <v>2755</v>
      </c>
      <c r="B134" s="54" t="s">
        <v>94</v>
      </c>
      <c r="C134" s="103"/>
      <c r="G134" s="25"/>
      <c r="H134"/>
      <c r="I134" s="42"/>
      <c r="N134" s="25"/>
    </row>
    <row r="135" spans="1:14" outlineLevel="1" x14ac:dyDescent="0.25">
      <c r="A135" s="25" t="s">
        <v>2756</v>
      </c>
      <c r="B135" s="54" t="s">
        <v>94</v>
      </c>
      <c r="C135" s="103"/>
      <c r="G135" s="25"/>
      <c r="H135"/>
      <c r="I135" s="42"/>
      <c r="N135" s="25"/>
    </row>
    <row r="136" spans="1:14" outlineLevel="1" x14ac:dyDescent="0.25">
      <c r="A136" s="25" t="s">
        <v>2757</v>
      </c>
      <c r="B136" s="54" t="s">
        <v>94</v>
      </c>
      <c r="C136" s="103"/>
      <c r="G136" s="25"/>
      <c r="H136"/>
      <c r="I136" s="42"/>
      <c r="N136" s="25"/>
    </row>
    <row r="137" spans="1:14" outlineLevel="1" x14ac:dyDescent="0.25">
      <c r="A137" s="25" t="s">
        <v>2758</v>
      </c>
      <c r="B137" s="54" t="s">
        <v>94</v>
      </c>
      <c r="C137" s="103"/>
      <c r="G137" s="25"/>
      <c r="H137"/>
      <c r="I137" s="42"/>
      <c r="N137" s="25"/>
    </row>
    <row r="138" spans="1:14" outlineLevel="1" x14ac:dyDescent="0.25">
      <c r="A138" s="25" t="s">
        <v>2759</v>
      </c>
      <c r="B138" s="54" t="s">
        <v>94</v>
      </c>
      <c r="C138" s="103"/>
      <c r="G138" s="25"/>
      <c r="H138"/>
      <c r="I138" s="42"/>
      <c r="N138" s="25"/>
    </row>
    <row r="139" spans="1:14" outlineLevel="1" x14ac:dyDescent="0.25">
      <c r="A139" s="25" t="s">
        <v>2760</v>
      </c>
      <c r="B139" s="54" t="s">
        <v>94</v>
      </c>
      <c r="C139" s="103"/>
      <c r="G139" s="25"/>
      <c r="H139"/>
      <c r="I139" s="42"/>
      <c r="N139" s="25"/>
    </row>
    <row r="140" spans="1:14" outlineLevel="1" x14ac:dyDescent="0.25">
      <c r="A140" s="25" t="s">
        <v>2761</v>
      </c>
      <c r="B140" s="54" t="s">
        <v>94</v>
      </c>
      <c r="C140" s="103"/>
      <c r="G140" s="25"/>
      <c r="H140"/>
      <c r="I140" s="42"/>
      <c r="N140" s="25"/>
    </row>
    <row r="141" spans="1:14" outlineLevel="1" x14ac:dyDescent="0.25">
      <c r="A141" s="25" t="s">
        <v>2762</v>
      </c>
      <c r="B141" s="54" t="s">
        <v>94</v>
      </c>
      <c r="C141" s="103"/>
      <c r="G141" s="25"/>
      <c r="H141"/>
      <c r="I141" s="42"/>
      <c r="N141" s="25"/>
    </row>
    <row r="142" spans="1:14" outlineLevel="1" x14ac:dyDescent="0.25">
      <c r="A142" s="25" t="s">
        <v>2763</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2764</v>
      </c>
      <c r="B144" s="42" t="s">
        <v>522</v>
      </c>
      <c r="C144" s="103" t="s">
        <v>34</v>
      </c>
      <c r="G144" s="25"/>
      <c r="H144"/>
      <c r="I144" s="42"/>
      <c r="N144" s="25"/>
    </row>
    <row r="145" spans="1:14" x14ac:dyDescent="0.25">
      <c r="A145" s="25" t="s">
        <v>2765</v>
      </c>
      <c r="B145" s="42" t="s">
        <v>522</v>
      </c>
      <c r="C145" s="103" t="s">
        <v>34</v>
      </c>
      <c r="G145" s="25"/>
      <c r="H145"/>
      <c r="I145" s="42"/>
      <c r="N145" s="25"/>
    </row>
    <row r="146" spans="1:14" x14ac:dyDescent="0.25">
      <c r="A146" s="25" t="s">
        <v>2766</v>
      </c>
      <c r="B146" s="42" t="s">
        <v>522</v>
      </c>
      <c r="C146" s="103" t="s">
        <v>34</v>
      </c>
      <c r="G146" s="25"/>
      <c r="H146"/>
      <c r="I146" s="42"/>
      <c r="N146" s="25"/>
    </row>
    <row r="147" spans="1:14" x14ac:dyDescent="0.25">
      <c r="A147" s="25" t="s">
        <v>2767</v>
      </c>
      <c r="B147" s="42" t="s">
        <v>522</v>
      </c>
      <c r="C147" s="103" t="s">
        <v>34</v>
      </c>
      <c r="G147" s="25"/>
      <c r="H147"/>
      <c r="I147" s="42"/>
      <c r="N147" s="25"/>
    </row>
    <row r="148" spans="1:14" x14ac:dyDescent="0.25">
      <c r="A148" s="25" t="s">
        <v>2768</v>
      </c>
      <c r="B148" s="42" t="s">
        <v>522</v>
      </c>
      <c r="C148" s="103" t="s">
        <v>34</v>
      </c>
      <c r="G148" s="25"/>
      <c r="H148"/>
      <c r="I148" s="42"/>
      <c r="N148" s="25"/>
    </row>
    <row r="149" spans="1:14" x14ac:dyDescent="0.25">
      <c r="A149" s="25" t="s">
        <v>2769</v>
      </c>
      <c r="B149" s="42" t="s">
        <v>522</v>
      </c>
      <c r="C149" s="103" t="s">
        <v>34</v>
      </c>
      <c r="G149" s="25"/>
      <c r="H149"/>
      <c r="I149" s="42"/>
      <c r="N149" s="25"/>
    </row>
    <row r="150" spans="1:14" x14ac:dyDescent="0.25">
      <c r="A150" s="25" t="s">
        <v>2770</v>
      </c>
      <c r="B150" s="42" t="s">
        <v>522</v>
      </c>
      <c r="C150" s="103" t="s">
        <v>34</v>
      </c>
      <c r="G150" s="25"/>
      <c r="H150"/>
      <c r="I150" s="42"/>
      <c r="N150" s="25"/>
    </row>
    <row r="151" spans="1:14" x14ac:dyDescent="0.25">
      <c r="A151" s="25" t="s">
        <v>2771</v>
      </c>
      <c r="B151" s="42" t="s">
        <v>522</v>
      </c>
      <c r="C151" s="103" t="s">
        <v>34</v>
      </c>
      <c r="G151" s="25"/>
      <c r="H151"/>
      <c r="I151" s="42"/>
      <c r="N151" s="25"/>
    </row>
    <row r="152" spans="1:14" x14ac:dyDescent="0.25">
      <c r="A152" s="25" t="s">
        <v>2772</v>
      </c>
      <c r="B152" s="42" t="s">
        <v>522</v>
      </c>
      <c r="C152" s="103" t="s">
        <v>34</v>
      </c>
      <c r="G152" s="25"/>
      <c r="H152"/>
      <c r="I152" s="42"/>
      <c r="N152" s="25"/>
    </row>
    <row r="153" spans="1:14" x14ac:dyDescent="0.25">
      <c r="A153" s="25" t="s">
        <v>2773</v>
      </c>
      <c r="B153" s="42" t="s">
        <v>522</v>
      </c>
      <c r="C153" s="103" t="s">
        <v>34</v>
      </c>
      <c r="G153" s="25"/>
      <c r="H153"/>
      <c r="I153" s="42"/>
      <c r="N153" s="25"/>
    </row>
    <row r="154" spans="1:14" x14ac:dyDescent="0.25">
      <c r="A154" s="25" t="s">
        <v>2774</v>
      </c>
      <c r="B154" s="42" t="s">
        <v>522</v>
      </c>
      <c r="C154" s="103" t="s">
        <v>34</v>
      </c>
      <c r="G154" s="25"/>
      <c r="H154"/>
      <c r="I154" s="42"/>
      <c r="N154" s="25"/>
    </row>
    <row r="155" spans="1:14" x14ac:dyDescent="0.25">
      <c r="A155" s="25" t="s">
        <v>2775</v>
      </c>
      <c r="B155" s="42" t="s">
        <v>522</v>
      </c>
      <c r="C155" s="103" t="s">
        <v>34</v>
      </c>
      <c r="G155" s="25"/>
      <c r="H155"/>
      <c r="I155" s="42"/>
      <c r="N155" s="25"/>
    </row>
    <row r="156" spans="1:14" x14ac:dyDescent="0.25">
      <c r="A156" s="25" t="s">
        <v>2776</v>
      </c>
      <c r="B156" s="42" t="s">
        <v>522</v>
      </c>
      <c r="C156" s="103" t="s">
        <v>34</v>
      </c>
      <c r="G156" s="25"/>
      <c r="H156"/>
      <c r="I156" s="42"/>
      <c r="N156" s="25"/>
    </row>
    <row r="157" spans="1:14" x14ac:dyDescent="0.25">
      <c r="A157" s="25" t="s">
        <v>2777</v>
      </c>
      <c r="B157" s="42" t="s">
        <v>522</v>
      </c>
      <c r="C157" s="103" t="s">
        <v>34</v>
      </c>
      <c r="G157" s="25"/>
      <c r="H157"/>
      <c r="I157" s="42"/>
      <c r="N157" s="25"/>
    </row>
    <row r="158" spans="1:14" x14ac:dyDescent="0.25">
      <c r="A158" s="25" t="s">
        <v>2778</v>
      </c>
      <c r="B158" s="42" t="s">
        <v>522</v>
      </c>
      <c r="C158" s="103" t="s">
        <v>34</v>
      </c>
      <c r="G158" s="25"/>
      <c r="H158"/>
      <c r="I158" s="42"/>
      <c r="N158" s="25"/>
    </row>
    <row r="159" spans="1:14" x14ac:dyDescent="0.25">
      <c r="A159" s="25" t="s">
        <v>2779</v>
      </c>
      <c r="B159" s="42" t="s">
        <v>522</v>
      </c>
      <c r="C159" s="103" t="s">
        <v>34</v>
      </c>
      <c r="G159" s="25"/>
      <c r="H159"/>
      <c r="I159" s="42"/>
      <c r="N159" s="25"/>
    </row>
    <row r="160" spans="1:14" x14ac:dyDescent="0.25">
      <c r="A160" s="25" t="s">
        <v>2780</v>
      </c>
      <c r="B160" s="42" t="s">
        <v>522</v>
      </c>
      <c r="C160" s="103" t="s">
        <v>34</v>
      </c>
      <c r="G160" s="25"/>
      <c r="H160"/>
      <c r="I160" s="42"/>
      <c r="N160" s="25"/>
    </row>
    <row r="161" spans="1:14" x14ac:dyDescent="0.25">
      <c r="A161" s="25" t="s">
        <v>2781</v>
      </c>
      <c r="B161" s="42" t="s">
        <v>522</v>
      </c>
      <c r="C161" s="103" t="s">
        <v>34</v>
      </c>
      <c r="G161" s="25"/>
      <c r="H161"/>
      <c r="I161" s="42"/>
      <c r="N161" s="25"/>
    </row>
    <row r="162" spans="1:14" x14ac:dyDescent="0.25">
      <c r="A162" s="25" t="s">
        <v>2782</v>
      </c>
      <c r="B162" s="42" t="s">
        <v>522</v>
      </c>
      <c r="C162" s="103" t="s">
        <v>34</v>
      </c>
      <c r="G162" s="25"/>
      <c r="H162"/>
      <c r="I162" s="42"/>
      <c r="N162" s="25"/>
    </row>
    <row r="163" spans="1:14" x14ac:dyDescent="0.25">
      <c r="A163" s="25" t="s">
        <v>2783</v>
      </c>
      <c r="B163" s="42" t="s">
        <v>522</v>
      </c>
      <c r="C163" s="103" t="s">
        <v>34</v>
      </c>
      <c r="G163" s="25"/>
      <c r="H163"/>
      <c r="I163" s="42"/>
      <c r="N163" s="25"/>
    </row>
    <row r="164" spans="1:14" x14ac:dyDescent="0.25">
      <c r="A164" s="25" t="s">
        <v>2784</v>
      </c>
      <c r="B164" s="42" t="s">
        <v>522</v>
      </c>
      <c r="C164" s="103" t="s">
        <v>34</v>
      </c>
      <c r="G164" s="25"/>
      <c r="H164"/>
      <c r="I164" s="42"/>
      <c r="N164" s="25"/>
    </row>
    <row r="165" spans="1:14" x14ac:dyDescent="0.25">
      <c r="A165" s="25" t="s">
        <v>2785</v>
      </c>
      <c r="B165" s="42" t="s">
        <v>522</v>
      </c>
      <c r="C165" s="103" t="s">
        <v>34</v>
      </c>
      <c r="G165" s="25"/>
      <c r="H165"/>
      <c r="I165" s="42"/>
      <c r="N165" s="25"/>
    </row>
    <row r="166" spans="1:14" x14ac:dyDescent="0.25">
      <c r="A166" s="25" t="s">
        <v>2786</v>
      </c>
      <c r="B166" s="42" t="s">
        <v>522</v>
      </c>
      <c r="C166" s="103" t="s">
        <v>34</v>
      </c>
      <c r="G166" s="25"/>
      <c r="H166"/>
      <c r="I166" s="42"/>
      <c r="N166" s="25"/>
    </row>
    <row r="167" spans="1:14" x14ac:dyDescent="0.25">
      <c r="A167" s="25" t="s">
        <v>2787</v>
      </c>
      <c r="B167" s="42" t="s">
        <v>522</v>
      </c>
      <c r="C167" s="103" t="s">
        <v>34</v>
      </c>
      <c r="G167" s="25"/>
      <c r="H167"/>
      <c r="I167" s="42"/>
      <c r="N167" s="25"/>
    </row>
    <row r="168" spans="1:14" x14ac:dyDescent="0.25">
      <c r="A168" s="25" t="s">
        <v>2788</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2789</v>
      </c>
      <c r="B170" s="25" t="s">
        <v>555</v>
      </c>
      <c r="C170" s="103" t="s">
        <v>34</v>
      </c>
      <c r="D170"/>
      <c r="E170"/>
      <c r="F170"/>
      <c r="G170"/>
      <c r="H170"/>
      <c r="K170"/>
      <c r="L170"/>
      <c r="M170"/>
      <c r="N170"/>
    </row>
    <row r="171" spans="1:14" x14ac:dyDescent="0.25">
      <c r="A171" s="25" t="s">
        <v>2790</v>
      </c>
      <c r="B171" s="25" t="s">
        <v>557</v>
      </c>
      <c r="C171" s="103" t="s">
        <v>34</v>
      </c>
      <c r="D171"/>
      <c r="E171"/>
      <c r="F171"/>
      <c r="G171"/>
      <c r="H171"/>
      <c r="K171"/>
      <c r="L171"/>
      <c r="M171"/>
      <c r="N171"/>
    </row>
    <row r="172" spans="1:14" x14ac:dyDescent="0.25">
      <c r="A172" s="25" t="s">
        <v>2791</v>
      </c>
      <c r="B172" s="25" t="s">
        <v>90</v>
      </c>
      <c r="C172" s="103" t="s">
        <v>34</v>
      </c>
      <c r="D172"/>
      <c r="E172"/>
      <c r="F172"/>
      <c r="G172"/>
      <c r="H172"/>
      <c r="K172"/>
      <c r="L172"/>
      <c r="M172"/>
      <c r="N172"/>
    </row>
    <row r="173" spans="1:14" outlineLevel="1" x14ac:dyDescent="0.25">
      <c r="A173" s="25" t="s">
        <v>2792</v>
      </c>
      <c r="C173" s="103"/>
      <c r="D173"/>
      <c r="E173"/>
      <c r="F173"/>
      <c r="G173"/>
      <c r="H173"/>
      <c r="K173"/>
      <c r="L173"/>
      <c r="M173"/>
      <c r="N173"/>
    </row>
    <row r="174" spans="1:14" outlineLevel="1" x14ac:dyDescent="0.25">
      <c r="A174" s="25" t="s">
        <v>2793</v>
      </c>
      <c r="C174" s="103"/>
      <c r="D174"/>
      <c r="E174"/>
      <c r="F174"/>
      <c r="G174"/>
      <c r="H174"/>
      <c r="K174"/>
      <c r="L174"/>
      <c r="M174"/>
      <c r="N174"/>
    </row>
    <row r="175" spans="1:14" outlineLevel="1" x14ac:dyDescent="0.25">
      <c r="A175" s="25" t="s">
        <v>2794</v>
      </c>
      <c r="C175" s="103"/>
      <c r="D175"/>
      <c r="E175"/>
      <c r="F175"/>
      <c r="G175"/>
      <c r="H175"/>
      <c r="K175"/>
      <c r="L175"/>
      <c r="M175"/>
      <c r="N175"/>
    </row>
    <row r="176" spans="1:14" outlineLevel="1" x14ac:dyDescent="0.25">
      <c r="A176" s="25" t="s">
        <v>2795</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2796</v>
      </c>
      <c r="B178" s="25" t="s">
        <v>567</v>
      </c>
      <c r="C178" s="103" t="s">
        <v>34</v>
      </c>
      <c r="D178" s="71"/>
      <c r="E178" s="71"/>
      <c r="F178" s="62"/>
      <c r="G178" s="50"/>
      <c r="H178"/>
      <c r="K178" s="71"/>
      <c r="L178" s="71"/>
      <c r="M178" s="62"/>
      <c r="N178" s="50"/>
    </row>
    <row r="179" spans="1:14" x14ac:dyDescent="0.25">
      <c r="A179" s="25" t="s">
        <v>2797</v>
      </c>
      <c r="B179" s="25" t="s">
        <v>569</v>
      </c>
      <c r="C179" s="103" t="s">
        <v>34</v>
      </c>
      <c r="D179" s="71"/>
      <c r="E179" s="71"/>
      <c r="F179" s="62"/>
      <c r="G179" s="50"/>
      <c r="H179"/>
      <c r="K179" s="71"/>
      <c r="L179" s="71"/>
      <c r="M179" s="62"/>
      <c r="N179" s="50"/>
    </row>
    <row r="180" spans="1:14" x14ac:dyDescent="0.25">
      <c r="A180" s="25" t="s">
        <v>2798</v>
      </c>
      <c r="B180" s="25" t="s">
        <v>90</v>
      </c>
      <c r="C180" s="103" t="s">
        <v>34</v>
      </c>
      <c r="D180" s="71"/>
      <c r="E180" s="71"/>
      <c r="F180" s="62"/>
      <c r="G180" s="50"/>
      <c r="H180"/>
      <c r="K180" s="71"/>
      <c r="L180" s="71"/>
      <c r="M180" s="62"/>
      <c r="N180" s="50"/>
    </row>
    <row r="181" spans="1:14" outlineLevel="1" x14ac:dyDescent="0.25">
      <c r="A181" s="25" t="s">
        <v>2799</v>
      </c>
      <c r="C181" s="103"/>
      <c r="D181" s="71"/>
      <c r="E181" s="71"/>
      <c r="F181" s="62"/>
      <c r="G181" s="50"/>
      <c r="H181"/>
      <c r="K181" s="71"/>
      <c r="L181" s="71"/>
      <c r="M181" s="62"/>
      <c r="N181" s="50"/>
    </row>
    <row r="182" spans="1:14" outlineLevel="1" x14ac:dyDescent="0.25">
      <c r="A182" s="25" t="s">
        <v>2800</v>
      </c>
      <c r="C182" s="103"/>
      <c r="D182" s="71"/>
      <c r="E182" s="71"/>
      <c r="F182" s="62"/>
      <c r="G182" s="50"/>
      <c r="H182"/>
      <c r="K182" s="71"/>
      <c r="L182" s="71"/>
      <c r="M182" s="62"/>
      <c r="N182" s="50"/>
    </row>
    <row r="183" spans="1:14" outlineLevel="1" x14ac:dyDescent="0.25">
      <c r="A183" s="25" t="s">
        <v>2801</v>
      </c>
      <c r="C183" s="103"/>
      <c r="D183" s="71"/>
      <c r="E183" s="71"/>
      <c r="F183" s="62"/>
      <c r="G183" s="50"/>
      <c r="H183"/>
      <c r="K183" s="71"/>
      <c r="L183" s="71"/>
      <c r="M183" s="62"/>
      <c r="N183" s="50"/>
    </row>
    <row r="184" spans="1:14" outlineLevel="1" x14ac:dyDescent="0.25">
      <c r="A184" s="25" t="s">
        <v>2802</v>
      </c>
      <c r="C184" s="103"/>
      <c r="D184" s="71"/>
      <c r="E184" s="71"/>
      <c r="F184" s="62"/>
      <c r="G184" s="50"/>
      <c r="H184"/>
      <c r="K184" s="71"/>
      <c r="L184" s="71"/>
      <c r="M184" s="62"/>
      <c r="N184" s="50"/>
    </row>
    <row r="185" spans="1:14" outlineLevel="1" x14ac:dyDescent="0.25">
      <c r="A185" s="25" t="s">
        <v>2803</v>
      </c>
      <c r="C185" s="103"/>
      <c r="D185" s="71"/>
      <c r="E185" s="71"/>
      <c r="F185" s="62"/>
      <c r="G185" s="50"/>
      <c r="H185"/>
      <c r="K185" s="71"/>
      <c r="L185" s="71"/>
      <c r="M185" s="62"/>
      <c r="N185" s="50"/>
    </row>
    <row r="186" spans="1:14" outlineLevel="1" x14ac:dyDescent="0.25">
      <c r="A186" s="25" t="s">
        <v>2804</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2805</v>
      </c>
      <c r="B188" s="42" t="s">
        <v>871</v>
      </c>
      <c r="C188" s="106" t="s">
        <v>34</v>
      </c>
      <c r="D188" s="71"/>
      <c r="E188" s="71"/>
      <c r="F188" s="113" t="str">
        <f>IF($C$192=0,"",IF(C188="[for completion]","",C188/$C$192))</f>
        <v/>
      </c>
      <c r="G188" s="50"/>
      <c r="H188"/>
      <c r="I188" s="42"/>
      <c r="K188" s="71"/>
      <c r="L188" s="71"/>
      <c r="M188" s="51"/>
      <c r="N188" s="50"/>
    </row>
    <row r="189" spans="1:14" x14ac:dyDescent="0.25">
      <c r="A189" s="25" t="s">
        <v>2806</v>
      </c>
      <c r="B189" s="42" t="s">
        <v>873</v>
      </c>
      <c r="C189" s="106" t="s">
        <v>34</v>
      </c>
      <c r="D189" s="71"/>
      <c r="E189" s="71"/>
      <c r="F189" s="113" t="str">
        <f>IF($C$192=0,"",IF(C189="[for completion]","",C189/$C$192))</f>
        <v/>
      </c>
      <c r="G189" s="50"/>
      <c r="H189"/>
      <c r="I189" s="42"/>
      <c r="K189" s="71"/>
      <c r="L189" s="71"/>
      <c r="M189" s="51"/>
      <c r="N189" s="50"/>
    </row>
    <row r="190" spans="1:14" x14ac:dyDescent="0.25">
      <c r="A190" s="25" t="s">
        <v>2807</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2808</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2809</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2810</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2811</v>
      </c>
      <c r="B194" s="54" t="s">
        <v>882</v>
      </c>
      <c r="D194" s="71"/>
      <c r="E194" s="71"/>
      <c r="F194" s="113" t="str">
        <f t="shared" si="2"/>
        <v/>
      </c>
      <c r="G194" s="50"/>
      <c r="H194"/>
      <c r="I194" s="42"/>
      <c r="K194" s="71"/>
      <c r="L194" s="71"/>
      <c r="M194" s="51"/>
      <c r="N194" s="50"/>
    </row>
    <row r="195" spans="1:14" ht="15" customHeight="1" outlineLevel="1" x14ac:dyDescent="0.25">
      <c r="A195" s="25" t="s">
        <v>2812</v>
      </c>
      <c r="B195" s="54" t="s">
        <v>884</v>
      </c>
      <c r="D195" s="71"/>
      <c r="E195" s="71"/>
      <c r="F195" s="113" t="str">
        <f t="shared" si="2"/>
        <v/>
      </c>
      <c r="G195" s="50"/>
      <c r="H195"/>
      <c r="I195" s="42"/>
      <c r="K195" s="71"/>
      <c r="L195" s="71"/>
      <c r="M195" s="51"/>
      <c r="N195" s="50"/>
    </row>
    <row r="196" spans="1:14" ht="15" customHeight="1" outlineLevel="1" x14ac:dyDescent="0.25">
      <c r="A196" s="25" t="s">
        <v>2813</v>
      </c>
      <c r="B196" s="54" t="s">
        <v>886</v>
      </c>
      <c r="D196" s="71"/>
      <c r="E196" s="71"/>
      <c r="F196" s="113" t="str">
        <f t="shared" si="2"/>
        <v/>
      </c>
      <c r="G196" s="50"/>
      <c r="H196"/>
      <c r="I196" s="42"/>
      <c r="K196" s="71"/>
      <c r="L196" s="71"/>
      <c r="M196" s="51"/>
      <c r="N196" s="50"/>
    </row>
    <row r="197" spans="1:14" ht="15" customHeight="1" outlineLevel="1" x14ac:dyDescent="0.25">
      <c r="A197" s="25" t="s">
        <v>2814</v>
      </c>
      <c r="B197" s="54" t="s">
        <v>888</v>
      </c>
      <c r="D197" s="71"/>
      <c r="E197" s="71"/>
      <c r="F197" s="113" t="str">
        <f t="shared" si="2"/>
        <v/>
      </c>
      <c r="G197" s="50"/>
      <c r="H197"/>
      <c r="I197" s="42"/>
      <c r="K197" s="71"/>
      <c r="L197" s="71"/>
      <c r="M197" s="51"/>
      <c r="N197" s="50"/>
    </row>
    <row r="198" spans="1:14" ht="15" customHeight="1" outlineLevel="1" x14ac:dyDescent="0.25">
      <c r="A198" s="25" t="s">
        <v>2815</v>
      </c>
      <c r="B198" s="54" t="s">
        <v>890</v>
      </c>
      <c r="D198" s="71"/>
      <c r="E198" s="71"/>
      <c r="F198" s="113" t="str">
        <f t="shared" si="2"/>
        <v/>
      </c>
      <c r="G198" s="50"/>
      <c r="H198"/>
      <c r="I198" s="42"/>
      <c r="K198" s="71"/>
      <c r="L198" s="71"/>
      <c r="M198" s="51"/>
      <c r="N198" s="50"/>
    </row>
    <row r="199" spans="1:14" ht="15" customHeight="1" outlineLevel="1" x14ac:dyDescent="0.25">
      <c r="A199" s="25" t="s">
        <v>2816</v>
      </c>
      <c r="B199" s="54" t="s">
        <v>892</v>
      </c>
      <c r="D199" s="71"/>
      <c r="E199" s="71"/>
      <c r="F199" s="113" t="str">
        <f t="shared" si="2"/>
        <v/>
      </c>
      <c r="G199" s="50"/>
      <c r="H199"/>
      <c r="I199" s="42"/>
      <c r="K199" s="71"/>
      <c r="L199" s="71"/>
      <c r="M199" s="51"/>
      <c r="N199" s="50"/>
    </row>
    <row r="200" spans="1:14" ht="15" customHeight="1" outlineLevel="1" x14ac:dyDescent="0.25">
      <c r="A200" s="25" t="s">
        <v>2817</v>
      </c>
      <c r="B200" s="54"/>
      <c r="D200" s="71"/>
      <c r="E200" s="71"/>
      <c r="F200" s="51"/>
      <c r="G200" s="50"/>
      <c r="H200"/>
      <c r="I200" s="42"/>
      <c r="K200" s="71"/>
      <c r="L200" s="71"/>
      <c r="M200" s="51"/>
      <c r="N200" s="50"/>
    </row>
    <row r="201" spans="1:14" ht="15" customHeight="1" outlineLevel="1" x14ac:dyDescent="0.25">
      <c r="A201" s="25" t="s">
        <v>2818</v>
      </c>
      <c r="B201" s="54"/>
      <c r="D201" s="71"/>
      <c r="E201" s="71"/>
      <c r="F201" s="51"/>
      <c r="G201" s="50"/>
      <c r="H201"/>
      <c r="I201" s="42"/>
      <c r="K201" s="71"/>
      <c r="L201" s="71"/>
      <c r="M201" s="51"/>
      <c r="N201" s="50"/>
    </row>
    <row r="202" spans="1:14" ht="15" customHeight="1" outlineLevel="1" x14ac:dyDescent="0.25">
      <c r="A202" s="25" t="s">
        <v>2819</v>
      </c>
      <c r="B202" s="54"/>
      <c r="D202" s="71"/>
      <c r="E202" s="71"/>
      <c r="F202" s="51"/>
      <c r="G202" s="50"/>
      <c r="H202"/>
      <c r="I202" s="42"/>
      <c r="K202" s="71"/>
      <c r="L202" s="71"/>
      <c r="M202" s="51"/>
      <c r="N202" s="50"/>
    </row>
    <row r="203" spans="1:14" ht="15" customHeight="1" outlineLevel="1" x14ac:dyDescent="0.25">
      <c r="A203" s="25" t="s">
        <v>2820</v>
      </c>
      <c r="B203" s="54"/>
      <c r="D203" s="71"/>
      <c r="E203" s="71"/>
      <c r="F203" s="51"/>
      <c r="G203" s="50"/>
      <c r="H203"/>
      <c r="I203" s="42"/>
      <c r="K203" s="71"/>
      <c r="L203" s="71"/>
      <c r="M203" s="51"/>
      <c r="N203" s="50"/>
    </row>
    <row r="204" spans="1:14" ht="15" customHeight="1" outlineLevel="1" x14ac:dyDescent="0.25">
      <c r="A204" s="25" t="s">
        <v>2821</v>
      </c>
      <c r="B204" s="42"/>
      <c r="D204" s="71"/>
      <c r="E204" s="71"/>
      <c r="F204" s="51"/>
      <c r="G204" s="50"/>
      <c r="H204"/>
      <c r="I204" s="42"/>
      <c r="K204" s="71"/>
      <c r="L204" s="71"/>
      <c r="M204" s="51"/>
      <c r="N204" s="50"/>
    </row>
    <row r="205" spans="1:14" outlineLevel="1" x14ac:dyDescent="0.25">
      <c r="A205" s="25" t="s">
        <v>2822</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2823</v>
      </c>
      <c r="B207" s="25" t="s">
        <v>594</v>
      </c>
      <c r="C207" s="103" t="s">
        <v>34</v>
      </c>
      <c r="D207"/>
      <c r="E207" s="23"/>
      <c r="F207" s="23"/>
      <c r="G207"/>
      <c r="H207"/>
      <c r="K207"/>
      <c r="L207" s="23"/>
      <c r="M207" s="23"/>
      <c r="N207"/>
    </row>
    <row r="208" spans="1:14" outlineLevel="1" x14ac:dyDescent="0.25">
      <c r="A208" s="25" t="s">
        <v>2824</v>
      </c>
      <c r="B208" s="95" t="s">
        <v>2551</v>
      </c>
      <c r="C208" s="101" t="s">
        <v>34</v>
      </c>
      <c r="D208"/>
      <c r="E208" s="23"/>
      <c r="F208" s="23"/>
      <c r="G208"/>
      <c r="H208"/>
      <c r="K208"/>
      <c r="L208" s="23"/>
      <c r="M208" s="23"/>
      <c r="N208"/>
    </row>
    <row r="209" spans="1:14" outlineLevel="1" x14ac:dyDescent="0.25">
      <c r="A209" s="25" t="s">
        <v>2825</v>
      </c>
      <c r="D209"/>
      <c r="E209" s="23"/>
      <c r="F209" s="23"/>
      <c r="G209"/>
      <c r="H209"/>
      <c r="K209"/>
      <c r="L209" s="23"/>
      <c r="M209" s="23"/>
      <c r="N209"/>
    </row>
    <row r="210" spans="1:14" outlineLevel="1" x14ac:dyDescent="0.25">
      <c r="A210" s="25" t="s">
        <v>2826</v>
      </c>
      <c r="D210"/>
      <c r="E210" s="23"/>
      <c r="F210" s="23"/>
      <c r="G210"/>
      <c r="H210"/>
      <c r="K210"/>
      <c r="L210" s="23"/>
      <c r="M210" s="23"/>
      <c r="N210"/>
    </row>
    <row r="211" spans="1:14" outlineLevel="1" x14ac:dyDescent="0.25">
      <c r="A211" s="25" t="s">
        <v>2827</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2828</v>
      </c>
      <c r="B213" s="25" t="s">
        <v>907</v>
      </c>
      <c r="C213" s="103" t="s">
        <v>34</v>
      </c>
      <c r="D213"/>
      <c r="E213"/>
      <c r="F213"/>
      <c r="G213"/>
      <c r="H213"/>
      <c r="K213"/>
      <c r="L213"/>
      <c r="M213"/>
      <c r="N213"/>
    </row>
    <row r="214" spans="1:14" outlineLevel="1" x14ac:dyDescent="0.25">
      <c r="A214" s="25" t="s">
        <v>2829</v>
      </c>
      <c r="D214"/>
      <c r="E214"/>
      <c r="F214"/>
      <c r="G214"/>
      <c r="H214"/>
      <c r="K214"/>
      <c r="L214"/>
      <c r="M214"/>
      <c r="N214"/>
    </row>
    <row r="215" spans="1:14" outlineLevel="1" x14ac:dyDescent="0.25">
      <c r="A215" s="25" t="s">
        <v>2830</v>
      </c>
      <c r="D215"/>
      <c r="E215"/>
      <c r="F215"/>
      <c r="G215"/>
      <c r="H215"/>
      <c r="K215"/>
      <c r="L215"/>
      <c r="M215"/>
      <c r="N215"/>
    </row>
    <row r="216" spans="1:14" outlineLevel="1" x14ac:dyDescent="0.25">
      <c r="A216" s="25" t="s">
        <v>2831</v>
      </c>
      <c r="D216"/>
      <c r="E216"/>
      <c r="F216"/>
      <c r="G216"/>
      <c r="H216"/>
      <c r="K216"/>
      <c r="L216"/>
      <c r="M216"/>
      <c r="N216"/>
    </row>
    <row r="217" spans="1:14" outlineLevel="1" x14ac:dyDescent="0.25">
      <c r="A217" s="25" t="s">
        <v>2832</v>
      </c>
      <c r="D217"/>
      <c r="E217"/>
      <c r="F217"/>
      <c r="G217"/>
      <c r="H217"/>
      <c r="K217"/>
      <c r="L217"/>
      <c r="M217"/>
      <c r="N217"/>
    </row>
    <row r="218" spans="1:14" outlineLevel="1" x14ac:dyDescent="0.25">
      <c r="A218" s="25" t="s">
        <v>2833</v>
      </c>
    </row>
    <row r="219" spans="1:14" outlineLevel="1" x14ac:dyDescent="0.25">
      <c r="A219" s="25" t="s">
        <v>2834</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2645</v>
      </c>
      <c r="B2" s="22"/>
      <c r="C2" s="23"/>
      <c r="D2" s="23"/>
      <c r="E2" s="23"/>
      <c r="F2" s="187" t="s">
        <v>2879</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11" sqref="L11"/>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2934</v>
      </c>
      <c r="E6" s="201"/>
      <c r="F6" s="201"/>
      <c r="G6" s="201"/>
      <c r="H6" s="201"/>
      <c r="I6" s="6"/>
      <c r="J6" s="7"/>
    </row>
    <row r="7" spans="2:10" ht="26.25" x14ac:dyDescent="0.25">
      <c r="B7" s="5"/>
      <c r="C7" s="6"/>
      <c r="D7" s="6"/>
      <c r="E7" s="6"/>
      <c r="F7" s="10" t="s">
        <v>2947</v>
      </c>
      <c r="G7" s="6"/>
      <c r="H7" s="6"/>
      <c r="I7" s="6"/>
      <c r="J7" s="7"/>
    </row>
    <row r="8" spans="2:10" ht="26.25" x14ac:dyDescent="0.25">
      <c r="B8" s="5"/>
      <c r="C8" s="6"/>
      <c r="D8" s="6"/>
      <c r="E8" s="6"/>
      <c r="F8" s="10" t="s">
        <v>2948</v>
      </c>
      <c r="G8" s="6"/>
      <c r="H8" s="6"/>
      <c r="I8" s="6"/>
      <c r="J8" s="7"/>
    </row>
    <row r="9" spans="2:10" ht="21" x14ac:dyDescent="0.25">
      <c r="B9" s="5"/>
      <c r="C9" s="6"/>
      <c r="D9" s="6"/>
      <c r="E9" s="6"/>
      <c r="F9" s="11" t="s">
        <v>3065</v>
      </c>
      <c r="G9" s="6"/>
      <c r="H9" s="6"/>
      <c r="I9" s="6"/>
      <c r="J9" s="7"/>
    </row>
    <row r="10" spans="2:10" ht="21" x14ac:dyDescent="0.25">
      <c r="B10" s="5"/>
      <c r="C10" s="6"/>
      <c r="D10" s="6"/>
      <c r="E10" s="6"/>
      <c r="F10" s="11" t="s">
        <v>3064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2646</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2647</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66"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2879</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2947</v>
      </c>
      <c r="E14" s="31"/>
      <c r="F14" s="31"/>
      <c r="H14" s="23"/>
      <c r="L14" s="23"/>
      <c r="M14" s="23"/>
    </row>
    <row r="15" spans="1:13" x14ac:dyDescent="0.25">
      <c r="A15" s="25" t="s">
        <v>35</v>
      </c>
      <c r="B15" s="39" t="s">
        <v>36</v>
      </c>
      <c r="C15" s="25" t="s">
        <v>2948</v>
      </c>
      <c r="E15" s="31"/>
      <c r="F15" s="31"/>
      <c r="H15" s="23"/>
      <c r="L15" s="23"/>
      <c r="M15" s="23"/>
    </row>
    <row r="16" spans="1:13" x14ac:dyDescent="0.25">
      <c r="A16" s="25" t="s">
        <v>37</v>
      </c>
      <c r="B16" s="39" t="s">
        <v>2881</v>
      </c>
      <c r="C16" s="25" t="s">
        <v>2948</v>
      </c>
      <c r="E16" s="31"/>
      <c r="F16" s="31"/>
      <c r="H16" s="23"/>
      <c r="L16" s="23"/>
      <c r="M16" s="23"/>
    </row>
    <row r="17" spans="1:13" ht="45" x14ac:dyDescent="0.25">
      <c r="A17" s="25" t="s">
        <v>39</v>
      </c>
      <c r="B17" s="39" t="s">
        <v>38</v>
      </c>
      <c r="C17" s="25" t="s">
        <v>2949</v>
      </c>
      <c r="E17" s="31"/>
      <c r="F17" s="31"/>
      <c r="H17" s="23"/>
      <c r="L17" s="23"/>
      <c r="M17" s="23"/>
    </row>
    <row r="18" spans="1:13" outlineLevel="1" x14ac:dyDescent="0.25">
      <c r="A18" s="25" t="s">
        <v>2880</v>
      </c>
      <c r="B18" s="39" t="s">
        <v>40</v>
      </c>
      <c r="C18" s="197">
        <v>45382</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2643</v>
      </c>
      <c r="C27" s="25" t="s">
        <v>2640</v>
      </c>
      <c r="D27" s="42"/>
      <c r="E27" s="42"/>
      <c r="F27" s="42"/>
      <c r="H27" s="23"/>
      <c r="L27" s="23"/>
      <c r="M27" s="23"/>
    </row>
    <row r="28" spans="1:13" x14ac:dyDescent="0.25">
      <c r="A28" s="25" t="s">
        <v>51</v>
      </c>
      <c r="B28" s="171" t="s">
        <v>2639</v>
      </c>
      <c r="C28" s="138" t="s">
        <v>2640</v>
      </c>
      <c r="D28" s="42"/>
      <c r="E28" s="42"/>
      <c r="F28" s="42"/>
      <c r="H28" s="23"/>
      <c r="L28" s="23"/>
      <c r="M28" s="25" t="s">
        <v>2640</v>
      </c>
    </row>
    <row r="29" spans="1:13" x14ac:dyDescent="0.25">
      <c r="A29" s="25" t="s">
        <v>53</v>
      </c>
      <c r="B29" s="41" t="s">
        <v>52</v>
      </c>
      <c r="C29" s="25" t="s">
        <v>2640</v>
      </c>
      <c r="E29" s="42"/>
      <c r="F29" s="42"/>
      <c r="H29" s="23"/>
      <c r="L29" s="23"/>
      <c r="M29" s="25" t="s">
        <v>2641</v>
      </c>
    </row>
    <row r="30" spans="1:13" ht="60" outlineLevel="1" x14ac:dyDescent="0.25">
      <c r="A30" s="25" t="s">
        <v>55</v>
      </c>
      <c r="B30" s="41" t="s">
        <v>54</v>
      </c>
      <c r="C30" s="25" t="s">
        <v>2950</v>
      </c>
      <c r="E30" s="42"/>
      <c r="F30" s="42"/>
      <c r="H30" s="23"/>
      <c r="L30" s="23"/>
      <c r="M30" s="25" t="s">
        <v>2642</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46766.205052999998</v>
      </c>
      <c r="F38" s="42"/>
      <c r="H38" s="23"/>
      <c r="L38" s="23"/>
      <c r="M38" s="23"/>
    </row>
    <row r="39" spans="1:14" x14ac:dyDescent="0.25">
      <c r="A39" s="25" t="s">
        <v>63</v>
      </c>
      <c r="B39" s="42" t="s">
        <v>64</v>
      </c>
      <c r="C39" s="106">
        <v>38000</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0.15568960665789472</v>
      </c>
      <c r="E45" s="103"/>
      <c r="F45" s="126">
        <v>7.4999999999999997E-2</v>
      </c>
      <c r="G45" s="25" t="s">
        <v>2951</v>
      </c>
      <c r="H45" s="23"/>
      <c r="L45" s="23"/>
      <c r="M45" s="23"/>
      <c r="N45" s="55"/>
    </row>
    <row r="46" spans="1:14" outlineLevel="1" x14ac:dyDescent="0.25">
      <c r="C46" s="103"/>
      <c r="D46" s="103"/>
      <c r="E46" s="103"/>
      <c r="F46" s="103"/>
      <c r="G46" s="62"/>
      <c r="H46" s="23"/>
      <c r="L46" s="23"/>
      <c r="M46" s="23"/>
      <c r="N46" s="55"/>
    </row>
    <row r="47" spans="1:14" outlineLevel="1" x14ac:dyDescent="0.25">
      <c r="A47" s="184" t="s">
        <v>2882</v>
      </c>
      <c r="B47" s="184" t="s">
        <v>2883</v>
      </c>
      <c r="C47" s="188">
        <f>IF(OR(C38="[For completion]",C39="[For completion]"),"", C38-C39)</f>
        <v>8766.2050529999979</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46766.205052999998</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46766.205052999998</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14.93</v>
      </c>
      <c r="D66" s="110">
        <v>9.8307582840632453</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72.796377000000007</v>
      </c>
      <c r="D70" s="106" t="s">
        <v>1152</v>
      </c>
      <c r="E70" s="21"/>
      <c r="F70" s="113">
        <f t="shared" ref="F70:F76" si="1">IF($C$77=0,"",IF(C70="[for completion]","",C70/$C$77))</f>
        <v>1.5566021857819443E-3</v>
      </c>
      <c r="G70" s="113" t="s">
        <v>1152</v>
      </c>
      <c r="H70" s="23"/>
      <c r="L70" s="23"/>
      <c r="M70" s="23"/>
      <c r="N70" s="55"/>
    </row>
    <row r="71" spans="1:14" x14ac:dyDescent="0.25">
      <c r="A71" s="25" t="s">
        <v>107</v>
      </c>
      <c r="B71" s="21" t="s">
        <v>1462</v>
      </c>
      <c r="C71" s="106">
        <v>93.984277000000006</v>
      </c>
      <c r="D71" s="106" t="s">
        <v>1152</v>
      </c>
      <c r="E71" s="21"/>
      <c r="F71" s="113">
        <f t="shared" si="1"/>
        <v>2.0096622529351387E-3</v>
      </c>
      <c r="G71" s="113" t="s">
        <v>1152</v>
      </c>
      <c r="H71" s="23"/>
      <c r="L71" s="23"/>
      <c r="M71" s="23"/>
      <c r="N71" s="55"/>
    </row>
    <row r="72" spans="1:14" x14ac:dyDescent="0.25">
      <c r="A72" s="25" t="s">
        <v>108</v>
      </c>
      <c r="B72" s="21" t="s">
        <v>1463</v>
      </c>
      <c r="C72" s="106">
        <v>153.97294600000001</v>
      </c>
      <c r="D72" s="106" t="s">
        <v>1152</v>
      </c>
      <c r="E72" s="21"/>
      <c r="F72" s="113">
        <f t="shared" si="1"/>
        <v>3.2923977012603977E-3</v>
      </c>
      <c r="G72" s="113" t="s">
        <v>1152</v>
      </c>
      <c r="H72" s="23"/>
      <c r="L72" s="23"/>
      <c r="M72" s="23"/>
      <c r="N72" s="55"/>
    </row>
    <row r="73" spans="1:14" x14ac:dyDescent="0.25">
      <c r="A73" s="25" t="s">
        <v>109</v>
      </c>
      <c r="B73" s="21" t="s">
        <v>1464</v>
      </c>
      <c r="C73" s="106">
        <v>200.610691</v>
      </c>
      <c r="D73" s="106" t="s">
        <v>1152</v>
      </c>
      <c r="E73" s="21"/>
      <c r="F73" s="113">
        <f t="shared" si="1"/>
        <v>4.2896508448741367E-3</v>
      </c>
      <c r="G73" s="113" t="s">
        <v>1152</v>
      </c>
      <c r="H73" s="23"/>
      <c r="L73" s="23"/>
      <c r="M73" s="23"/>
      <c r="N73" s="55"/>
    </row>
    <row r="74" spans="1:14" x14ac:dyDescent="0.25">
      <c r="A74" s="25" t="s">
        <v>110</v>
      </c>
      <c r="B74" s="21" t="s">
        <v>1465</v>
      </c>
      <c r="C74" s="106">
        <v>313.00371200000001</v>
      </c>
      <c r="D74" s="106" t="s">
        <v>1152</v>
      </c>
      <c r="E74" s="21"/>
      <c r="F74" s="113">
        <f t="shared" si="1"/>
        <v>6.6929465769575616E-3</v>
      </c>
      <c r="G74" s="113" t="s">
        <v>1152</v>
      </c>
      <c r="H74" s="23"/>
      <c r="L74" s="23"/>
      <c r="M74" s="23"/>
      <c r="N74" s="55"/>
    </row>
    <row r="75" spans="1:14" x14ac:dyDescent="0.25">
      <c r="A75" s="25" t="s">
        <v>111</v>
      </c>
      <c r="B75" s="21" t="s">
        <v>1466</v>
      </c>
      <c r="C75" s="106">
        <v>2640.233808</v>
      </c>
      <c r="D75" s="106" t="s">
        <v>1152</v>
      </c>
      <c r="E75" s="21"/>
      <c r="F75" s="113">
        <f t="shared" si="1"/>
        <v>5.6456020009185155E-2</v>
      </c>
      <c r="G75" s="113" t="s">
        <v>1152</v>
      </c>
      <c r="H75" s="23"/>
      <c r="L75" s="23"/>
      <c r="M75" s="23"/>
      <c r="N75" s="55"/>
    </row>
    <row r="76" spans="1:14" x14ac:dyDescent="0.25">
      <c r="A76" s="25" t="s">
        <v>112</v>
      </c>
      <c r="B76" s="21" t="s">
        <v>1467</v>
      </c>
      <c r="C76" s="106">
        <v>43291.603238000003</v>
      </c>
      <c r="D76" s="106" t="s">
        <v>1152</v>
      </c>
      <c r="E76" s="21"/>
      <c r="F76" s="113">
        <f t="shared" si="1"/>
        <v>0.9257027204290057</v>
      </c>
      <c r="G76" s="113" t="s">
        <v>1152</v>
      </c>
      <c r="H76" s="23"/>
      <c r="L76" s="23"/>
      <c r="M76" s="23"/>
      <c r="N76" s="55"/>
    </row>
    <row r="77" spans="1:14" x14ac:dyDescent="0.25">
      <c r="A77" s="25" t="s">
        <v>113</v>
      </c>
      <c r="B77" s="59" t="s">
        <v>92</v>
      </c>
      <c r="C77" s="108">
        <f>SUM(C70:C76)</f>
        <v>46766.205049000004</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36.177120000000002</v>
      </c>
      <c r="D79" s="108" t="s">
        <v>1152</v>
      </c>
      <c r="E79" s="42"/>
      <c r="F79" s="113">
        <f>IF($C$77=0,"",IF(C79="","",C79/$C$77))</f>
        <v>7.7357399348728154E-4</v>
      </c>
      <c r="G79" s="113" t="s">
        <v>1152</v>
      </c>
      <c r="H79" s="23"/>
      <c r="L79" s="23"/>
      <c r="M79" s="23"/>
      <c r="N79" s="55"/>
    </row>
    <row r="80" spans="1:14" outlineLevel="1" x14ac:dyDescent="0.25">
      <c r="A80" s="25" t="s">
        <v>118</v>
      </c>
      <c r="B80" s="60" t="s">
        <v>119</v>
      </c>
      <c r="C80" s="108">
        <v>36.619256</v>
      </c>
      <c r="D80" s="108" t="s">
        <v>1152</v>
      </c>
      <c r="E80" s="42"/>
      <c r="F80" s="113">
        <f>IF($C$77=0,"",IF(C80="","",C80/$C$77))</f>
        <v>7.8302817091170033E-4</v>
      </c>
      <c r="G80" s="113" t="s">
        <v>1152</v>
      </c>
      <c r="H80" s="23"/>
      <c r="L80" s="23"/>
      <c r="M80" s="23"/>
      <c r="N80" s="55"/>
    </row>
    <row r="81" spans="1:14" outlineLevel="1" x14ac:dyDescent="0.25">
      <c r="A81" s="25" t="s">
        <v>120</v>
      </c>
      <c r="B81" s="60" t="s">
        <v>121</v>
      </c>
      <c r="C81" s="108">
        <v>40.616162000000003</v>
      </c>
      <c r="D81" s="108" t="s">
        <v>1152</v>
      </c>
      <c r="E81" s="42"/>
      <c r="F81" s="113">
        <f>IF($C$77=0,"",IF(C81="","",C81/$C$77))</f>
        <v>8.6849386127105677E-4</v>
      </c>
      <c r="G81" s="113" t="s">
        <v>1152</v>
      </c>
      <c r="H81" s="23"/>
      <c r="L81" s="23"/>
      <c r="M81" s="23"/>
      <c r="N81" s="55"/>
    </row>
    <row r="82" spans="1:14" outlineLevel="1" x14ac:dyDescent="0.25">
      <c r="A82" s="25" t="s">
        <v>122</v>
      </c>
      <c r="B82" s="60" t="s">
        <v>123</v>
      </c>
      <c r="C82" s="108">
        <v>53.368115000000003</v>
      </c>
      <c r="D82" s="108" t="s">
        <v>1152</v>
      </c>
      <c r="E82" s="42"/>
      <c r="F82" s="113">
        <f>IF($C$77=0,"",IF(C82="","",C82/$C$77))</f>
        <v>1.1411683916640819E-3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5.8947000000000003</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8000</v>
      </c>
      <c r="D93" s="106" t="s">
        <v>1152</v>
      </c>
      <c r="E93" s="21"/>
      <c r="F93" s="113">
        <f t="shared" ref="F93:F99" si="2">IF($C$100=0,"",IF(C93="[for completion]","",IF(C93="","",C93/$C$100)))</f>
        <v>0.21052631578947367</v>
      </c>
      <c r="G93" s="113" t="s">
        <v>1152</v>
      </c>
      <c r="H93" s="23"/>
      <c r="L93" s="23"/>
      <c r="M93" s="23"/>
      <c r="N93" s="55"/>
    </row>
    <row r="94" spans="1:14" x14ac:dyDescent="0.25">
      <c r="A94" s="25" t="s">
        <v>135</v>
      </c>
      <c r="B94" s="21" t="s">
        <v>1462</v>
      </c>
      <c r="C94" s="106"/>
      <c r="D94" s="106" t="s">
        <v>1152</v>
      </c>
      <c r="E94" s="21"/>
      <c r="F94" s="113" t="str">
        <f t="shared" si="2"/>
        <v/>
      </c>
      <c r="G94" s="113" t="s">
        <v>1152</v>
      </c>
      <c r="H94" s="23"/>
      <c r="L94" s="23"/>
      <c r="M94" s="23"/>
      <c r="N94" s="55"/>
    </row>
    <row r="95" spans="1:14" x14ac:dyDescent="0.25">
      <c r="A95" s="25" t="s">
        <v>136</v>
      </c>
      <c r="B95" s="21" t="s">
        <v>1463</v>
      </c>
      <c r="C95" s="106">
        <v>6000</v>
      </c>
      <c r="D95" s="106" t="s">
        <v>1152</v>
      </c>
      <c r="E95" s="21"/>
      <c r="F95" s="113">
        <f t="shared" si="2"/>
        <v>0.15789473684210525</v>
      </c>
      <c r="G95" s="113" t="s">
        <v>1152</v>
      </c>
      <c r="H95" s="23"/>
      <c r="L95" s="23"/>
      <c r="M95" s="23"/>
      <c r="N95" s="55"/>
    </row>
    <row r="96" spans="1:14" x14ac:dyDescent="0.25">
      <c r="A96" s="25" t="s">
        <v>137</v>
      </c>
      <c r="B96" s="21" t="s">
        <v>1464</v>
      </c>
      <c r="C96" s="106">
        <v>2000</v>
      </c>
      <c r="D96" s="106" t="s">
        <v>1152</v>
      </c>
      <c r="E96" s="21"/>
      <c r="F96" s="113">
        <f t="shared" si="2"/>
        <v>5.2631578947368418E-2</v>
      </c>
      <c r="G96" s="113" t="s">
        <v>1152</v>
      </c>
      <c r="H96" s="23"/>
      <c r="L96" s="23"/>
      <c r="M96" s="23"/>
      <c r="N96" s="55"/>
    </row>
    <row r="97" spans="1:14" x14ac:dyDescent="0.25">
      <c r="A97" s="25" t="s">
        <v>138</v>
      </c>
      <c r="B97" s="21" t="s">
        <v>1465</v>
      </c>
      <c r="C97" s="106">
        <v>2000</v>
      </c>
      <c r="D97" s="106" t="s">
        <v>1152</v>
      </c>
      <c r="E97" s="21"/>
      <c r="F97" s="113">
        <f t="shared" si="2"/>
        <v>5.2631578947368418E-2</v>
      </c>
      <c r="G97" s="113" t="s">
        <v>1152</v>
      </c>
      <c r="H97" s="23"/>
      <c r="L97" s="23"/>
      <c r="M97" s="23"/>
    </row>
    <row r="98" spans="1:14" x14ac:dyDescent="0.25">
      <c r="A98" s="25" t="s">
        <v>139</v>
      </c>
      <c r="B98" s="21" t="s">
        <v>1466</v>
      </c>
      <c r="C98" s="106">
        <v>12000</v>
      </c>
      <c r="D98" s="106" t="s">
        <v>1152</v>
      </c>
      <c r="E98" s="21"/>
      <c r="F98" s="113">
        <f t="shared" si="2"/>
        <v>0.31578947368421051</v>
      </c>
      <c r="G98" s="113" t="s">
        <v>1152</v>
      </c>
      <c r="H98" s="23"/>
      <c r="L98" s="23"/>
      <c r="M98" s="23"/>
    </row>
    <row r="99" spans="1:14" x14ac:dyDescent="0.25">
      <c r="A99" s="25" t="s">
        <v>140</v>
      </c>
      <c r="B99" s="21" t="s">
        <v>1467</v>
      </c>
      <c r="C99" s="106">
        <v>8000</v>
      </c>
      <c r="D99" s="106" t="s">
        <v>1152</v>
      </c>
      <c r="E99" s="21"/>
      <c r="F99" s="113">
        <f t="shared" si="2"/>
        <v>0.21052631578947367</v>
      </c>
      <c r="G99" s="113" t="s">
        <v>1152</v>
      </c>
      <c r="H99" s="23"/>
      <c r="L99" s="23"/>
      <c r="M99" s="23"/>
    </row>
    <row r="100" spans="1:14" x14ac:dyDescent="0.25">
      <c r="A100" s="25" t="s">
        <v>141</v>
      </c>
      <c r="B100" s="59" t="s">
        <v>92</v>
      </c>
      <c r="C100" s="108">
        <f>SUM(C93:C99)</f>
        <v>38000</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c r="D102" s="108" t="s">
        <v>1152</v>
      </c>
      <c r="E102" s="42"/>
      <c r="F102" s="113" t="str">
        <f>IF($C$100=0,"",IF(C102="","",IF(C102="","",C102/$C$100)))</f>
        <v/>
      </c>
      <c r="G102" s="113" t="s">
        <v>1152</v>
      </c>
      <c r="H102" s="23"/>
      <c r="L102" s="23"/>
      <c r="M102" s="23"/>
    </row>
    <row r="103" spans="1:14" outlineLevel="1" x14ac:dyDescent="0.25">
      <c r="A103" s="25" t="s">
        <v>144</v>
      </c>
      <c r="B103" s="60" t="s">
        <v>119</v>
      </c>
      <c r="C103" s="108">
        <v>8000</v>
      </c>
      <c r="D103" s="108" t="s">
        <v>1152</v>
      </c>
      <c r="E103" s="42"/>
      <c r="F103" s="113">
        <f>IF($C$100=0,"",IF(C103="","",IF(C103="","",C103/$C$100)))</f>
        <v>0.21052631578947367</v>
      </c>
      <c r="G103" s="113" t="s">
        <v>1152</v>
      </c>
      <c r="H103" s="23"/>
      <c r="L103" s="23"/>
      <c r="M103" s="23"/>
    </row>
    <row r="104" spans="1:14" outlineLevel="1" x14ac:dyDescent="0.25">
      <c r="A104" s="25" t="s">
        <v>145</v>
      </c>
      <c r="B104" s="60" t="s">
        <v>121</v>
      </c>
      <c r="C104" s="108"/>
      <c r="D104" s="108" t="s">
        <v>1152</v>
      </c>
      <c r="E104" s="42"/>
      <c r="F104" s="113" t="str">
        <f>IF($C$100=0,"",IF(C104="","",IF(C104="","",C104/$C$100)))</f>
        <v/>
      </c>
      <c r="G104" s="113" t="s">
        <v>1152</v>
      </c>
      <c r="H104" s="23"/>
      <c r="L104" s="23"/>
      <c r="M104" s="23"/>
    </row>
    <row r="105" spans="1:14" outlineLevel="1" x14ac:dyDescent="0.25">
      <c r="A105" s="25" t="s">
        <v>146</v>
      </c>
      <c r="B105" s="60" t="s">
        <v>123</v>
      </c>
      <c r="C105" s="108"/>
      <c r="D105" s="108" t="s">
        <v>1152</v>
      </c>
      <c r="E105" s="42"/>
      <c r="F105" s="113" t="str">
        <f>IF($C$100=0,"",IF(C105="","",IF(C105="","",C105/$C$100)))</f>
        <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46766.205099999999</v>
      </c>
      <c r="D112" s="106">
        <v>46766.205099999999</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46766.205099999999</v>
      </c>
      <c r="D130" s="106">
        <f>SUM(D112:D129)</f>
        <v>46766.205099999999</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38000</v>
      </c>
      <c r="D138" s="106">
        <v>38000</v>
      </c>
      <c r="E138" s="51"/>
      <c r="F138" s="113">
        <f t="shared" ref="F138:F155" si="7">IF($C$156=0,"",IF(C138="[for completion]","",IF(C138="","",C138/$C$156)))</f>
        <v>1</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c r="D142" s="106"/>
      <c r="E142" s="51"/>
      <c r="F142" s="113" t="str">
        <f t="shared" si="7"/>
        <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c r="D150" s="106"/>
      <c r="E150" s="42"/>
      <c r="F150" s="113" t="str">
        <f t="shared" si="7"/>
        <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38000</v>
      </c>
      <c r="D156" s="106">
        <f>SUM(D138:D155)</f>
        <v>38000</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38000</v>
      </c>
      <c r="D164" s="106">
        <v>38000</v>
      </c>
      <c r="E164" s="63"/>
      <c r="F164" s="113">
        <f>IF($C$167=0,"",IF(C164="[for completion]","",IF(C164="","",C164/$C$167)))</f>
        <v>1</v>
      </c>
      <c r="G164" s="113">
        <f>IF($D$167=0,"",IF(D164="[for completion]","",IF(D164="","",D164/$D$167)))</f>
        <v>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217</v>
      </c>
      <c r="B167" s="64" t="s">
        <v>92</v>
      </c>
      <c r="C167" s="116">
        <f>SUM(C164:C166)</f>
        <v>38000</v>
      </c>
      <c r="D167" s="116">
        <f>SUM(D164:D166)</f>
        <v>38000</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60" x14ac:dyDescent="0.25">
      <c r="A229" s="25" t="s">
        <v>304</v>
      </c>
      <c r="B229" s="42" t="s">
        <v>305</v>
      </c>
      <c r="C229" s="25" t="s">
        <v>2950</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2952</v>
      </c>
      <c r="E232" s="42"/>
      <c r="H232" s="23"/>
      <c r="L232" s="23"/>
      <c r="M232" s="23"/>
    </row>
    <row r="233" spans="1:14" x14ac:dyDescent="0.25">
      <c r="A233" s="25" t="s">
        <v>309</v>
      </c>
      <c r="B233" s="1" t="s">
        <v>310</v>
      </c>
      <c r="C233" s="106" t="s">
        <v>2952</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2657</v>
      </c>
      <c r="C239" s="44"/>
      <c r="D239" s="44"/>
      <c r="E239" s="44"/>
      <c r="F239" s="44"/>
      <c r="G239" s="44"/>
      <c r="H239" s="23"/>
      <c r="K239"/>
      <c r="L239"/>
      <c r="M239"/>
      <c r="N239"/>
    </row>
    <row r="240" spans="1:14" ht="30" outlineLevel="1" x14ac:dyDescent="0.25">
      <c r="A240" s="25" t="s">
        <v>1488</v>
      </c>
      <c r="B240" s="25" t="s">
        <v>2656</v>
      </c>
      <c r="G240"/>
      <c r="H240" s="23"/>
      <c r="K240"/>
      <c r="L240"/>
      <c r="M240"/>
      <c r="N240"/>
    </row>
    <row r="241" spans="1:14" outlineLevel="1" x14ac:dyDescent="0.25">
      <c r="A241" s="25" t="s">
        <v>1489</v>
      </c>
      <c r="B241" s="25" t="s">
        <v>2924</v>
      </c>
      <c r="G241"/>
      <c r="H241" s="23"/>
      <c r="K241"/>
      <c r="L241"/>
      <c r="M241"/>
      <c r="N241"/>
    </row>
    <row r="242" spans="1:14" outlineLevel="1" x14ac:dyDescent="0.25">
      <c r="A242" s="25" t="s">
        <v>2109</v>
      </c>
      <c r="B242" s="25" t="s">
        <v>2648</v>
      </c>
      <c r="G242"/>
      <c r="H242" s="23"/>
      <c r="K242"/>
      <c r="L242"/>
      <c r="M242"/>
      <c r="N242"/>
    </row>
    <row r="243" spans="1:14" ht="30" outlineLevel="1" x14ac:dyDescent="0.25">
      <c r="A243" s="25" t="s">
        <v>2110</v>
      </c>
      <c r="B243" s="25" t="s">
        <v>2655</v>
      </c>
      <c r="G243"/>
      <c r="H243" s="23"/>
      <c r="K243"/>
      <c r="L243"/>
      <c r="M243"/>
      <c r="N243"/>
    </row>
    <row r="244" spans="1:14" outlineLevel="1" x14ac:dyDescent="0.25">
      <c r="A244" s="25" t="s">
        <v>2652</v>
      </c>
      <c r="B244" s="25" t="s">
        <v>2649</v>
      </c>
      <c r="C244" s="189" t="s">
        <v>2650</v>
      </c>
      <c r="D244" s="189" t="s">
        <v>2932</v>
      </c>
      <c r="G244"/>
      <c r="H244" s="23"/>
      <c r="K244"/>
      <c r="L244"/>
      <c r="M244"/>
      <c r="N244"/>
    </row>
    <row r="245" spans="1:14" outlineLevel="1" x14ac:dyDescent="0.25">
      <c r="A245" s="25" t="s">
        <v>2653</v>
      </c>
      <c r="B245" s="25" t="s">
        <v>2651</v>
      </c>
      <c r="G245"/>
      <c r="H245" s="23"/>
      <c r="K245"/>
      <c r="L245"/>
      <c r="M245"/>
      <c r="N245"/>
    </row>
    <row r="246" spans="1:14" outlineLevel="1" x14ac:dyDescent="0.25">
      <c r="A246" s="25" t="s">
        <v>2654</v>
      </c>
      <c r="B246" s="25" t="s">
        <v>2925</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60" x14ac:dyDescent="0.25">
      <c r="A290" s="25" t="s">
        <v>321</v>
      </c>
      <c r="B290" s="40" t="s">
        <v>2526</v>
      </c>
      <c r="C290" s="138" t="s">
        <v>2950</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2638</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2878</v>
      </c>
      <c r="H300" s="23"/>
      <c r="I300" s="40"/>
      <c r="J300" s="25" t="s">
        <v>2544</v>
      </c>
      <c r="K300" s="66"/>
      <c r="L300" s="67"/>
    </row>
    <row r="301" spans="1:14" outlineLevel="1" x14ac:dyDescent="0.25">
      <c r="A301" s="25" t="s">
        <v>2631</v>
      </c>
      <c r="B301" s="40" t="s">
        <v>2537</v>
      </c>
      <c r="C301" s="66" t="s">
        <v>2547</v>
      </c>
      <c r="H301" s="23"/>
      <c r="I301" s="40"/>
      <c r="J301" s="25" t="s">
        <v>2566</v>
      </c>
      <c r="K301" s="66"/>
      <c r="L301" s="67"/>
    </row>
    <row r="302" spans="1:14" outlineLevel="1" x14ac:dyDescent="0.25">
      <c r="A302" s="25" t="s">
        <v>2632</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2633</v>
      </c>
      <c r="B303" s="40" t="s">
        <v>2538</v>
      </c>
      <c r="C303" s="66">
        <f>ROW(B65)</f>
        <v>65</v>
      </c>
      <c r="H303" s="23"/>
      <c r="I303" s="40"/>
      <c r="J303" s="66"/>
      <c r="K303" s="66"/>
      <c r="L303" s="67"/>
    </row>
    <row r="304" spans="1:14" outlineLevel="1" x14ac:dyDescent="0.25">
      <c r="A304" s="25" t="s">
        <v>2634</v>
      </c>
      <c r="B304" s="40" t="s">
        <v>2539</v>
      </c>
      <c r="C304" s="66">
        <f>ROW(B88)</f>
        <v>88</v>
      </c>
      <c r="H304" s="23"/>
      <c r="I304" s="40"/>
      <c r="J304" s="66"/>
      <c r="K304" s="66"/>
      <c r="L304" s="67"/>
    </row>
    <row r="305" spans="1:14" outlineLevel="1" x14ac:dyDescent="0.25">
      <c r="A305" s="25" t="s">
        <v>2635</v>
      </c>
      <c r="B305" s="40" t="s">
        <v>2540</v>
      </c>
      <c r="C305" s="66" t="s">
        <v>2568</v>
      </c>
      <c r="E305" s="67"/>
      <c r="H305" s="23"/>
      <c r="I305" s="40"/>
      <c r="J305" s="66"/>
      <c r="K305" s="66"/>
      <c r="L305" s="67"/>
      <c r="N305" s="55"/>
    </row>
    <row r="306" spans="1:14" outlineLevel="1" x14ac:dyDescent="0.25">
      <c r="A306" s="25" t="s">
        <v>2636</v>
      </c>
      <c r="B306" s="40" t="s">
        <v>2542</v>
      </c>
      <c r="C306" s="66">
        <v>44</v>
      </c>
      <c r="E306" s="67"/>
      <c r="H306" s="23"/>
      <c r="I306" s="40"/>
      <c r="J306" s="66"/>
      <c r="K306" s="66"/>
      <c r="L306" s="67"/>
      <c r="N306" s="55"/>
    </row>
    <row r="307" spans="1:14" outlineLevel="1" x14ac:dyDescent="0.25">
      <c r="A307" s="25" t="s">
        <v>2637</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2629</v>
      </c>
      <c r="B313" s="48" t="s">
        <v>2549</v>
      </c>
      <c r="H313" s="23"/>
      <c r="I313" s="48"/>
      <c r="J313" s="66"/>
      <c r="N313" s="55"/>
    </row>
    <row r="314" spans="1:14" outlineLevel="1" x14ac:dyDescent="0.25">
      <c r="A314" s="25" t="s">
        <v>2630</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2953</v>
      </c>
      <c r="C323" s="40" t="s">
        <v>2954</v>
      </c>
      <c r="H323" s="23"/>
      <c r="I323" s="55"/>
      <c r="J323" s="55"/>
      <c r="K323" s="55"/>
      <c r="L323" s="55"/>
      <c r="M323" s="55"/>
      <c r="N323" s="55"/>
    </row>
    <row r="324" spans="1:14" outlineLevel="1" x14ac:dyDescent="0.25">
      <c r="A324" s="25" t="s">
        <v>345</v>
      </c>
      <c r="B324" s="40" t="s">
        <v>346</v>
      </c>
      <c r="C324" s="25" t="s">
        <v>2954</v>
      </c>
      <c r="H324" s="23"/>
      <c r="I324" s="55"/>
      <c r="J324" s="55"/>
      <c r="K324" s="55"/>
      <c r="L324" s="55"/>
      <c r="M324" s="55"/>
      <c r="N324" s="55"/>
    </row>
    <row r="325" spans="1:14" outlineLevel="1" x14ac:dyDescent="0.25">
      <c r="A325" s="25" t="s">
        <v>347</v>
      </c>
      <c r="B325" s="40" t="s">
        <v>348</v>
      </c>
      <c r="C325" s="25" t="s">
        <v>2954</v>
      </c>
      <c r="H325" s="23"/>
      <c r="I325" s="55"/>
      <c r="J325" s="55"/>
      <c r="K325" s="55"/>
      <c r="L325" s="55"/>
      <c r="M325" s="55"/>
      <c r="N325" s="55"/>
    </row>
    <row r="326" spans="1:14" outlineLevel="1" x14ac:dyDescent="0.25">
      <c r="A326" s="25" t="s">
        <v>349</v>
      </c>
      <c r="B326" s="40" t="s">
        <v>2955</v>
      </c>
      <c r="C326" s="25" t="s">
        <v>2954</v>
      </c>
      <c r="H326" s="23"/>
      <c r="I326" s="55"/>
      <c r="J326" s="55"/>
      <c r="K326" s="55"/>
      <c r="L326" s="55"/>
      <c r="M326" s="55"/>
      <c r="N326" s="55"/>
    </row>
    <row r="327" spans="1:14" outlineLevel="1" x14ac:dyDescent="0.25">
      <c r="A327" s="25" t="s">
        <v>350</v>
      </c>
      <c r="B327" s="40" t="s">
        <v>2956</v>
      </c>
      <c r="C327" s="25" t="s">
        <v>2954</v>
      </c>
      <c r="H327" s="23"/>
      <c r="I327" s="55"/>
      <c r="J327" s="55"/>
      <c r="K327" s="55"/>
      <c r="L327" s="55"/>
      <c r="M327" s="55"/>
      <c r="N327" s="55"/>
    </row>
    <row r="328" spans="1:14" outlineLevel="1" x14ac:dyDescent="0.25">
      <c r="A328" s="25" t="s">
        <v>351</v>
      </c>
      <c r="B328" s="40" t="s">
        <v>2957</v>
      </c>
      <c r="C328" s="25" t="s">
        <v>2954</v>
      </c>
      <c r="H328" s="23"/>
      <c r="I328" s="55"/>
      <c r="J328" s="55"/>
      <c r="K328" s="55"/>
      <c r="L328" s="55"/>
      <c r="M328" s="55"/>
      <c r="N328" s="55"/>
    </row>
    <row r="329" spans="1:14" outlineLevel="1" x14ac:dyDescent="0.25">
      <c r="A329" s="25" t="s">
        <v>352</v>
      </c>
      <c r="B329" s="40" t="s">
        <v>353</v>
      </c>
      <c r="C329" s="25" t="s">
        <v>2954</v>
      </c>
      <c r="H329" s="23"/>
      <c r="I329" s="55"/>
      <c r="J329" s="55"/>
      <c r="K329" s="55"/>
      <c r="L329" s="55"/>
      <c r="M329" s="55"/>
      <c r="N329" s="55"/>
    </row>
    <row r="330" spans="1:14" outlineLevel="1" x14ac:dyDescent="0.25">
      <c r="A330" s="25" t="s">
        <v>354</v>
      </c>
      <c r="B330" s="54" t="s">
        <v>2958</v>
      </c>
      <c r="C330" s="25" t="s">
        <v>2954</v>
      </c>
      <c r="H330" s="23"/>
      <c r="I330" s="55"/>
      <c r="J330" s="55"/>
      <c r="K330" s="55"/>
      <c r="L330" s="55"/>
      <c r="M330" s="55"/>
      <c r="N330" s="55"/>
    </row>
    <row r="331" spans="1:14" outlineLevel="1" x14ac:dyDescent="0.25">
      <c r="A331" s="25" t="s">
        <v>356</v>
      </c>
      <c r="B331" s="54" t="s">
        <v>2959</v>
      </c>
      <c r="C331" s="25" t="s">
        <v>2954</v>
      </c>
      <c r="H331" s="23"/>
      <c r="I331" s="55"/>
      <c r="J331" s="55"/>
      <c r="K331" s="55"/>
      <c r="L331" s="55"/>
      <c r="M331" s="55"/>
      <c r="N331" s="55"/>
    </row>
    <row r="332" spans="1:14" outlineLevel="1" x14ac:dyDescent="0.25">
      <c r="A332" s="25" t="s">
        <v>357</v>
      </c>
      <c r="B332" s="54" t="s">
        <v>2960</v>
      </c>
      <c r="C332" s="25" t="s">
        <v>2954</v>
      </c>
      <c r="H332" s="23"/>
      <c r="I332" s="55"/>
      <c r="J332" s="55"/>
      <c r="K332" s="55"/>
      <c r="L332" s="55"/>
      <c r="M332" s="55"/>
      <c r="N332" s="55"/>
    </row>
    <row r="333" spans="1:14" outlineLevel="1" x14ac:dyDescent="0.25">
      <c r="A333" s="25" t="s">
        <v>358</v>
      </c>
      <c r="B333" s="54" t="s">
        <v>2961</v>
      </c>
      <c r="C333" s="25" t="s">
        <v>2954</v>
      </c>
      <c r="H333" s="23"/>
      <c r="I333" s="55"/>
      <c r="J333" s="55"/>
      <c r="K333" s="55"/>
      <c r="L333" s="55"/>
      <c r="M333" s="55"/>
      <c r="N333" s="55"/>
    </row>
    <row r="334" spans="1:14" outlineLevel="1" x14ac:dyDescent="0.25">
      <c r="A334" s="25" t="s">
        <v>359</v>
      </c>
      <c r="B334" s="54" t="s">
        <v>2962</v>
      </c>
      <c r="C334" s="25" t="s">
        <v>2954</v>
      </c>
      <c r="H334" s="23"/>
      <c r="I334" s="55"/>
      <c r="J334" s="55"/>
      <c r="K334" s="55"/>
      <c r="L334" s="55"/>
      <c r="M334" s="55"/>
      <c r="N334" s="55"/>
    </row>
    <row r="335" spans="1:14" outlineLevel="1" x14ac:dyDescent="0.25">
      <c r="A335" s="25" t="s">
        <v>360</v>
      </c>
      <c r="B335" s="54" t="s">
        <v>2963</v>
      </c>
      <c r="C335" s="25" t="s">
        <v>2954</v>
      </c>
      <c r="H335" s="23"/>
      <c r="I335" s="55"/>
      <c r="J335" s="55"/>
      <c r="K335" s="55"/>
      <c r="L335" s="55"/>
      <c r="M335" s="55"/>
      <c r="N335" s="55"/>
    </row>
    <row r="336" spans="1:14" ht="30" outlineLevel="1" x14ac:dyDescent="0.25">
      <c r="A336" s="25" t="s">
        <v>361</v>
      </c>
      <c r="B336" s="54" t="s">
        <v>2964</v>
      </c>
      <c r="C336" s="25" t="s">
        <v>2965</v>
      </c>
      <c r="H336" s="23"/>
      <c r="I336" s="55"/>
      <c r="J336" s="55"/>
      <c r="K336" s="55"/>
      <c r="L336" s="55"/>
      <c r="M336" s="55"/>
      <c r="N336" s="55"/>
    </row>
    <row r="337" spans="1:14" outlineLevel="1" x14ac:dyDescent="0.25">
      <c r="A337" s="25" t="s">
        <v>362</v>
      </c>
      <c r="B337" s="54" t="s">
        <v>2966</v>
      </c>
      <c r="C337" s="25" t="s">
        <v>2948</v>
      </c>
      <c r="H337" s="23"/>
      <c r="I337" s="55"/>
      <c r="J337" s="55"/>
      <c r="K337" s="55"/>
      <c r="L337" s="55"/>
      <c r="M337" s="55"/>
      <c r="N337" s="55"/>
    </row>
    <row r="338" spans="1:14" outlineLevel="1" x14ac:dyDescent="0.25">
      <c r="A338" s="25" t="s">
        <v>363</v>
      </c>
      <c r="B338" s="54" t="s">
        <v>2967</v>
      </c>
      <c r="C338" s="25" t="s">
        <v>2968</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D602" sqref="D60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2879</v>
      </c>
    </row>
    <row r="2" spans="1:7" ht="15.75" thickBot="1" x14ac:dyDescent="0.3">
      <c r="A2" s="23"/>
      <c r="B2" s="23"/>
      <c r="C2" s="23"/>
      <c r="D2" s="23"/>
      <c r="E2" s="23"/>
      <c r="F2" s="23"/>
    </row>
    <row r="3" spans="1:7" ht="19.5" thickBot="1" x14ac:dyDescent="0.3">
      <c r="A3" s="26"/>
      <c r="B3" s="27" t="s">
        <v>23</v>
      </c>
      <c r="C3" s="168" t="s">
        <v>2946</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46766.205053190002</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46766.205053190002</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234456</v>
      </c>
      <c r="D28" s="107" t="str">
        <f>IF(C28="","","ND2")</f>
        <v>ND2</v>
      </c>
      <c r="F28" s="107">
        <f>IF(C28=0,"",IF(C28="","",C28))</f>
        <v>234456</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3.1799999999999998E-4</v>
      </c>
      <c r="D36" s="101" t="str">
        <f>IF(C36="","","ND2")</f>
        <v>ND2</v>
      </c>
      <c r="E36" s="121"/>
      <c r="F36" s="101">
        <f>IF(C36=0,"",C36)</f>
        <v>3.1799999999999998E-4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2969</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2970</v>
      </c>
      <c r="C99" s="101">
        <v>2.2682580000000001E-2</v>
      </c>
      <c r="D99" s="101" t="str">
        <f t="shared" ref="D99:D111" si="1">IF(C99="","","ND2")</f>
        <v>ND2</v>
      </c>
      <c r="E99" s="101"/>
      <c r="F99" s="101">
        <f t="shared" ref="F99:F111" si="2">IF(C99="","",C99)</f>
        <v>2.2682580000000001E-2</v>
      </c>
      <c r="G99" s="25"/>
    </row>
    <row r="100" spans="1:7" x14ac:dyDescent="0.25">
      <c r="A100" s="25" t="s">
        <v>523</v>
      </c>
      <c r="B100" s="42" t="s">
        <v>2971</v>
      </c>
      <c r="C100" s="101">
        <v>3.034106E-2</v>
      </c>
      <c r="D100" s="101" t="str">
        <f t="shared" si="1"/>
        <v>ND2</v>
      </c>
      <c r="E100" s="101"/>
      <c r="F100" s="101">
        <f t="shared" si="2"/>
        <v>3.034106E-2</v>
      </c>
      <c r="G100" s="25"/>
    </row>
    <row r="101" spans="1:7" x14ac:dyDescent="0.25">
      <c r="A101" s="25" t="s">
        <v>524</v>
      </c>
      <c r="B101" s="42" t="s">
        <v>2972</v>
      </c>
      <c r="C101" s="101">
        <v>2.557912E-2</v>
      </c>
      <c r="D101" s="101" t="str">
        <f t="shared" si="1"/>
        <v>ND2</v>
      </c>
      <c r="E101" s="101"/>
      <c r="F101" s="101">
        <f t="shared" si="2"/>
        <v>2.557912E-2</v>
      </c>
      <c r="G101" s="25"/>
    </row>
    <row r="102" spans="1:7" x14ac:dyDescent="0.25">
      <c r="A102" s="25" t="s">
        <v>525</v>
      </c>
      <c r="B102" s="42" t="s">
        <v>2973</v>
      </c>
      <c r="C102" s="101">
        <v>9.9469879999999997E-2</v>
      </c>
      <c r="D102" s="101" t="str">
        <f t="shared" si="1"/>
        <v>ND2</v>
      </c>
      <c r="E102" s="101"/>
      <c r="F102" s="101">
        <f t="shared" si="2"/>
        <v>9.9469879999999997E-2</v>
      </c>
      <c r="G102" s="25"/>
    </row>
    <row r="103" spans="1:7" x14ac:dyDescent="0.25">
      <c r="A103" s="25" t="s">
        <v>526</v>
      </c>
      <c r="B103" s="42" t="s">
        <v>2974</v>
      </c>
      <c r="C103" s="101">
        <v>2.610523E-2</v>
      </c>
      <c r="D103" s="101" t="str">
        <f t="shared" si="1"/>
        <v>ND2</v>
      </c>
      <c r="E103" s="101"/>
      <c r="F103" s="101">
        <f t="shared" si="2"/>
        <v>2.610523E-2</v>
      </c>
      <c r="G103" s="25"/>
    </row>
    <row r="104" spans="1:7" x14ac:dyDescent="0.25">
      <c r="A104" s="25" t="s">
        <v>527</v>
      </c>
      <c r="B104" s="42" t="s">
        <v>2975</v>
      </c>
      <c r="C104" s="101">
        <v>4.1719270000000003E-2</v>
      </c>
      <c r="D104" s="101" t="str">
        <f t="shared" si="1"/>
        <v>ND2</v>
      </c>
      <c r="E104" s="101"/>
      <c r="F104" s="101">
        <f t="shared" si="2"/>
        <v>4.1719270000000003E-2</v>
      </c>
      <c r="G104" s="25"/>
    </row>
    <row r="105" spans="1:7" x14ac:dyDescent="0.25">
      <c r="A105" s="25" t="s">
        <v>528</v>
      </c>
      <c r="B105" s="42" t="s">
        <v>2976</v>
      </c>
      <c r="C105" s="101">
        <v>0.13878134</v>
      </c>
      <c r="D105" s="101" t="str">
        <f t="shared" si="1"/>
        <v>ND2</v>
      </c>
      <c r="E105" s="101"/>
      <c r="F105" s="101">
        <f t="shared" si="2"/>
        <v>0.13878134</v>
      </c>
      <c r="G105" s="25"/>
    </row>
    <row r="106" spans="1:7" x14ac:dyDescent="0.25">
      <c r="A106" s="25" t="s">
        <v>529</v>
      </c>
      <c r="B106" s="42" t="s">
        <v>2977</v>
      </c>
      <c r="C106" s="101">
        <v>0.22990174999999999</v>
      </c>
      <c r="D106" s="101" t="str">
        <f t="shared" si="1"/>
        <v>ND2</v>
      </c>
      <c r="E106" s="101"/>
      <c r="F106" s="101">
        <f t="shared" si="2"/>
        <v>0.22990174999999999</v>
      </c>
      <c r="G106" s="25"/>
    </row>
    <row r="107" spans="1:7" x14ac:dyDescent="0.25">
      <c r="A107" s="25" t="s">
        <v>530</v>
      </c>
      <c r="B107" s="42" t="s">
        <v>2978</v>
      </c>
      <c r="C107" s="101">
        <v>4.8786389999999999E-2</v>
      </c>
      <c r="D107" s="101" t="str">
        <f t="shared" si="1"/>
        <v>ND2</v>
      </c>
      <c r="E107" s="101"/>
      <c r="F107" s="101">
        <f t="shared" si="2"/>
        <v>4.8786389999999999E-2</v>
      </c>
      <c r="G107" s="25"/>
    </row>
    <row r="108" spans="1:7" x14ac:dyDescent="0.25">
      <c r="A108" s="25" t="s">
        <v>531</v>
      </c>
      <c r="B108" s="42" t="s">
        <v>2979</v>
      </c>
      <c r="C108" s="101">
        <v>8.6785039999999994E-2</v>
      </c>
      <c r="D108" s="101" t="str">
        <f t="shared" si="1"/>
        <v>ND2</v>
      </c>
      <c r="E108" s="101"/>
      <c r="F108" s="101">
        <f t="shared" si="2"/>
        <v>8.6785039999999994E-2</v>
      </c>
      <c r="G108" s="25"/>
    </row>
    <row r="109" spans="1:7" x14ac:dyDescent="0.25">
      <c r="A109" s="25" t="s">
        <v>532</v>
      </c>
      <c r="B109" s="42" t="s">
        <v>2980</v>
      </c>
      <c r="C109" s="101">
        <v>1.6424029999999999E-2</v>
      </c>
      <c r="D109" s="101" t="str">
        <f t="shared" si="1"/>
        <v>ND2</v>
      </c>
      <c r="E109" s="101"/>
      <c r="F109" s="101">
        <f t="shared" si="2"/>
        <v>1.6424029999999999E-2</v>
      </c>
      <c r="G109" s="25"/>
    </row>
    <row r="110" spans="1:7" x14ac:dyDescent="0.25">
      <c r="A110" s="25" t="s">
        <v>533</v>
      </c>
      <c r="B110" s="42" t="s">
        <v>2981</v>
      </c>
      <c r="C110" s="101">
        <v>0.23342431999999999</v>
      </c>
      <c r="D110" s="101" t="str">
        <f t="shared" si="1"/>
        <v>ND2</v>
      </c>
      <c r="E110" s="101"/>
      <c r="F110" s="101">
        <f t="shared" si="2"/>
        <v>0.23342431999999999</v>
      </c>
      <c r="G110" s="25"/>
    </row>
    <row r="111" spans="1:7" x14ac:dyDescent="0.25">
      <c r="A111" s="25" t="s">
        <v>534</v>
      </c>
      <c r="B111" s="42" t="s">
        <v>2982</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2983</v>
      </c>
      <c r="C150" s="101">
        <v>0.98837664999999997</v>
      </c>
      <c r="D150" s="101" t="str">
        <f>IF(C150="","","ND2")</f>
        <v>ND2</v>
      </c>
      <c r="E150" s="102"/>
      <c r="F150" s="101">
        <f>IF(C150="","",C150)</f>
        <v>0.98837664999999997</v>
      </c>
    </row>
    <row r="151" spans="1:7" x14ac:dyDescent="0.25">
      <c r="A151" s="25" t="s">
        <v>556</v>
      </c>
      <c r="B151" s="25" t="s">
        <v>2984</v>
      </c>
      <c r="C151" s="101">
        <v>1.1623349999999999E-2</v>
      </c>
      <c r="D151" s="101" t="str">
        <f>IF(C151="","","ND2")</f>
        <v>ND2</v>
      </c>
      <c r="E151" s="102"/>
      <c r="F151" s="101">
        <f>IF(C151="","",C151)</f>
        <v>1.1623349999999999E-2</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0.38599420000000001</v>
      </c>
      <c r="D160" s="126" t="str">
        <f>IF(C160="","","ND2")</f>
        <v>ND2</v>
      </c>
      <c r="E160" s="102"/>
      <c r="F160" s="126">
        <f>IF(C160="","",C160)</f>
        <v>0.38599420000000001</v>
      </c>
    </row>
    <row r="161" spans="1:7" x14ac:dyDescent="0.25">
      <c r="A161" s="25" t="s">
        <v>568</v>
      </c>
      <c r="B161" s="121" t="s">
        <v>569</v>
      </c>
      <c r="C161" s="126">
        <v>0.57213499999999995</v>
      </c>
      <c r="D161" s="126" t="str">
        <f>IF(C161="","","ND2")</f>
        <v>ND2</v>
      </c>
      <c r="E161" s="102"/>
      <c r="F161" s="126">
        <f>IF(C161="","",C161)</f>
        <v>0.57213499999999995</v>
      </c>
    </row>
    <row r="162" spans="1:7" x14ac:dyDescent="0.25">
      <c r="A162" s="25" t="s">
        <v>570</v>
      </c>
      <c r="B162" s="121" t="s">
        <v>90</v>
      </c>
      <c r="C162" s="126">
        <v>4.18708E-2</v>
      </c>
      <c r="D162" s="126" t="str">
        <f>IF(C162="","","ND2")</f>
        <v>ND2</v>
      </c>
      <c r="E162" s="102"/>
      <c r="F162" s="126">
        <f>IF(C162="","",C162)</f>
        <v>4.18708E-2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2985</v>
      </c>
      <c r="C170" s="101">
        <v>2.6758049999999999E-2</v>
      </c>
      <c r="D170" s="101" t="str">
        <f>IF(C170="","","ND2")</f>
        <v>ND2</v>
      </c>
      <c r="E170" s="102"/>
      <c r="F170" s="101">
        <f>IF(C170="","",C170)</f>
        <v>2.6758049999999999E-2</v>
      </c>
    </row>
    <row r="171" spans="1:7" x14ac:dyDescent="0.25">
      <c r="A171" s="25" t="s">
        <v>580</v>
      </c>
      <c r="B171" s="21" t="s">
        <v>2986</v>
      </c>
      <c r="C171" s="101">
        <v>4.8842869999999997E-2</v>
      </c>
      <c r="D171" s="101" t="str">
        <f>IF(C171="","","ND2")</f>
        <v>ND2</v>
      </c>
      <c r="E171" s="102"/>
      <c r="F171" s="101">
        <f>IF(C171="","",C171)</f>
        <v>4.8842869999999997E-2</v>
      </c>
    </row>
    <row r="172" spans="1:7" x14ac:dyDescent="0.25">
      <c r="A172" s="25" t="s">
        <v>582</v>
      </c>
      <c r="B172" s="21" t="s">
        <v>2987</v>
      </c>
      <c r="C172" s="101">
        <v>0.1449307</v>
      </c>
      <c r="D172" s="101" t="str">
        <f>IF(C172="","","ND2")</f>
        <v>ND2</v>
      </c>
      <c r="E172" s="101"/>
      <c r="F172" s="101">
        <f>IF(C172="","",C172)</f>
        <v>0.1449307</v>
      </c>
    </row>
    <row r="173" spans="1:7" x14ac:dyDescent="0.25">
      <c r="A173" s="25" t="s">
        <v>584</v>
      </c>
      <c r="B173" s="21" t="s">
        <v>2988</v>
      </c>
      <c r="C173" s="101">
        <v>0.33398978000000001</v>
      </c>
      <c r="D173" s="101" t="str">
        <f>IF(C173="","","ND2")</f>
        <v>ND2</v>
      </c>
      <c r="E173" s="101"/>
      <c r="F173" s="101">
        <f>IF(C173="","",C173)</f>
        <v>0.33398978000000001</v>
      </c>
    </row>
    <row r="174" spans="1:7" x14ac:dyDescent="0.25">
      <c r="A174" s="25" t="s">
        <v>586</v>
      </c>
      <c r="B174" s="21" t="s">
        <v>2933</v>
      </c>
      <c r="C174" s="101">
        <v>0.4454786</v>
      </c>
      <c r="D174" s="101" t="str">
        <f>IF(C174="","","ND2")</f>
        <v>ND2</v>
      </c>
      <c r="E174" s="101"/>
      <c r="F174" s="101">
        <f>IF(C174="","",C174)</f>
        <v>0.4454786</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2989</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199.46687247581636</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2990</v>
      </c>
      <c r="C190" s="106">
        <v>86.826830630000003</v>
      </c>
      <c r="D190" s="107">
        <v>5763</v>
      </c>
      <c r="E190" s="39"/>
      <c r="F190" s="113">
        <f t="shared" ref="F190:F213" si="3">IF($C$214=0,"",IF(C190="[for completion]","",IF(C190="","",C190/$C$214)))</f>
        <v>1.856614846794746E-3</v>
      </c>
      <c r="G190" s="113">
        <f t="shared" ref="G190:G213" si="4">IF($D$214=0,"",IF(D190="[for completion]","",IF(D190="","",D190/$D$214)))</f>
        <v>2.4580305046575903E-2</v>
      </c>
    </row>
    <row r="191" spans="1:7" x14ac:dyDescent="0.25">
      <c r="A191" s="25" t="s">
        <v>606</v>
      </c>
      <c r="B191" s="42" t="s">
        <v>2991</v>
      </c>
      <c r="C191" s="106">
        <v>426.51913601000001</v>
      </c>
      <c r="D191" s="107">
        <v>10880</v>
      </c>
      <c r="E191" s="39"/>
      <c r="F191" s="113">
        <f t="shared" si="3"/>
        <v>9.1202426094846578E-3</v>
      </c>
      <c r="G191" s="113">
        <f t="shared" si="4"/>
        <v>4.640529566315215E-2</v>
      </c>
    </row>
    <row r="192" spans="1:7" x14ac:dyDescent="0.25">
      <c r="A192" s="25" t="s">
        <v>607</v>
      </c>
      <c r="B192" s="42" t="s">
        <v>2992</v>
      </c>
      <c r="C192" s="106">
        <v>861.80710834000001</v>
      </c>
      <c r="D192" s="107">
        <v>13559</v>
      </c>
      <c r="E192" s="39"/>
      <c r="F192" s="113">
        <f t="shared" si="3"/>
        <v>1.8427988915496039E-2</v>
      </c>
      <c r="G192" s="113">
        <f t="shared" si="4"/>
        <v>5.7831746681680146E-2</v>
      </c>
    </row>
    <row r="193" spans="1:7" x14ac:dyDescent="0.25">
      <c r="A193" s="25" t="s">
        <v>608</v>
      </c>
      <c r="B193" s="42" t="s">
        <v>2993</v>
      </c>
      <c r="C193" s="106">
        <v>1699.24999929</v>
      </c>
      <c r="D193" s="107">
        <v>19110</v>
      </c>
      <c r="E193" s="39"/>
      <c r="F193" s="113">
        <f t="shared" si="3"/>
        <v>3.6334998688846827E-2</v>
      </c>
      <c r="G193" s="113">
        <f t="shared" si="4"/>
        <v>8.1507830893643163E-2</v>
      </c>
    </row>
    <row r="194" spans="1:7" x14ac:dyDescent="0.25">
      <c r="A194" s="25" t="s">
        <v>609</v>
      </c>
      <c r="B194" s="42" t="s">
        <v>2994</v>
      </c>
      <c r="C194" s="106">
        <v>6325.71949055</v>
      </c>
      <c r="D194" s="107">
        <v>50063</v>
      </c>
      <c r="E194" s="39"/>
      <c r="F194" s="113">
        <f t="shared" si="3"/>
        <v>0.13526262144545154</v>
      </c>
      <c r="G194" s="113">
        <f t="shared" si="4"/>
        <v>0.21352833793974135</v>
      </c>
    </row>
    <row r="195" spans="1:7" x14ac:dyDescent="0.25">
      <c r="A195" s="25" t="s">
        <v>610</v>
      </c>
      <c r="B195" s="42" t="s">
        <v>2995</v>
      </c>
      <c r="C195" s="106">
        <v>8259.1342339000003</v>
      </c>
      <c r="D195" s="107">
        <v>47352</v>
      </c>
      <c r="E195" s="39"/>
      <c r="F195" s="113">
        <f t="shared" si="3"/>
        <v>0.17660475603069342</v>
      </c>
      <c r="G195" s="113">
        <f t="shared" si="4"/>
        <v>0.20196540075749822</v>
      </c>
    </row>
    <row r="196" spans="1:7" x14ac:dyDescent="0.25">
      <c r="A196" s="25" t="s">
        <v>611</v>
      </c>
      <c r="B196" s="42" t="s">
        <v>2996</v>
      </c>
      <c r="C196" s="106">
        <v>7110.8539304699998</v>
      </c>
      <c r="D196" s="107">
        <v>31855</v>
      </c>
      <c r="E196" s="39"/>
      <c r="F196" s="113">
        <f t="shared" si="3"/>
        <v>0.15205112158197148</v>
      </c>
      <c r="G196" s="113">
        <f t="shared" si="4"/>
        <v>0.13586771078581908</v>
      </c>
    </row>
    <row r="197" spans="1:7" x14ac:dyDescent="0.25">
      <c r="A197" s="25" t="s">
        <v>612</v>
      </c>
      <c r="B197" s="42" t="s">
        <v>2997</v>
      </c>
      <c r="C197" s="106">
        <v>5313.2471286500004</v>
      </c>
      <c r="D197" s="107">
        <v>19448</v>
      </c>
      <c r="E197" s="39"/>
      <c r="F197" s="113">
        <f t="shared" si="3"/>
        <v>0.11361296309176527</v>
      </c>
      <c r="G197" s="113">
        <f t="shared" si="4"/>
        <v>8.294946599788447E-2</v>
      </c>
    </row>
    <row r="198" spans="1:7" x14ac:dyDescent="0.25">
      <c r="A198" s="25" t="s">
        <v>613</v>
      </c>
      <c r="B198" s="42" t="s">
        <v>2998</v>
      </c>
      <c r="C198" s="106">
        <v>3539.7529318000002</v>
      </c>
      <c r="D198" s="107">
        <v>10935</v>
      </c>
      <c r="E198" s="39"/>
      <c r="F198" s="113">
        <f t="shared" si="3"/>
        <v>7.5690403524810893E-2</v>
      </c>
      <c r="G198" s="113">
        <f t="shared" si="4"/>
        <v>4.6639881257037566E-2</v>
      </c>
    </row>
    <row r="199" spans="1:7" x14ac:dyDescent="0.25">
      <c r="A199" s="25" t="s">
        <v>614</v>
      </c>
      <c r="B199" s="42" t="s">
        <v>2999</v>
      </c>
      <c r="C199" s="106">
        <v>2665.3381969000002</v>
      </c>
      <c r="D199" s="107">
        <v>7130</v>
      </c>
      <c r="E199" s="42"/>
      <c r="F199" s="113">
        <f t="shared" si="3"/>
        <v>5.6992826205773006E-2</v>
      </c>
      <c r="G199" s="113">
        <f t="shared" si="4"/>
        <v>3.0410823352782612E-2</v>
      </c>
    </row>
    <row r="200" spans="1:7" x14ac:dyDescent="0.25">
      <c r="A200" s="25" t="s">
        <v>615</v>
      </c>
      <c r="B200" s="42" t="s">
        <v>3000</v>
      </c>
      <c r="C200" s="106">
        <v>2084.7565503400001</v>
      </c>
      <c r="D200" s="107">
        <v>4914</v>
      </c>
      <c r="E200" s="42"/>
      <c r="F200" s="113">
        <f t="shared" si="3"/>
        <v>4.4578270739926033E-2</v>
      </c>
      <c r="G200" s="113">
        <f t="shared" si="4"/>
        <v>2.095915651550824E-2</v>
      </c>
    </row>
    <row r="201" spans="1:7" x14ac:dyDescent="0.25">
      <c r="A201" s="25" t="s">
        <v>616</v>
      </c>
      <c r="B201" s="42" t="s">
        <v>3001</v>
      </c>
      <c r="C201" s="106">
        <v>1684.2864093400001</v>
      </c>
      <c r="D201" s="107">
        <v>3552</v>
      </c>
      <c r="E201" s="42"/>
      <c r="F201" s="113">
        <f t="shared" si="3"/>
        <v>3.6015032808934588E-2</v>
      </c>
      <c r="G201" s="113">
        <f t="shared" si="4"/>
        <v>1.5149964172382025E-2</v>
      </c>
    </row>
    <row r="202" spans="1:7" x14ac:dyDescent="0.25">
      <c r="A202" s="25" t="s">
        <v>617</v>
      </c>
      <c r="B202" s="42" t="s">
        <v>3002</v>
      </c>
      <c r="C202" s="106">
        <v>1291.38211641</v>
      </c>
      <c r="D202" s="107">
        <v>2462</v>
      </c>
      <c r="E202" s="42"/>
      <c r="F202" s="113">
        <f t="shared" si="3"/>
        <v>2.7613575122061629E-2</v>
      </c>
      <c r="G202" s="113">
        <f t="shared" si="4"/>
        <v>1.0500904220834613E-2</v>
      </c>
    </row>
    <row r="203" spans="1:7" x14ac:dyDescent="0.25">
      <c r="A203" s="25" t="s">
        <v>618</v>
      </c>
      <c r="B203" s="42" t="s">
        <v>3003</v>
      </c>
      <c r="C203" s="106">
        <v>1088.43465803</v>
      </c>
      <c r="D203" s="107">
        <v>1894</v>
      </c>
      <c r="E203" s="42"/>
      <c r="F203" s="113">
        <f t="shared" si="3"/>
        <v>2.3273957268759748E-2</v>
      </c>
      <c r="G203" s="113">
        <f t="shared" si="4"/>
        <v>8.0782748148906409E-3</v>
      </c>
    </row>
    <row r="204" spans="1:7" x14ac:dyDescent="0.25">
      <c r="A204" s="25" t="s">
        <v>619</v>
      </c>
      <c r="B204" s="42" t="s">
        <v>3004</v>
      </c>
      <c r="C204" s="106">
        <v>833.75902958999995</v>
      </c>
      <c r="D204" s="107">
        <v>1337</v>
      </c>
      <c r="E204" s="42"/>
      <c r="F204" s="113">
        <f t="shared" si="3"/>
        <v>1.7828237904737324E-2</v>
      </c>
      <c r="G204" s="113">
        <f t="shared" si="4"/>
        <v>5.7025625277237523E-3</v>
      </c>
    </row>
    <row r="205" spans="1:7" x14ac:dyDescent="0.25">
      <c r="A205" s="25" t="s">
        <v>620</v>
      </c>
      <c r="B205" s="42" t="s">
        <v>3005</v>
      </c>
      <c r="C205" s="106">
        <v>709.17897616000005</v>
      </c>
      <c r="D205" s="107">
        <v>1051</v>
      </c>
      <c r="F205" s="113">
        <f t="shared" si="3"/>
        <v>1.516434731775667E-2</v>
      </c>
      <c r="G205" s="113">
        <f t="shared" si="4"/>
        <v>4.482717439519569E-3</v>
      </c>
    </row>
    <row r="206" spans="1:7" x14ac:dyDescent="0.25">
      <c r="A206" s="25" t="s">
        <v>621</v>
      </c>
      <c r="B206" s="42" t="s">
        <v>3006</v>
      </c>
      <c r="C206" s="106">
        <v>529.13901755999996</v>
      </c>
      <c r="D206" s="107">
        <v>731</v>
      </c>
      <c r="E206" s="95"/>
      <c r="F206" s="113">
        <f t="shared" si="3"/>
        <v>1.1314559668850159E-2</v>
      </c>
      <c r="G206" s="113">
        <f t="shared" si="4"/>
        <v>3.117855802368035E-3</v>
      </c>
    </row>
    <row r="207" spans="1:7" x14ac:dyDescent="0.25">
      <c r="A207" s="25" t="s">
        <v>622</v>
      </c>
      <c r="B207" s="42" t="s">
        <v>3007</v>
      </c>
      <c r="C207" s="106">
        <v>430.88521019000001</v>
      </c>
      <c r="D207" s="107">
        <v>557</v>
      </c>
      <c r="E207" s="95"/>
      <c r="F207" s="113">
        <f t="shared" si="3"/>
        <v>9.213602209115079E-3</v>
      </c>
      <c r="G207" s="113">
        <f t="shared" si="4"/>
        <v>2.3757122871668887E-3</v>
      </c>
    </row>
    <row r="208" spans="1:7" x14ac:dyDescent="0.25">
      <c r="A208" s="25" t="s">
        <v>623</v>
      </c>
      <c r="B208" s="42" t="s">
        <v>3008</v>
      </c>
      <c r="C208" s="106">
        <v>344.53668123</v>
      </c>
      <c r="D208" s="107">
        <v>418</v>
      </c>
      <c r="E208" s="95"/>
      <c r="F208" s="113">
        <f t="shared" si="3"/>
        <v>7.3672148689024036E-3</v>
      </c>
      <c r="G208" s="113">
        <f t="shared" si="4"/>
        <v>1.7828505135291911E-3</v>
      </c>
    </row>
    <row r="209" spans="1:7" x14ac:dyDescent="0.25">
      <c r="A209" s="25" t="s">
        <v>624</v>
      </c>
      <c r="B209" s="42" t="s">
        <v>3009</v>
      </c>
      <c r="C209" s="106">
        <v>328.99389535</v>
      </c>
      <c r="D209" s="107">
        <v>376</v>
      </c>
      <c r="E209" s="95"/>
      <c r="F209" s="113">
        <f t="shared" si="3"/>
        <v>7.0348640642492943E-3</v>
      </c>
      <c r="G209" s="113">
        <f t="shared" si="4"/>
        <v>1.6037124236530521E-3</v>
      </c>
    </row>
    <row r="210" spans="1:7" x14ac:dyDescent="0.25">
      <c r="A210" s="25" t="s">
        <v>625</v>
      </c>
      <c r="B210" s="42" t="s">
        <v>3010</v>
      </c>
      <c r="C210" s="106">
        <v>218.97382945000001</v>
      </c>
      <c r="D210" s="107">
        <v>237</v>
      </c>
      <c r="E210" s="95"/>
      <c r="F210" s="113">
        <f t="shared" si="3"/>
        <v>4.6823091418460843E-3</v>
      </c>
      <c r="G210" s="113">
        <f t="shared" si="4"/>
        <v>1.0108506500153547E-3</v>
      </c>
    </row>
    <row r="211" spans="1:7" x14ac:dyDescent="0.25">
      <c r="A211" s="25" t="s">
        <v>626</v>
      </c>
      <c r="B211" s="42" t="s">
        <v>3011</v>
      </c>
      <c r="C211" s="106">
        <v>194.68249703999999</v>
      </c>
      <c r="D211" s="107">
        <v>200</v>
      </c>
      <c r="E211" s="95"/>
      <c r="F211" s="113">
        <f t="shared" si="3"/>
        <v>4.1628884964810811E-3</v>
      </c>
      <c r="G211" s="113">
        <f t="shared" si="4"/>
        <v>8.5303852321970863E-4</v>
      </c>
    </row>
    <row r="212" spans="1:7" x14ac:dyDescent="0.25">
      <c r="A212" s="25" t="s">
        <v>627</v>
      </c>
      <c r="B212" s="42" t="s">
        <v>3012</v>
      </c>
      <c r="C212" s="106">
        <v>738.74719596</v>
      </c>
      <c r="D212" s="107">
        <v>632</v>
      </c>
      <c r="E212" s="95"/>
      <c r="F212" s="113">
        <f t="shared" si="3"/>
        <v>1.579660344729231E-2</v>
      </c>
      <c r="G212" s="113">
        <f t="shared" si="4"/>
        <v>2.695601733374279E-3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46766.205053189988</v>
      </c>
      <c r="D214" s="50">
        <f>SUM(D190:D213)</f>
        <v>234456</v>
      </c>
      <c r="E214" s="95"/>
      <c r="F214" s="122">
        <f>SUM(F190:F213)</f>
        <v>1.0000000000000002</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0.65254045000000005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4510.1596686299999</v>
      </c>
      <c r="D219" s="107">
        <v>49115</v>
      </c>
      <c r="F219" s="113">
        <f t="shared" ref="F219:F226" si="5">IF($C$227=0,"",IF(C219="[for completion]","",C219/$C$227))</f>
        <v>9.6440574203109392E-2</v>
      </c>
      <c r="G219" s="113">
        <f t="shared" ref="G219:G226" si="6">IF($D$227=0,"",IF(D219="[for completion]","",D219/$D$227))</f>
        <v>0.20948493533967993</v>
      </c>
    </row>
    <row r="220" spans="1:7" x14ac:dyDescent="0.25">
      <c r="A220" s="25" t="s">
        <v>636</v>
      </c>
      <c r="B220" s="25" t="s">
        <v>3013</v>
      </c>
      <c r="C220" s="106">
        <v>5065.7631764999996</v>
      </c>
      <c r="D220" s="107">
        <v>27745</v>
      </c>
      <c r="F220" s="113">
        <f t="shared" si="5"/>
        <v>0.10832102307079235</v>
      </c>
      <c r="G220" s="113">
        <f t="shared" si="6"/>
        <v>0.11833776913365407</v>
      </c>
    </row>
    <row r="221" spans="1:7" x14ac:dyDescent="0.25">
      <c r="A221" s="25" t="s">
        <v>638</v>
      </c>
      <c r="B221" s="25" t="s">
        <v>3014</v>
      </c>
      <c r="C221" s="106">
        <v>8798.4144782500007</v>
      </c>
      <c r="D221" s="107">
        <v>36928</v>
      </c>
      <c r="F221" s="113">
        <f t="shared" si="5"/>
        <v>0.18813616516976389</v>
      </c>
      <c r="G221" s="113">
        <f t="shared" si="6"/>
        <v>0.15750503292728699</v>
      </c>
    </row>
    <row r="222" spans="1:7" x14ac:dyDescent="0.25">
      <c r="A222" s="25" t="s">
        <v>640</v>
      </c>
      <c r="B222" s="25" t="s">
        <v>3015</v>
      </c>
      <c r="C222" s="106">
        <v>8097.66870251</v>
      </c>
      <c r="D222" s="107">
        <v>33857</v>
      </c>
      <c r="F222" s="113">
        <f t="shared" si="5"/>
        <v>0.1731521446587346</v>
      </c>
      <c r="G222" s="113">
        <f t="shared" si="6"/>
        <v>0.14440662640324836</v>
      </c>
    </row>
    <row r="223" spans="1:7" x14ac:dyDescent="0.25">
      <c r="A223" s="25" t="s">
        <v>642</v>
      </c>
      <c r="B223" s="25" t="s">
        <v>3016</v>
      </c>
      <c r="C223" s="106">
        <v>8303.8080974200002</v>
      </c>
      <c r="D223" s="107">
        <v>34386</v>
      </c>
      <c r="F223" s="113">
        <f t="shared" si="5"/>
        <v>0.17756001557055107</v>
      </c>
      <c r="G223" s="113">
        <f t="shared" si="6"/>
        <v>0.14666291329716449</v>
      </c>
    </row>
    <row r="224" spans="1:7" x14ac:dyDescent="0.25">
      <c r="A224" s="25" t="s">
        <v>644</v>
      </c>
      <c r="B224" s="25" t="s">
        <v>3017</v>
      </c>
      <c r="C224" s="106">
        <v>8284.2664163499994</v>
      </c>
      <c r="D224" s="107">
        <v>37350</v>
      </c>
      <c r="F224" s="113">
        <f t="shared" si="5"/>
        <v>0.17714215654077142</v>
      </c>
      <c r="G224" s="113">
        <f t="shared" si="6"/>
        <v>0.15930494421128058</v>
      </c>
    </row>
    <row r="225" spans="1:7" x14ac:dyDescent="0.25">
      <c r="A225" s="25" t="s">
        <v>646</v>
      </c>
      <c r="B225" s="25" t="s">
        <v>3018</v>
      </c>
      <c r="C225" s="106">
        <v>3111.3848129200001</v>
      </c>
      <c r="D225" s="107">
        <v>12026</v>
      </c>
      <c r="F225" s="113">
        <f t="shared" si="5"/>
        <v>6.6530624184306511E-2</v>
      </c>
      <c r="G225" s="113">
        <f t="shared" si="6"/>
        <v>5.129320640120108E-2</v>
      </c>
    </row>
    <row r="226" spans="1:7" x14ac:dyDescent="0.25">
      <c r="A226" s="25" t="s">
        <v>648</v>
      </c>
      <c r="B226" s="25" t="s">
        <v>3019</v>
      </c>
      <c r="C226" s="106">
        <v>594.73970061</v>
      </c>
      <c r="D226" s="107">
        <v>3049</v>
      </c>
      <c r="F226" s="113">
        <f t="shared" si="5"/>
        <v>1.2717296601970738E-2</v>
      </c>
      <c r="G226" s="113">
        <f t="shared" si="6"/>
        <v>1.3004572286484458E-2</v>
      </c>
    </row>
    <row r="227" spans="1:7" x14ac:dyDescent="0.25">
      <c r="A227" s="25" t="s">
        <v>650</v>
      </c>
      <c r="B227" s="52" t="s">
        <v>92</v>
      </c>
      <c r="C227" s="106">
        <f>SUM(C219:C226)</f>
        <v>46766.205053190002</v>
      </c>
      <c r="D227" s="107">
        <f>SUM(D219:D226)</f>
        <v>234456</v>
      </c>
      <c r="F227" s="101">
        <f>SUM(F219:F226)</f>
        <v>1</v>
      </c>
      <c r="G227" s="101">
        <f>SUM(G219:G226)</f>
        <v>0.99999999999999989</v>
      </c>
    </row>
    <row r="228" spans="1:7" outlineLevel="1" x14ac:dyDescent="0.25">
      <c r="A228" s="25" t="s">
        <v>651</v>
      </c>
      <c r="B228" s="54" t="s">
        <v>3020</v>
      </c>
      <c r="C228" s="106">
        <v>594.73970061</v>
      </c>
      <c r="D228" s="107">
        <v>3049</v>
      </c>
      <c r="F228" s="113">
        <f t="shared" ref="F228:F233" si="7">IF($C$227=0,"",IF(C228="[for completion]","",C228/$C$227))</f>
        <v>1.2717296601970738E-2</v>
      </c>
      <c r="G228" s="113">
        <f t="shared" ref="G228:G233" si="8">IF($D$227=0,"",IF(D228="[for completion]","",D228/$D$227))</f>
        <v>1.3004572286484458E-2</v>
      </c>
    </row>
    <row r="229" spans="1:7" outlineLevel="1" x14ac:dyDescent="0.25">
      <c r="A229" s="25" t="s">
        <v>653</v>
      </c>
      <c r="B229" s="54" t="s">
        <v>3021</v>
      </c>
      <c r="C229" s="106">
        <v>0</v>
      </c>
      <c r="D229" s="107">
        <v>0</v>
      </c>
      <c r="F229" s="113">
        <f t="shared" si="7"/>
        <v>0</v>
      </c>
      <c r="G229" s="113">
        <f t="shared" si="8"/>
        <v>0</v>
      </c>
    </row>
    <row r="230" spans="1:7" outlineLevel="1" x14ac:dyDescent="0.25">
      <c r="A230" s="25" t="s">
        <v>655</v>
      </c>
      <c r="B230" s="54" t="s">
        <v>3022</v>
      </c>
      <c r="C230" s="106">
        <v>0</v>
      </c>
      <c r="D230" s="107">
        <v>0</v>
      </c>
      <c r="F230" s="113">
        <f t="shared" si="7"/>
        <v>0</v>
      </c>
      <c r="G230" s="113">
        <f t="shared" si="8"/>
        <v>0</v>
      </c>
    </row>
    <row r="231" spans="1:7" outlineLevel="1" x14ac:dyDescent="0.25">
      <c r="A231" s="25" t="s">
        <v>657</v>
      </c>
      <c r="B231" s="54" t="s">
        <v>3023</v>
      </c>
      <c r="C231" s="106">
        <v>0</v>
      </c>
      <c r="D231" s="107">
        <v>0</v>
      </c>
      <c r="F231" s="113">
        <f t="shared" si="7"/>
        <v>0</v>
      </c>
      <c r="G231" s="113">
        <f t="shared" si="8"/>
        <v>0</v>
      </c>
    </row>
    <row r="232" spans="1:7" outlineLevel="1" x14ac:dyDescent="0.25">
      <c r="A232" s="25" t="s">
        <v>659</v>
      </c>
      <c r="B232" s="54" t="s">
        <v>3024</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0.52545512000000005</v>
      </c>
      <c r="F238" s="121"/>
      <c r="G238" s="121"/>
    </row>
    <row r="239" spans="1:7" x14ac:dyDescent="0.25">
      <c r="F239" s="121"/>
      <c r="G239" s="121"/>
    </row>
    <row r="240" spans="1:7" x14ac:dyDescent="0.25">
      <c r="B240" s="42" t="s">
        <v>633</v>
      </c>
      <c r="F240" s="121"/>
      <c r="G240" s="121"/>
    </row>
    <row r="241" spans="1:7" x14ac:dyDescent="0.25">
      <c r="A241" s="25" t="s">
        <v>668</v>
      </c>
      <c r="B241" s="25" t="s">
        <v>3025</v>
      </c>
      <c r="C241" s="106">
        <v>11498.83712642</v>
      </c>
      <c r="D241" s="107">
        <v>97046</v>
      </c>
      <c r="F241" s="113">
        <f t="shared" ref="F241:F248" si="9">IF($C$249=0,"",IF(C241="[Mark as ND1 if not relevant]","",C241/$C$249))</f>
        <v>0.24587920087468473</v>
      </c>
      <c r="G241" s="113">
        <f t="shared" ref="G241:G248" si="10">IF($D$249=0,"",IF(D241="[Mark as ND1 if not relevant]","",D241/$D$249))</f>
        <v>0.41391988262189922</v>
      </c>
    </row>
    <row r="242" spans="1:7" x14ac:dyDescent="0.25">
      <c r="A242" s="25" t="s">
        <v>669</v>
      </c>
      <c r="B242" s="25" t="s">
        <v>637</v>
      </c>
      <c r="C242" s="106">
        <v>8997.5110606899998</v>
      </c>
      <c r="D242" s="107">
        <v>45048</v>
      </c>
      <c r="F242" s="113">
        <f t="shared" si="9"/>
        <v>0.19239343988798308</v>
      </c>
      <c r="G242" s="113">
        <f t="shared" si="10"/>
        <v>0.19213839697000717</v>
      </c>
    </row>
    <row r="243" spans="1:7" x14ac:dyDescent="0.25">
      <c r="A243" s="25" t="s">
        <v>670</v>
      </c>
      <c r="B243" s="25" t="s">
        <v>639</v>
      </c>
      <c r="C243" s="106">
        <v>9810.0577756000002</v>
      </c>
      <c r="D243" s="107">
        <v>40047</v>
      </c>
      <c r="F243" s="113">
        <f t="shared" si="9"/>
        <v>0.20976809566742557</v>
      </c>
      <c r="G243" s="113">
        <f t="shared" si="10"/>
        <v>0.17080816869689835</v>
      </c>
    </row>
    <row r="244" spans="1:7" x14ac:dyDescent="0.25">
      <c r="A244" s="25" t="s">
        <v>671</v>
      </c>
      <c r="B244" s="25" t="s">
        <v>641</v>
      </c>
      <c r="C244" s="106">
        <v>8432.6088228099998</v>
      </c>
      <c r="D244" s="107">
        <v>29311</v>
      </c>
      <c r="F244" s="113">
        <f t="shared" si="9"/>
        <v>0.1803141566269722</v>
      </c>
      <c r="G244" s="113">
        <f t="shared" si="10"/>
        <v>0.1250170607704644</v>
      </c>
    </row>
    <row r="245" spans="1:7" x14ac:dyDescent="0.25">
      <c r="A245" s="25" t="s">
        <v>672</v>
      </c>
      <c r="B245" s="25" t="s">
        <v>643</v>
      </c>
      <c r="C245" s="106">
        <v>5071.6114170000001</v>
      </c>
      <c r="D245" s="107">
        <v>15484</v>
      </c>
      <c r="F245" s="113">
        <f t="shared" si="9"/>
        <v>0.10844607577697941</v>
      </c>
      <c r="G245" s="113">
        <f t="shared" si="10"/>
        <v>6.6042242467669834E-2</v>
      </c>
    </row>
    <row r="246" spans="1:7" x14ac:dyDescent="0.25">
      <c r="A246" s="25" t="s">
        <v>673</v>
      </c>
      <c r="B246" s="25" t="s">
        <v>645</v>
      </c>
      <c r="C246" s="106">
        <v>2130.1518454900001</v>
      </c>
      <c r="D246" s="107">
        <v>5678</v>
      </c>
      <c r="F246" s="113">
        <f t="shared" si="9"/>
        <v>4.5548956625136708E-2</v>
      </c>
      <c r="G246" s="113">
        <f t="shared" si="10"/>
        <v>2.4217763674207526E-2</v>
      </c>
    </row>
    <row r="247" spans="1:7" x14ac:dyDescent="0.25">
      <c r="A247" s="25" t="s">
        <v>674</v>
      </c>
      <c r="B247" s="25" t="s">
        <v>647</v>
      </c>
      <c r="C247" s="106">
        <v>650.35258272999999</v>
      </c>
      <c r="D247" s="107">
        <v>1494</v>
      </c>
      <c r="F247" s="113">
        <f t="shared" si="9"/>
        <v>1.390646476425263E-2</v>
      </c>
      <c r="G247" s="113">
        <f t="shared" si="10"/>
        <v>6.3721977684512232E-3</v>
      </c>
    </row>
    <row r="248" spans="1:7" x14ac:dyDescent="0.25">
      <c r="A248" s="25" t="s">
        <v>675</v>
      </c>
      <c r="B248" s="25" t="s">
        <v>3026</v>
      </c>
      <c r="C248" s="106">
        <v>175.07442244999999</v>
      </c>
      <c r="D248" s="107">
        <v>348</v>
      </c>
      <c r="F248" s="113">
        <f t="shared" si="9"/>
        <v>3.7436097765657359E-3</v>
      </c>
      <c r="G248" s="113">
        <f t="shared" si="10"/>
        <v>1.484287030402293E-3</v>
      </c>
    </row>
    <row r="249" spans="1:7" x14ac:dyDescent="0.25">
      <c r="A249" s="25" t="s">
        <v>676</v>
      </c>
      <c r="B249" s="52" t="s">
        <v>92</v>
      </c>
      <c r="C249" s="106">
        <f>SUM(C241:C248)</f>
        <v>46766.205053189995</v>
      </c>
      <c r="D249" s="107">
        <f>SUM(D241:D248)</f>
        <v>234456</v>
      </c>
      <c r="F249" s="101">
        <f>SUM(F241:F248)</f>
        <v>1</v>
      </c>
      <c r="G249" s="101">
        <f>SUM(G241:G248)</f>
        <v>1.0000000000000002</v>
      </c>
    </row>
    <row r="250" spans="1:7" outlineLevel="1" x14ac:dyDescent="0.25">
      <c r="A250" s="25" t="s">
        <v>677</v>
      </c>
      <c r="B250" s="54" t="s">
        <v>3027</v>
      </c>
      <c r="C250" s="106">
        <v>175.07442244999999</v>
      </c>
      <c r="D250" s="107">
        <v>348</v>
      </c>
      <c r="F250" s="113">
        <f t="shared" ref="F250:F255" si="11">IF($C$249=0,"",IF(C250="[for completion]","",C250/$C$249))</f>
        <v>3.7436097765657359E-3</v>
      </c>
      <c r="G250" s="113">
        <f t="shared" ref="G250:G255" si="12">IF($D$249=0,"",IF(D250="[for completion]","",D250/$D$249))</f>
        <v>1.484287030402293E-3</v>
      </c>
    </row>
    <row r="251" spans="1:7" outlineLevel="1" x14ac:dyDescent="0.25">
      <c r="A251" s="25" t="s">
        <v>678</v>
      </c>
      <c r="B251" s="54" t="s">
        <v>3028</v>
      </c>
      <c r="C251" s="106">
        <v>0</v>
      </c>
      <c r="D251" s="107">
        <v>0</v>
      </c>
      <c r="F251" s="113">
        <f t="shared" si="11"/>
        <v>0</v>
      </c>
      <c r="G251" s="113">
        <f t="shared" si="12"/>
        <v>0</v>
      </c>
    </row>
    <row r="252" spans="1:7" outlineLevel="1" x14ac:dyDescent="0.25">
      <c r="A252" s="25" t="s">
        <v>679</v>
      </c>
      <c r="B252" s="54" t="s">
        <v>3029</v>
      </c>
      <c r="C252" s="106">
        <v>0</v>
      </c>
      <c r="D252" s="107">
        <v>0</v>
      </c>
      <c r="F252" s="113">
        <f t="shared" si="11"/>
        <v>0</v>
      </c>
      <c r="G252" s="113">
        <f t="shared" si="12"/>
        <v>0</v>
      </c>
    </row>
    <row r="253" spans="1:7" outlineLevel="1" x14ac:dyDescent="0.25">
      <c r="A253" s="25" t="s">
        <v>680</v>
      </c>
      <c r="B253" s="54" t="s">
        <v>3030</v>
      </c>
      <c r="C253" s="106">
        <v>0</v>
      </c>
      <c r="D253" s="107">
        <v>0</v>
      </c>
      <c r="F253" s="113">
        <f t="shared" si="11"/>
        <v>0</v>
      </c>
      <c r="G253" s="113">
        <f t="shared" si="12"/>
        <v>0</v>
      </c>
    </row>
    <row r="254" spans="1:7" outlineLevel="1" x14ac:dyDescent="0.25">
      <c r="A254" s="25" t="s">
        <v>681</v>
      </c>
      <c r="B254" s="54" t="s">
        <v>3031</v>
      </c>
      <c r="C254" s="106">
        <v>0</v>
      </c>
      <c r="D254" s="107">
        <v>0</v>
      </c>
      <c r="F254" s="113">
        <f t="shared" si="11"/>
        <v>0</v>
      </c>
      <c r="G254" s="113">
        <f t="shared" si="12"/>
        <v>0</v>
      </c>
    </row>
    <row r="255" spans="1:7" outlineLevel="1" x14ac:dyDescent="0.25">
      <c r="A255" s="25" t="s">
        <v>682</v>
      </c>
      <c r="B255" s="54" t="s">
        <v>3032</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3033</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3036</v>
      </c>
      <c r="C287" s="106">
        <v>46766.205053190002</v>
      </c>
      <c r="D287" s="107">
        <v>234456</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46766.205053190002</v>
      </c>
      <c r="D305" s="107">
        <f>SUM(D287:D304)</f>
        <v>234456</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3036</v>
      </c>
      <c r="C310" s="106">
        <v>46766.205053190002</v>
      </c>
      <c r="D310" s="107">
        <v>234456</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46766.205053190002</v>
      </c>
      <c r="D328" s="107">
        <f>SUM(D310:D327)</f>
        <v>234456</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3809.2434227099998</v>
      </c>
      <c r="D333" s="107">
        <v>15013</v>
      </c>
      <c r="E333" s="31"/>
      <c r="F333" s="113">
        <f t="shared" ref="F333:F345" si="17">IF($C$346=0,"",IF(C333="[For completion]","",C333/$C$346))</f>
        <v>8.1452908534646318E-2</v>
      </c>
      <c r="G333" s="113">
        <f t="shared" ref="G333:G345" si="18">IF($D$346=0,"",IF(D333="[For completion]","",D333/$D$346))</f>
        <v>6.4033336745487432E-2</v>
      </c>
    </row>
    <row r="334" spans="1:7" customFormat="1" x14ac:dyDescent="0.25">
      <c r="A334" s="25" t="s">
        <v>2056</v>
      </c>
      <c r="B334" s="42" t="s">
        <v>1529</v>
      </c>
      <c r="C334" s="106">
        <v>5903.1596292800004</v>
      </c>
      <c r="D334" s="107">
        <v>27435</v>
      </c>
      <c r="E334" s="31"/>
      <c r="F334" s="113">
        <f t="shared" si="17"/>
        <v>0.12622703985850431</v>
      </c>
      <c r="G334" s="113">
        <f t="shared" si="18"/>
        <v>0.11701555942266353</v>
      </c>
    </row>
    <row r="335" spans="1:7" customFormat="1" x14ac:dyDescent="0.25">
      <c r="A335" s="25" t="s">
        <v>2057</v>
      </c>
      <c r="B335" s="42" t="s">
        <v>2202</v>
      </c>
      <c r="C335" s="106">
        <v>3300.58384148</v>
      </c>
      <c r="D335" s="107">
        <v>18721</v>
      </c>
      <c r="E335" s="31"/>
      <c r="F335" s="113">
        <f t="shared" si="17"/>
        <v>7.0576259880955672E-2</v>
      </c>
      <c r="G335" s="113">
        <f t="shared" si="18"/>
        <v>7.984867096598082E-2</v>
      </c>
    </row>
    <row r="336" spans="1:7" customFormat="1" x14ac:dyDescent="0.25">
      <c r="A336" s="25" t="s">
        <v>2058</v>
      </c>
      <c r="B336" s="42" t="s">
        <v>1530</v>
      </c>
      <c r="C336" s="106">
        <v>4152.5909562699999</v>
      </c>
      <c r="D336" s="107">
        <v>25298</v>
      </c>
      <c r="E336" s="31"/>
      <c r="F336" s="113">
        <f t="shared" si="17"/>
        <v>8.879469590374095E-2</v>
      </c>
      <c r="G336" s="113">
        <f t="shared" si="18"/>
        <v>0.10790084280206094</v>
      </c>
    </row>
    <row r="337" spans="1:7" customFormat="1" x14ac:dyDescent="0.25">
      <c r="A337" s="25" t="s">
        <v>2059</v>
      </c>
      <c r="B337" s="42" t="s">
        <v>1531</v>
      </c>
      <c r="C337" s="106">
        <v>5927.3714701700001</v>
      </c>
      <c r="D337" s="107">
        <v>35855</v>
      </c>
      <c r="E337" s="31"/>
      <c r="F337" s="113">
        <f t="shared" si="17"/>
        <v>0.12674476073969324</v>
      </c>
      <c r="G337" s="113">
        <f t="shared" si="18"/>
        <v>0.15292848125021327</v>
      </c>
    </row>
    <row r="338" spans="1:7" customFormat="1" x14ac:dyDescent="0.25">
      <c r="A338" s="25" t="s">
        <v>2060</v>
      </c>
      <c r="B338" s="42" t="s">
        <v>1532</v>
      </c>
      <c r="C338" s="106">
        <v>4835.5805914700004</v>
      </c>
      <c r="D338" s="107">
        <v>29688</v>
      </c>
      <c r="E338" s="31"/>
      <c r="F338" s="113">
        <f t="shared" si="17"/>
        <v>0.10339903753084531</v>
      </c>
      <c r="G338" s="113">
        <f t="shared" si="18"/>
        <v>0.12662503838673356</v>
      </c>
    </row>
    <row r="339" spans="1:7" customFormat="1" x14ac:dyDescent="0.25">
      <c r="A339" s="25" t="s">
        <v>2061</v>
      </c>
      <c r="B339" s="42" t="s">
        <v>1533</v>
      </c>
      <c r="C339" s="106">
        <v>5428.3599082000001</v>
      </c>
      <c r="D339" s="107">
        <v>29708</v>
      </c>
      <c r="E339" s="31"/>
      <c r="F339" s="113">
        <f t="shared" si="17"/>
        <v>0.11607441531819829</v>
      </c>
      <c r="G339" s="113">
        <f t="shared" si="18"/>
        <v>0.12671034223905553</v>
      </c>
    </row>
    <row r="340" spans="1:7" customFormat="1" x14ac:dyDescent="0.25">
      <c r="A340" s="25" t="s">
        <v>2062</v>
      </c>
      <c r="B340" s="42" t="s">
        <v>1534</v>
      </c>
      <c r="C340" s="106">
        <v>2875.7440825499998</v>
      </c>
      <c r="D340" s="107">
        <v>13165</v>
      </c>
      <c r="E340" s="31"/>
      <c r="F340" s="113">
        <f t="shared" si="17"/>
        <v>6.1491927328275707E-2</v>
      </c>
      <c r="G340" s="113">
        <f t="shared" si="18"/>
        <v>5.6151260790937317E-2</v>
      </c>
    </row>
    <row r="341" spans="1:7" customFormat="1" x14ac:dyDescent="0.25">
      <c r="A341" s="25" t="s">
        <v>2063</v>
      </c>
      <c r="B341" s="42" t="s">
        <v>2572</v>
      </c>
      <c r="C341" s="106">
        <v>2845.96046897</v>
      </c>
      <c r="D341" s="107">
        <v>11858</v>
      </c>
      <c r="E341" s="31"/>
      <c r="F341" s="113">
        <f t="shared" si="17"/>
        <v>6.085506544166068E-2</v>
      </c>
      <c r="G341" s="113">
        <f t="shared" si="18"/>
        <v>5.057665404169652E-2</v>
      </c>
    </row>
    <row r="342" spans="1:7" customFormat="1" x14ac:dyDescent="0.25">
      <c r="A342" s="25" t="s">
        <v>2064</v>
      </c>
      <c r="B342" s="25" t="s">
        <v>2575</v>
      </c>
      <c r="C342" s="106">
        <v>1574.8335952499999</v>
      </c>
      <c r="D342" s="107">
        <v>7141</v>
      </c>
      <c r="F342" s="113">
        <f t="shared" si="17"/>
        <v>3.3674607410604462E-2</v>
      </c>
      <c r="G342" s="113">
        <f t="shared" si="18"/>
        <v>3.0457740471559695E-2</v>
      </c>
    </row>
    <row r="343" spans="1:7" customFormat="1" x14ac:dyDescent="0.25">
      <c r="A343" s="25" t="s">
        <v>2065</v>
      </c>
      <c r="B343" s="25" t="s">
        <v>2573</v>
      </c>
      <c r="C343" s="106">
        <v>4321.5832237100003</v>
      </c>
      <c r="D343" s="107">
        <v>15330</v>
      </c>
      <c r="F343" s="113">
        <f t="shared" si="17"/>
        <v>9.2408251188968726E-2</v>
      </c>
      <c r="G343" s="113">
        <f t="shared" si="18"/>
        <v>6.538540280479066E-2</v>
      </c>
    </row>
    <row r="344" spans="1:7" customFormat="1" x14ac:dyDescent="0.25">
      <c r="A344" s="25" t="s">
        <v>2569</v>
      </c>
      <c r="B344" s="42" t="s">
        <v>2574</v>
      </c>
      <c r="C344" s="106">
        <v>1738.98055836</v>
      </c>
      <c r="D344" s="107">
        <v>4903</v>
      </c>
      <c r="E344" s="31"/>
      <c r="F344" s="113">
        <f t="shared" si="17"/>
        <v>3.7184555735966893E-2</v>
      </c>
      <c r="G344" s="113">
        <f t="shared" si="18"/>
        <v>2.0912239396731157E-2</v>
      </c>
    </row>
    <row r="345" spans="1:7" customFormat="1" x14ac:dyDescent="0.25">
      <c r="A345" s="25" t="s">
        <v>2570</v>
      </c>
      <c r="B345" s="25" t="s">
        <v>1928</v>
      </c>
      <c r="C345" s="106">
        <v>52.213304770000001</v>
      </c>
      <c r="D345" s="107">
        <v>341</v>
      </c>
      <c r="F345" s="113">
        <f t="shared" si="17"/>
        <v>1.1164751279393889E-3</v>
      </c>
      <c r="G345" s="113">
        <f t="shared" si="18"/>
        <v>1.4544306820896032E-3</v>
      </c>
    </row>
    <row r="346" spans="1:7" customFormat="1" x14ac:dyDescent="0.25">
      <c r="A346" s="25" t="s">
        <v>2571</v>
      </c>
      <c r="B346" s="42" t="s">
        <v>92</v>
      </c>
      <c r="C346" s="106">
        <f>SUM(C333:C345)</f>
        <v>46766.205053190002</v>
      </c>
      <c r="D346" s="107">
        <f>SUM(D333:D345)</f>
        <v>234456</v>
      </c>
      <c r="E346" s="31"/>
      <c r="F346" s="121">
        <f>SUM(F333:F345)</f>
        <v>0.99999999999999989</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39325.100239949999</v>
      </c>
      <c r="D358" s="107">
        <v>193323</v>
      </c>
      <c r="E358" s="31"/>
      <c r="F358" s="113">
        <f t="shared" ref="F358:F364" si="19">IF($C$365=0,"",IF(C358="[For completion]","",C358/$C$365))</f>
        <v>0.84088713623915412</v>
      </c>
      <c r="G358" s="113">
        <f t="shared" ref="G358:G364" si="20">IF($D$365=0,"",IF(D358="[For completion]","",D358/$D$365))</f>
        <v>0.82455983212201867</v>
      </c>
    </row>
    <row r="359" spans="1:7" customFormat="1" x14ac:dyDescent="0.25">
      <c r="A359" s="25" t="s">
        <v>2379</v>
      </c>
      <c r="B359" s="127" t="s">
        <v>1917</v>
      </c>
      <c r="C359" s="106">
        <v>7441.1048132400001</v>
      </c>
      <c r="D359" s="107">
        <v>41133</v>
      </c>
      <c r="E359" s="31"/>
      <c r="F359" s="113">
        <f t="shared" si="19"/>
        <v>0.15911286376084582</v>
      </c>
      <c r="G359" s="113">
        <f t="shared" si="20"/>
        <v>0.17544016787798136</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46766.205053190002</v>
      </c>
      <c r="D365" s="107">
        <f>SUM(D358:D364)</f>
        <v>234456</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3034</v>
      </c>
      <c r="C368" s="106">
        <v>0</v>
      </c>
      <c r="D368" s="107">
        <v>0</v>
      </c>
      <c r="E368" s="31"/>
      <c r="F368" s="113">
        <f>IF($C$372=0,"",IF(C368="[For completion]","",C368/$C$372))</f>
        <v>0</v>
      </c>
      <c r="G368" s="113">
        <f>IF($D$372=0,"",IF(D368="[For completion]","",D368/$D$372))</f>
        <v>0</v>
      </c>
    </row>
    <row r="369" spans="1:7" customFormat="1" x14ac:dyDescent="0.25">
      <c r="A369" s="25" t="s">
        <v>2387</v>
      </c>
      <c r="B369" s="127" t="s">
        <v>3035</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3036</v>
      </c>
      <c r="C371" s="106">
        <v>46766.205053190002</v>
      </c>
      <c r="D371" s="107">
        <v>234456</v>
      </c>
      <c r="E371" s="31"/>
      <c r="F371" s="113">
        <f>IF($C$372=0,"",IF(C371="[For completion]","",C371/$C$372))</f>
        <v>1</v>
      </c>
      <c r="G371" s="113">
        <f>IF($D$372=0,"",IF(D371="[For completion]","",D371/$D$372))</f>
        <v>1</v>
      </c>
    </row>
    <row r="372" spans="1:7" customFormat="1" x14ac:dyDescent="0.25">
      <c r="A372" s="25" t="s">
        <v>2390</v>
      </c>
      <c r="B372" s="42" t="s">
        <v>92</v>
      </c>
      <c r="C372" s="106">
        <f>SUM(C368:C371)</f>
        <v>46766.205053190002</v>
      </c>
      <c r="D372" s="107">
        <f>SUM(D368:D371)</f>
        <v>234456</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2927</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2884</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2928</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2884</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2879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2879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2885</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2886</v>
      </c>
      <c r="C212" s="44" t="s">
        <v>927</v>
      </c>
      <c r="D212" s="44" t="s">
        <v>2885</v>
      </c>
      <c r="E212" s="46"/>
      <c r="F212" s="44"/>
      <c r="G212" s="44"/>
    </row>
    <row r="213" spans="1:7" x14ac:dyDescent="0.25">
      <c r="A213" s="184" t="s">
        <v>2887</v>
      </c>
      <c r="B213" s="192"/>
      <c r="C213" s="193"/>
      <c r="D213" s="106"/>
    </row>
    <row r="214" spans="1:7" x14ac:dyDescent="0.25">
      <c r="A214" s="184" t="s">
        <v>2888</v>
      </c>
      <c r="B214" s="192"/>
      <c r="C214" s="193"/>
      <c r="D214" s="106"/>
    </row>
    <row r="215" spans="1:7" x14ac:dyDescent="0.25">
      <c r="A215" s="184" t="s">
        <v>2889</v>
      </c>
      <c r="B215" s="192"/>
      <c r="C215" s="193"/>
      <c r="D215" s="106"/>
    </row>
    <row r="216" spans="1:7" x14ac:dyDescent="0.25">
      <c r="A216" s="184" t="s">
        <v>2890</v>
      </c>
      <c r="B216" s="192"/>
      <c r="C216" s="193"/>
      <c r="D216" s="106"/>
    </row>
    <row r="217" spans="1:7" x14ac:dyDescent="0.25">
      <c r="A217" s="184" t="s">
        <v>2891</v>
      </c>
      <c r="B217" s="192"/>
      <c r="C217" s="193"/>
      <c r="D217" s="106"/>
    </row>
    <row r="218" spans="1:7" x14ac:dyDescent="0.25">
      <c r="A218" s="184" t="s">
        <v>2892</v>
      </c>
      <c r="B218" s="192"/>
      <c r="C218" s="193"/>
      <c r="D218" s="106"/>
    </row>
    <row r="219" spans="1:7" x14ac:dyDescent="0.25">
      <c r="A219" s="184" t="s">
        <v>2893</v>
      </c>
      <c r="B219" s="192"/>
      <c r="C219" s="193"/>
      <c r="D219" s="106"/>
    </row>
    <row r="220" spans="1:7" x14ac:dyDescent="0.25">
      <c r="A220" s="184" t="s">
        <v>2894</v>
      </c>
      <c r="B220" s="192"/>
      <c r="C220" s="193"/>
      <c r="D220" s="106"/>
    </row>
    <row r="221" spans="1:7" x14ac:dyDescent="0.25">
      <c r="A221" s="184" t="s">
        <v>2895</v>
      </c>
      <c r="B221" s="192"/>
      <c r="C221" s="193"/>
      <c r="D221" s="106"/>
    </row>
    <row r="222" spans="1:7" x14ac:dyDescent="0.25">
      <c r="A222" s="184" t="s">
        <v>2896</v>
      </c>
      <c r="B222" s="192"/>
      <c r="C222" s="193"/>
      <c r="D222" s="106"/>
    </row>
    <row r="223" spans="1:7" x14ac:dyDescent="0.25">
      <c r="A223" s="184" t="s">
        <v>2897</v>
      </c>
      <c r="B223" s="192"/>
      <c r="C223" s="193"/>
      <c r="D223" s="106"/>
    </row>
    <row r="224" spans="1:7" x14ac:dyDescent="0.25">
      <c r="A224" s="184" t="s">
        <v>2898</v>
      </c>
      <c r="B224" s="192"/>
      <c r="C224" s="193"/>
      <c r="D224" s="106"/>
    </row>
    <row r="225" spans="1:7" x14ac:dyDescent="0.25">
      <c r="A225" s="184" t="s">
        <v>2899</v>
      </c>
      <c r="B225" s="192"/>
      <c r="C225" s="193"/>
      <c r="D225" s="106"/>
    </row>
    <row r="226" spans="1:7" x14ac:dyDescent="0.25">
      <c r="A226" s="184" t="s">
        <v>2900</v>
      </c>
      <c r="B226" s="192"/>
      <c r="C226" s="193"/>
      <c r="D226" s="106"/>
    </row>
    <row r="227" spans="1:7" x14ac:dyDescent="0.25">
      <c r="A227" s="184" t="s">
        <v>2901</v>
      </c>
      <c r="B227" s="192"/>
      <c r="C227" s="193"/>
      <c r="D227" s="106"/>
    </row>
    <row r="228" spans="1:7" x14ac:dyDescent="0.25">
      <c r="A228" s="184" t="s">
        <v>2902</v>
      </c>
      <c r="B228" s="192"/>
      <c r="C228" s="193"/>
      <c r="D228" s="106"/>
    </row>
    <row r="229" spans="1:7" x14ac:dyDescent="0.25">
      <c r="A229" s="184" t="s">
        <v>2903</v>
      </c>
      <c r="B229" s="192"/>
      <c r="C229" s="193"/>
      <c r="D229" s="106"/>
    </row>
    <row r="230" spans="1:7" x14ac:dyDescent="0.25">
      <c r="A230" s="25" t="s">
        <v>2935</v>
      </c>
      <c r="B230" s="192"/>
      <c r="C230" s="193"/>
      <c r="D230" s="106"/>
    </row>
    <row r="231" spans="1:7" x14ac:dyDescent="0.25">
      <c r="A231" s="25" t="s">
        <v>2936</v>
      </c>
      <c r="B231" s="192"/>
      <c r="C231" s="193"/>
      <c r="D231" s="106"/>
    </row>
    <row r="232" spans="1:7" x14ac:dyDescent="0.25">
      <c r="A232" s="25" t="s">
        <v>2937</v>
      </c>
      <c r="B232" s="192"/>
      <c r="C232" s="193"/>
      <c r="D232" s="106"/>
    </row>
    <row r="233" spans="1:7" x14ac:dyDescent="0.25">
      <c r="A233" s="25" t="s">
        <v>2938</v>
      </c>
      <c r="B233" s="192"/>
      <c r="C233" s="193"/>
      <c r="D233" s="106"/>
    </row>
    <row r="234" spans="1:7" x14ac:dyDescent="0.25">
      <c r="A234" s="25" t="s">
        <v>2939</v>
      </c>
      <c r="B234" s="192"/>
      <c r="C234" s="193"/>
      <c r="D234" s="106"/>
    </row>
    <row r="235" spans="1:7" x14ac:dyDescent="0.25">
      <c r="A235" s="44"/>
      <c r="B235" s="45" t="s">
        <v>2904</v>
      </c>
      <c r="C235" s="44" t="s">
        <v>927</v>
      </c>
      <c r="D235" s="44" t="s">
        <v>2885</v>
      </c>
      <c r="E235" s="46"/>
      <c r="F235" s="44"/>
      <c r="G235" s="44"/>
    </row>
    <row r="236" spans="1:7" x14ac:dyDescent="0.25">
      <c r="A236" s="184" t="s">
        <v>2905</v>
      </c>
      <c r="B236" s="192"/>
      <c r="C236" s="193"/>
      <c r="D236" s="106"/>
    </row>
    <row r="237" spans="1:7" x14ac:dyDescent="0.25">
      <c r="A237" s="184" t="s">
        <v>2906</v>
      </c>
      <c r="B237" s="192"/>
      <c r="C237" s="193"/>
      <c r="D237" s="106"/>
    </row>
    <row r="238" spans="1:7" x14ac:dyDescent="0.25">
      <c r="A238" s="184" t="s">
        <v>2907</v>
      </c>
      <c r="B238" s="192"/>
      <c r="C238" s="193"/>
      <c r="D238" s="106"/>
    </row>
    <row r="239" spans="1:7" x14ac:dyDescent="0.25">
      <c r="A239" s="184" t="s">
        <v>2908</v>
      </c>
      <c r="B239" s="192"/>
      <c r="C239" s="193"/>
      <c r="D239" s="106"/>
    </row>
    <row r="240" spans="1:7" x14ac:dyDescent="0.25">
      <c r="A240" s="184" t="s">
        <v>2909</v>
      </c>
      <c r="B240" s="192"/>
      <c r="C240" s="193"/>
      <c r="D240" s="106"/>
    </row>
    <row r="241" spans="1:4" x14ac:dyDescent="0.25">
      <c r="A241" s="184" t="s">
        <v>2910</v>
      </c>
      <c r="B241" s="192"/>
      <c r="C241" s="193"/>
      <c r="D241" s="106"/>
    </row>
    <row r="242" spans="1:4" x14ac:dyDescent="0.25">
      <c r="A242" s="184" t="s">
        <v>2911</v>
      </c>
      <c r="B242" s="192"/>
      <c r="C242" s="193"/>
      <c r="D242" s="106"/>
    </row>
    <row r="243" spans="1:4" x14ac:dyDescent="0.25">
      <c r="A243" s="184" t="s">
        <v>2912</v>
      </c>
      <c r="B243" s="192"/>
      <c r="C243" s="193"/>
      <c r="D243" s="106"/>
    </row>
    <row r="244" spans="1:4" x14ac:dyDescent="0.25">
      <c r="A244" s="184" t="s">
        <v>2913</v>
      </c>
      <c r="B244" s="192"/>
      <c r="C244" s="193"/>
      <c r="D244" s="106"/>
    </row>
    <row r="245" spans="1:4" x14ac:dyDescent="0.25">
      <c r="A245" s="184" t="s">
        <v>2914</v>
      </c>
      <c r="B245" s="192"/>
      <c r="C245" s="193"/>
      <c r="D245" s="106"/>
    </row>
    <row r="246" spans="1:4" x14ac:dyDescent="0.25">
      <c r="A246" s="184" t="s">
        <v>2915</v>
      </c>
      <c r="B246" s="192"/>
      <c r="C246" s="193"/>
      <c r="D246" s="106"/>
    </row>
    <row r="247" spans="1:4" x14ac:dyDescent="0.25">
      <c r="A247" s="184" t="s">
        <v>2916</v>
      </c>
      <c r="B247" s="192"/>
      <c r="C247" s="193"/>
      <c r="D247" s="106"/>
    </row>
    <row r="248" spans="1:4" x14ac:dyDescent="0.25">
      <c r="A248" s="184" t="s">
        <v>2917</v>
      </c>
      <c r="B248" s="192"/>
      <c r="C248" s="193"/>
      <c r="D248" s="106"/>
    </row>
    <row r="249" spans="1:4" x14ac:dyDescent="0.25">
      <c r="A249" s="184" t="s">
        <v>2918</v>
      </c>
      <c r="B249" s="192"/>
      <c r="C249" s="193"/>
      <c r="D249" s="106"/>
    </row>
    <row r="250" spans="1:4" x14ac:dyDescent="0.25">
      <c r="A250" s="184" t="s">
        <v>2919</v>
      </c>
      <c r="B250" s="192"/>
      <c r="C250" s="193"/>
      <c r="D250" s="106"/>
    </row>
    <row r="251" spans="1:4" x14ac:dyDescent="0.25">
      <c r="A251" s="184" t="s">
        <v>2920</v>
      </c>
      <c r="B251" s="192"/>
      <c r="C251" s="193"/>
      <c r="D251" s="106"/>
    </row>
    <row r="252" spans="1:4" x14ac:dyDescent="0.25">
      <c r="A252" s="184" t="s">
        <v>2921</v>
      </c>
      <c r="B252" s="192"/>
      <c r="C252" s="193"/>
      <c r="D252" s="106"/>
    </row>
    <row r="253" spans="1:4" x14ac:dyDescent="0.25">
      <c r="A253" s="25" t="s">
        <v>2940</v>
      </c>
    </row>
    <row r="254" spans="1:4" x14ac:dyDescent="0.25">
      <c r="A254" s="25" t="s">
        <v>2941</v>
      </c>
    </row>
    <row r="255" spans="1:4" x14ac:dyDescent="0.25">
      <c r="A255" s="25" t="s">
        <v>2942</v>
      </c>
    </row>
    <row r="256" spans="1:4" x14ac:dyDescent="0.25">
      <c r="A256" s="25" t="s">
        <v>2943</v>
      </c>
    </row>
    <row r="257" spans="1:1" x14ac:dyDescent="0.25">
      <c r="A257" s="25" t="s">
        <v>2944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topLeftCell="A23" zoomScale="80" zoomScaleNormal="80" workbookViewId="0">
      <selection activeCell="C57" sqref="C57"/>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2879</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2625</v>
      </c>
      <c r="C6" s="177" t="s">
        <v>3051</v>
      </c>
    </row>
    <row r="7" spans="1:3" ht="30" x14ac:dyDescent="0.25">
      <c r="A7" s="1" t="s">
        <v>1120</v>
      </c>
      <c r="B7" s="39" t="s">
        <v>2627</v>
      </c>
      <c r="C7" s="177" t="s">
        <v>3050</v>
      </c>
    </row>
    <row r="8" spans="1:3" ht="30" x14ac:dyDescent="0.25">
      <c r="A8" s="1" t="s">
        <v>1121</v>
      </c>
      <c r="B8" s="39" t="s">
        <v>2626</v>
      </c>
      <c r="C8" s="177" t="s">
        <v>2628</v>
      </c>
    </row>
    <row r="9" spans="1:3" x14ac:dyDescent="0.25">
      <c r="A9" s="1" t="s">
        <v>1122</v>
      </c>
      <c r="B9" s="39" t="s">
        <v>1123</v>
      </c>
      <c r="C9" s="138" t="s">
        <v>3039</v>
      </c>
    </row>
    <row r="10" spans="1:3" ht="32.1" customHeight="1" x14ac:dyDescent="0.25">
      <c r="A10" s="1" t="s">
        <v>1124</v>
      </c>
      <c r="B10" s="39" t="s">
        <v>3044</v>
      </c>
      <c r="C10" s="138" t="s">
        <v>3045</v>
      </c>
    </row>
    <row r="11" spans="1:3" ht="47.25" customHeight="1" x14ac:dyDescent="0.25">
      <c r="A11" s="1" t="s">
        <v>1125</v>
      </c>
      <c r="B11" s="39" t="s">
        <v>3046</v>
      </c>
      <c r="C11" s="138" t="s">
        <v>3047</v>
      </c>
    </row>
    <row r="12" spans="1:3" ht="120" x14ac:dyDescent="0.25">
      <c r="A12" s="1" t="s">
        <v>1126</v>
      </c>
      <c r="B12" s="39" t="s">
        <v>2559</v>
      </c>
      <c r="C12" s="138" t="s">
        <v>3048</v>
      </c>
    </row>
    <row r="13" spans="1:3" ht="45" x14ac:dyDescent="0.25">
      <c r="A13" s="1" t="s">
        <v>1128</v>
      </c>
      <c r="B13" s="39" t="s">
        <v>1127</v>
      </c>
      <c r="C13" s="138" t="s">
        <v>3042</v>
      </c>
    </row>
    <row r="14" spans="1:3" x14ac:dyDescent="0.25">
      <c r="A14" s="1" t="s">
        <v>1130</v>
      </c>
      <c r="B14" s="39" t="s">
        <v>1129</v>
      </c>
      <c r="C14" s="138" t="s">
        <v>3041</v>
      </c>
    </row>
    <row r="15" spans="1:3" ht="30" x14ac:dyDescent="0.25">
      <c r="A15" s="1" t="s">
        <v>1132</v>
      </c>
      <c r="B15" s="39" t="s">
        <v>1131</v>
      </c>
      <c r="C15" s="138" t="s">
        <v>3040</v>
      </c>
    </row>
    <row r="16" spans="1:3" x14ac:dyDescent="0.25">
      <c r="A16" s="1" t="s">
        <v>1134</v>
      </c>
      <c r="B16" s="39" t="s">
        <v>1133</v>
      </c>
      <c r="C16" s="138" t="s">
        <v>3043</v>
      </c>
    </row>
    <row r="17" spans="1:3" ht="32.1" customHeight="1" x14ac:dyDescent="0.25">
      <c r="A17" s="1" t="s">
        <v>1136</v>
      </c>
      <c r="B17" s="43" t="s">
        <v>1135</v>
      </c>
      <c r="C17" s="138" t="s">
        <v>3037</v>
      </c>
    </row>
    <row r="18" spans="1:3" x14ac:dyDescent="0.25">
      <c r="A18" s="1" t="s">
        <v>1138</v>
      </c>
      <c r="B18" s="43" t="s">
        <v>1137</v>
      </c>
      <c r="C18" s="138" t="s">
        <v>3038</v>
      </c>
    </row>
    <row r="19" spans="1:3" x14ac:dyDescent="0.25">
      <c r="A19" s="1" t="s">
        <v>2558</v>
      </c>
      <c r="B19" s="43" t="s">
        <v>1139</v>
      </c>
      <c r="C19" s="138" t="s">
        <v>3049</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2926</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2945</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46"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2879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2946</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2955</v>
      </c>
      <c r="C15" s="25" t="s">
        <v>2954</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2954</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2954</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2961</v>
      </c>
      <c r="C25" s="25" t="s">
        <v>2954</v>
      </c>
      <c r="D25" s="25" t="s">
        <v>3055</v>
      </c>
      <c r="E25" s="31"/>
      <c r="F25" s="31"/>
      <c r="G25" s="31"/>
      <c r="H25" s="23"/>
      <c r="L25" s="23"/>
      <c r="M25" s="23"/>
    </row>
    <row r="26" spans="1:13" outlineLevel="1" x14ac:dyDescent="0.25">
      <c r="A26" s="25" t="s">
        <v>1360</v>
      </c>
      <c r="B26" s="156" t="s">
        <v>2966</v>
      </c>
      <c r="C26" s="138" t="s">
        <v>2948</v>
      </c>
      <c r="D26" s="138" t="s">
        <v>3057</v>
      </c>
      <c r="E26" s="31"/>
      <c r="F26" s="31"/>
      <c r="G26" s="31"/>
      <c r="H26" s="23"/>
      <c r="L26" s="23"/>
      <c r="M26" s="23"/>
    </row>
    <row r="27" spans="1:13" outlineLevel="1" x14ac:dyDescent="0.25">
      <c r="A27" s="25" t="s">
        <v>1361</v>
      </c>
      <c r="B27" s="156" t="s">
        <v>2957</v>
      </c>
      <c r="C27" s="138" t="s">
        <v>2954</v>
      </c>
      <c r="D27" s="138" t="s">
        <v>3055</v>
      </c>
      <c r="E27" s="31"/>
      <c r="F27" s="31"/>
      <c r="G27" s="31"/>
      <c r="H27" s="23"/>
      <c r="L27" s="23"/>
      <c r="M27" s="23"/>
    </row>
    <row r="28" spans="1:13" outlineLevel="1" x14ac:dyDescent="0.25">
      <c r="A28" s="25" t="s">
        <v>1362</v>
      </c>
      <c r="B28" s="156" t="s">
        <v>2956</v>
      </c>
      <c r="C28" s="138" t="s">
        <v>2954</v>
      </c>
      <c r="D28" s="138" t="s">
        <v>3055</v>
      </c>
      <c r="E28" s="31"/>
      <c r="F28" s="31"/>
      <c r="G28" s="31"/>
      <c r="H28" s="23"/>
      <c r="L28" s="23"/>
      <c r="M28" s="23"/>
    </row>
    <row r="29" spans="1:13" outlineLevel="1" x14ac:dyDescent="0.25">
      <c r="A29" s="25" t="s">
        <v>1363</v>
      </c>
      <c r="B29" s="156" t="s">
        <v>2962</v>
      </c>
      <c r="C29" s="138" t="s">
        <v>2954</v>
      </c>
      <c r="D29" s="138" t="s">
        <v>3055</v>
      </c>
      <c r="E29" s="31"/>
      <c r="F29" s="31"/>
      <c r="G29" s="31"/>
      <c r="H29" s="23"/>
      <c r="L29" s="23"/>
      <c r="M29" s="23"/>
    </row>
    <row r="30" spans="1:13" outlineLevel="1" x14ac:dyDescent="0.25">
      <c r="A30" s="25" t="s">
        <v>1364</v>
      </c>
      <c r="B30" s="156" t="s">
        <v>2958</v>
      </c>
      <c r="C30" s="138" t="s">
        <v>2954</v>
      </c>
      <c r="D30" s="138" t="s">
        <v>3055</v>
      </c>
      <c r="E30" s="31"/>
      <c r="F30" s="31"/>
      <c r="G30" s="31"/>
      <c r="H30" s="23"/>
      <c r="L30" s="23"/>
      <c r="M30" s="23"/>
    </row>
    <row r="31" spans="1:13" outlineLevel="1" x14ac:dyDescent="0.25">
      <c r="A31" s="25" t="s">
        <v>1365</v>
      </c>
      <c r="B31" s="156" t="s">
        <v>2967</v>
      </c>
      <c r="C31" s="138" t="s">
        <v>2968</v>
      </c>
      <c r="D31" s="138"/>
      <c r="E31" s="31"/>
      <c r="F31" s="31"/>
      <c r="G31" s="31"/>
      <c r="H31" s="23"/>
      <c r="L31" s="23"/>
      <c r="M31" s="23"/>
    </row>
    <row r="32" spans="1:13" outlineLevel="1" x14ac:dyDescent="0.25">
      <c r="A32" s="25" t="s">
        <v>1366</v>
      </c>
      <c r="B32" s="156" t="s">
        <v>2959</v>
      </c>
      <c r="C32" s="138" t="s">
        <v>2954</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c r="C35" s="196"/>
      <c r="D35" s="196"/>
      <c r="E35" s="196"/>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2930</v>
      </c>
      <c r="C75" s="106">
        <v>5.8408916666666668</v>
      </c>
      <c r="H75" s="23"/>
    </row>
    <row r="76" spans="1:14" x14ac:dyDescent="0.25">
      <c r="A76" s="25" t="s">
        <v>1408</v>
      </c>
      <c r="B76" s="25" t="s">
        <v>2931</v>
      </c>
      <c r="C76" s="106">
        <v>20.932941666666668</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3058</v>
      </c>
      <c r="C82" s="121">
        <v>3.8524200000000001E-3</v>
      </c>
      <c r="D82" s="121" t="str">
        <f t="shared" ref="D82:D87" si="0">IF(C82="","","ND2")</f>
        <v>ND2</v>
      </c>
      <c r="E82" s="121" t="str">
        <f t="shared" ref="E82:E87" si="1">IF(C82="","","ND2")</f>
        <v>ND2</v>
      </c>
      <c r="F82" s="121" t="str">
        <f t="shared" ref="F82:F87" si="2">IF(C82="","","ND2")</f>
        <v>ND2</v>
      </c>
      <c r="G82" s="121">
        <f t="shared" ref="G82:G87" si="3">IF(C82="","",C82)</f>
        <v>3.8524200000000001E-3</v>
      </c>
      <c r="H82" s="23"/>
    </row>
    <row r="83" spans="1:8" x14ac:dyDescent="0.25">
      <c r="A83" s="25" t="s">
        <v>1415</v>
      </c>
      <c r="B83" s="25" t="s">
        <v>3059</v>
      </c>
      <c r="C83" s="121">
        <v>2.24975E-3</v>
      </c>
      <c r="D83" s="121" t="str">
        <f t="shared" si="0"/>
        <v>ND2</v>
      </c>
      <c r="E83" s="121" t="str">
        <f t="shared" si="1"/>
        <v>ND2</v>
      </c>
      <c r="F83" s="121" t="str">
        <f t="shared" si="2"/>
        <v>ND2</v>
      </c>
      <c r="G83" s="121">
        <f t="shared" si="3"/>
        <v>2.24975E-3</v>
      </c>
      <c r="H83" s="23"/>
    </row>
    <row r="84" spans="1:8" x14ac:dyDescent="0.25">
      <c r="A84" s="25" t="s">
        <v>1416</v>
      </c>
      <c r="B84" s="25" t="s">
        <v>3060</v>
      </c>
      <c r="C84" s="121">
        <v>3.9457000000000001E-4</v>
      </c>
      <c r="D84" s="121" t="str">
        <f t="shared" si="0"/>
        <v>ND2</v>
      </c>
      <c r="E84" s="121" t="str">
        <f t="shared" si="1"/>
        <v>ND2</v>
      </c>
      <c r="F84" s="121" t="str">
        <f t="shared" si="2"/>
        <v>ND2</v>
      </c>
      <c r="G84" s="121">
        <f t="shared" si="3"/>
        <v>3.9457000000000001E-4</v>
      </c>
      <c r="H84" s="23"/>
    </row>
    <row r="85" spans="1:8" x14ac:dyDescent="0.25">
      <c r="A85" s="25" t="s">
        <v>1417</v>
      </c>
      <c r="B85" s="25" t="s">
        <v>3061</v>
      </c>
      <c r="C85" s="121">
        <v>0</v>
      </c>
      <c r="D85" s="121" t="str">
        <f t="shared" si="0"/>
        <v>ND2</v>
      </c>
      <c r="E85" s="121" t="str">
        <f t="shared" si="1"/>
        <v>ND2</v>
      </c>
      <c r="F85" s="121" t="str">
        <f t="shared" si="2"/>
        <v>ND2</v>
      </c>
      <c r="G85" s="121">
        <f t="shared" si="3"/>
        <v>0</v>
      </c>
      <c r="H85" s="23"/>
    </row>
    <row r="86" spans="1:8" x14ac:dyDescent="0.25">
      <c r="A86" s="25" t="s">
        <v>1427</v>
      </c>
      <c r="B86" s="25" t="s">
        <v>3062</v>
      </c>
      <c r="C86" s="121">
        <v>0</v>
      </c>
      <c r="D86" s="121" t="str">
        <f t="shared" si="0"/>
        <v>ND2</v>
      </c>
      <c r="E86" s="121" t="str">
        <f t="shared" si="1"/>
        <v>ND2</v>
      </c>
      <c r="F86" s="121" t="str">
        <f t="shared" si="2"/>
        <v>ND2</v>
      </c>
      <c r="G86" s="121">
        <f t="shared" si="3"/>
        <v>0</v>
      </c>
      <c r="H86" s="23"/>
    </row>
    <row r="87" spans="1:8" outlineLevel="1" x14ac:dyDescent="0.25">
      <c r="A87" s="25" t="s">
        <v>1418</v>
      </c>
      <c r="B87" s="25" t="s">
        <v>3063</v>
      </c>
      <c r="C87" s="121">
        <v>0.99350326</v>
      </c>
      <c r="D87" s="121" t="str">
        <f t="shared" si="0"/>
        <v>ND2</v>
      </c>
      <c r="E87" s="121" t="str">
        <f t="shared" si="1"/>
        <v>ND2</v>
      </c>
      <c r="F87" s="121" t="str">
        <f t="shared" si="2"/>
        <v>ND2</v>
      </c>
      <c r="G87" s="121">
        <f t="shared" si="3"/>
        <v>0.99350326</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C62372-0B59-4213-AD58-0F1643C91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BE88FC-766E-4A8B-B2B0-9C368A825C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2024-04-16T14:36:16Z</dcterms:created>
  <dcterms:modified xsi:type="dcterms:W3CDTF">2024-04-16T15:38:14Z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2024-04-16T14:40:15Z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662903d5-e3bf-4d0b-b8b4-55f3916a320b</vt:lpwstr>
  </property>
  <property fmtid="{D5CDD505-2E9C-101B-9397-08002B2CF9AE}" pid="8" name="MSIP_Label_0bce33f7-04c0-4596-9b71-ba8617e88451_ContentBits">
    <vt:lpwstr>0</vt:lpwstr>
  </property>
</Properties>
</file>