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E80797\Desktop\"/>
    </mc:Choice>
  </mc:AlternateContent>
  <xr:revisionPtr revIDLastSave="0" documentId="8_{A1A53333-3407-4252-A892-2A5ACC70235B}" xr6:coauthVersionLast="47" xr6:coauthVersionMax="47" xr10:uidLastSave="{00000000-0000-0000-0000-000000000000}"/>
  <bookViews>
    <workbookView xWindow="-28920" yWindow="-1755" windowWidth="29040" windowHeight="17520" tabRatio="866" firstSheet="1" activeTab="1" xr2:uid="{00000000-000D-0000-FFFF-FFFF00000000}"/>
  </bookViews>
  <sheets>
    <sheet name="Eng Rate Table" sheetId="11" state="hidden" r:id="rId1"/>
    <sheet name="Pricing Summary Sheet" sheetId="39" r:id="rId2"/>
    <sheet name="Option 1 Pricing" sheetId="41" r:id="rId3"/>
    <sheet name="Option 1 Spread Pricing" sheetId="27" r:id="rId4"/>
    <sheet name="Option 2 EFSC Pricing" sheetId="45" r:id="rId5"/>
    <sheet name="Option 2 EFSC Spread Pricing" sheetId="46" r:id="rId6"/>
    <sheet name="Option 2 No-EFSC Pricing" sheetId="47" r:id="rId7"/>
    <sheet name="Option 2 No-EFSC Spread Pricing" sheetId="48" r:id="rId8"/>
    <sheet name="Assumptions" sheetId="4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48" l="1"/>
  <c r="C30" i="48"/>
  <c r="C27" i="48"/>
  <c r="H28" i="48" s="1"/>
  <c r="C25" i="48"/>
  <c r="J26" i="48" s="1"/>
  <c r="J29" i="48" s="1"/>
  <c r="C24" i="48"/>
  <c r="C21" i="48"/>
  <c r="E22" i="48" s="1"/>
  <c r="C20" i="48"/>
  <c r="C17" i="48"/>
  <c r="D18" i="48" s="1"/>
  <c r="C15" i="48"/>
  <c r="G16" i="48" s="1"/>
  <c r="C14" i="48"/>
  <c r="C11" i="48"/>
  <c r="C9" i="48"/>
  <c r="C7" i="48"/>
  <c r="D8" i="48" s="1"/>
  <c r="C6" i="48"/>
  <c r="C4" i="48"/>
  <c r="C3" i="48"/>
  <c r="C7" i="39"/>
  <c r="E42" i="48"/>
  <c r="D42" i="48"/>
  <c r="L31" i="48"/>
  <c r="H32" i="48"/>
  <c r="K28" i="48"/>
  <c r="J28" i="48"/>
  <c r="I28" i="48"/>
  <c r="G28" i="48"/>
  <c r="F28" i="48"/>
  <c r="E28" i="48"/>
  <c r="D28" i="48"/>
  <c r="L27" i="48"/>
  <c r="L25" i="48"/>
  <c r="L21" i="48"/>
  <c r="L17" i="48"/>
  <c r="L15" i="48"/>
  <c r="K12" i="48"/>
  <c r="J12" i="48"/>
  <c r="I12" i="48"/>
  <c r="H12" i="48"/>
  <c r="D12" i="48"/>
  <c r="L11" i="48"/>
  <c r="G12" i="48"/>
  <c r="H10" i="48"/>
  <c r="G10" i="48"/>
  <c r="F10" i="48"/>
  <c r="E10" i="48"/>
  <c r="L9" i="48"/>
  <c r="D10" i="48"/>
  <c r="K8" i="48"/>
  <c r="J8" i="48"/>
  <c r="F8" i="48"/>
  <c r="L7" i="48"/>
  <c r="I8" i="48"/>
  <c r="L4" i="48"/>
  <c r="H5" i="48"/>
  <c r="AK77" i="47"/>
  <c r="AJ77" i="47"/>
  <c r="AI77" i="47"/>
  <c r="AH77" i="47"/>
  <c r="AG77" i="47"/>
  <c r="AF77" i="47"/>
  <c r="AE77" i="47"/>
  <c r="AD77" i="47"/>
  <c r="AC77" i="47"/>
  <c r="AB77" i="47"/>
  <c r="AA77" i="47"/>
  <c r="X77" i="47"/>
  <c r="W77" i="47"/>
  <c r="V77" i="47"/>
  <c r="U77" i="47"/>
  <c r="T77" i="47"/>
  <c r="S77" i="47"/>
  <c r="R77" i="47"/>
  <c r="Q77" i="47"/>
  <c r="P77" i="47"/>
  <c r="O77" i="47"/>
  <c r="N77" i="47"/>
  <c r="M77" i="47"/>
  <c r="L77" i="47"/>
  <c r="K77" i="47"/>
  <c r="J77" i="47"/>
  <c r="I77" i="47"/>
  <c r="H77" i="47"/>
  <c r="G77" i="47"/>
  <c r="F77" i="47"/>
  <c r="E77" i="47"/>
  <c r="AL76" i="47"/>
  <c r="Z76" i="47"/>
  <c r="AM76" i="47" s="1"/>
  <c r="Y76" i="47"/>
  <c r="Z75" i="47"/>
  <c r="AM75" i="47" s="1"/>
  <c r="Y75" i="47"/>
  <c r="AL75" i="47" s="1"/>
  <c r="Z74" i="47"/>
  <c r="AM74" i="47" s="1"/>
  <c r="Y74" i="47"/>
  <c r="AL74" i="47" s="1"/>
  <c r="AM73" i="47"/>
  <c r="AM77" i="47" s="1"/>
  <c r="Z73" i="47"/>
  <c r="Y73" i="47"/>
  <c r="AL73" i="47" s="1"/>
  <c r="AK71" i="47"/>
  <c r="AJ71" i="47"/>
  <c r="AI71" i="47"/>
  <c r="AH71" i="47"/>
  <c r="AG71" i="47"/>
  <c r="AF71" i="47"/>
  <c r="AE71" i="47"/>
  <c r="AD71" i="47"/>
  <c r="AC71" i="47"/>
  <c r="AB71" i="47"/>
  <c r="AA71" i="47"/>
  <c r="Z71" i="47"/>
  <c r="Y71" i="47"/>
  <c r="X71" i="47"/>
  <c r="W71" i="47"/>
  <c r="V71" i="47"/>
  <c r="U71" i="47"/>
  <c r="T71" i="47"/>
  <c r="S71" i="47"/>
  <c r="R71" i="47"/>
  <c r="Q71" i="47"/>
  <c r="P71" i="47"/>
  <c r="O71" i="47"/>
  <c r="N71" i="47"/>
  <c r="M71" i="47"/>
  <c r="L71" i="47"/>
  <c r="K71" i="47"/>
  <c r="J71" i="47"/>
  <c r="I71" i="47"/>
  <c r="H71" i="47"/>
  <c r="G71" i="47"/>
  <c r="F71" i="47"/>
  <c r="E71" i="47"/>
  <c r="AM70" i="47"/>
  <c r="AL70" i="47"/>
  <c r="Z70" i="47"/>
  <c r="Y70" i="47"/>
  <c r="AM69" i="47"/>
  <c r="AM71" i="47" s="1"/>
  <c r="Z69" i="47"/>
  <c r="Y69" i="47"/>
  <c r="AL69" i="47" s="1"/>
  <c r="AL71" i="47" s="1"/>
  <c r="AK67" i="47"/>
  <c r="AJ67" i="47"/>
  <c r="AI67" i="47"/>
  <c r="AH67" i="47"/>
  <c r="AG67" i="47"/>
  <c r="AF67" i="47"/>
  <c r="AE67" i="47"/>
  <c r="AD67" i="47"/>
  <c r="AC67" i="47"/>
  <c r="AB67" i="47"/>
  <c r="AA67" i="47"/>
  <c r="X67" i="47"/>
  <c r="W67" i="47"/>
  <c r="V67" i="47"/>
  <c r="U67" i="47"/>
  <c r="T67" i="47"/>
  <c r="S67" i="47"/>
  <c r="R67" i="47"/>
  <c r="Q67" i="47"/>
  <c r="P67" i="47"/>
  <c r="O67" i="47"/>
  <c r="N67" i="47"/>
  <c r="M67" i="47"/>
  <c r="L67" i="47"/>
  <c r="K67" i="47"/>
  <c r="J67" i="47"/>
  <c r="I67" i="47"/>
  <c r="H67" i="47"/>
  <c r="G67" i="47"/>
  <c r="F67" i="47"/>
  <c r="E67" i="47"/>
  <c r="AL66" i="47"/>
  <c r="Z66" i="47"/>
  <c r="AM66" i="47" s="1"/>
  <c r="Y66" i="47"/>
  <c r="Z65" i="47"/>
  <c r="AM65" i="47" s="1"/>
  <c r="Y65" i="47"/>
  <c r="AL65" i="47" s="1"/>
  <c r="AM64" i="47"/>
  <c r="Z64" i="47"/>
  <c r="Y64" i="47"/>
  <c r="AL64" i="47" s="1"/>
  <c r="Z63" i="47"/>
  <c r="AM63" i="47" s="1"/>
  <c r="Y63" i="47"/>
  <c r="AL63" i="47" s="1"/>
  <c r="AL62" i="47"/>
  <c r="Z62" i="47"/>
  <c r="AM62" i="47" s="1"/>
  <c r="Y62" i="47"/>
  <c r="AL61" i="47"/>
  <c r="Z61" i="47"/>
  <c r="AM61" i="47" s="1"/>
  <c r="Y61" i="47"/>
  <c r="Z60" i="47"/>
  <c r="AM60" i="47" s="1"/>
  <c r="Y60" i="47"/>
  <c r="AL60" i="47" s="1"/>
  <c r="AM59" i="47"/>
  <c r="Z59" i="47"/>
  <c r="Y59" i="47"/>
  <c r="AL59" i="47" s="1"/>
  <c r="Z58" i="47"/>
  <c r="AM58" i="47" s="1"/>
  <c r="Y58" i="47"/>
  <c r="AL58" i="47" s="1"/>
  <c r="AL57" i="47"/>
  <c r="Z57" i="47"/>
  <c r="Z67" i="47" s="1"/>
  <c r="Y57" i="47"/>
  <c r="Y67" i="47" s="1"/>
  <c r="AL56" i="47"/>
  <c r="Z56" i="47"/>
  <c r="AM56" i="47" s="1"/>
  <c r="Y56" i="47"/>
  <c r="AG54" i="47"/>
  <c r="AF54" i="47"/>
  <c r="AE54" i="47"/>
  <c r="AD54" i="47"/>
  <c r="AC54" i="47"/>
  <c r="AB54" i="47"/>
  <c r="AA54" i="47"/>
  <c r="M54" i="47"/>
  <c r="L54" i="47"/>
  <c r="K54" i="47"/>
  <c r="J54" i="47"/>
  <c r="I54" i="47"/>
  <c r="H54" i="47"/>
  <c r="G54" i="47"/>
  <c r="F54" i="47"/>
  <c r="E54" i="47"/>
  <c r="AK53" i="47"/>
  <c r="AJ53" i="47"/>
  <c r="AI53" i="47"/>
  <c r="AH53" i="47"/>
  <c r="AH54" i="47" s="1"/>
  <c r="AG53" i="47"/>
  <c r="AF53" i="47"/>
  <c r="AE53" i="47"/>
  <c r="AD53" i="47"/>
  <c r="AC53" i="47"/>
  <c r="AB53" i="47"/>
  <c r="AA53" i="47"/>
  <c r="X53" i="47"/>
  <c r="X54" i="47" s="1"/>
  <c r="W53" i="47"/>
  <c r="W54" i="47" s="1"/>
  <c r="V53" i="47"/>
  <c r="V54" i="47" s="1"/>
  <c r="U53" i="47"/>
  <c r="U54" i="47" s="1"/>
  <c r="T53" i="47"/>
  <c r="T54" i="47" s="1"/>
  <c r="S53" i="47"/>
  <c r="R53" i="47"/>
  <c r="R54" i="47" s="1"/>
  <c r="Q53" i="47"/>
  <c r="P53" i="47"/>
  <c r="O53" i="47"/>
  <c r="N53" i="47"/>
  <c r="N54" i="47" s="1"/>
  <c r="M53" i="47"/>
  <c r="L53" i="47"/>
  <c r="K53" i="47"/>
  <c r="J53" i="47"/>
  <c r="I53" i="47"/>
  <c r="H53" i="47"/>
  <c r="G53" i="47"/>
  <c r="F53" i="47"/>
  <c r="E53" i="47"/>
  <c r="Z52" i="47"/>
  <c r="AM52" i="47" s="1"/>
  <c r="Y52" i="47"/>
  <c r="AL52" i="47" s="1"/>
  <c r="AM51" i="47"/>
  <c r="Z51" i="47"/>
  <c r="Y51" i="47"/>
  <c r="AL51" i="47" s="1"/>
  <c r="Z50" i="47"/>
  <c r="AM50" i="47" s="1"/>
  <c r="Y50" i="47"/>
  <c r="AL50" i="47" s="1"/>
  <c r="AL49" i="47"/>
  <c r="Z49" i="47"/>
  <c r="AM49" i="47" s="1"/>
  <c r="Y49" i="47"/>
  <c r="Z48" i="47"/>
  <c r="AM48" i="47" s="1"/>
  <c r="Y48" i="47"/>
  <c r="Y53" i="47" s="1"/>
  <c r="Y54" i="47" s="1"/>
  <c r="AK47" i="47"/>
  <c r="AK54" i="47" s="1"/>
  <c r="AJ47" i="47"/>
  <c r="AJ54" i="47" s="1"/>
  <c r="AI47" i="47"/>
  <c r="AI54" i="47" s="1"/>
  <c r="AH47" i="47"/>
  <c r="AG47" i="47"/>
  <c r="AF47" i="47"/>
  <c r="AE47" i="47"/>
  <c r="AD47" i="47"/>
  <c r="AC47" i="47"/>
  <c r="AB47" i="47"/>
  <c r="AA47" i="47"/>
  <c r="X47" i="47"/>
  <c r="W47" i="47"/>
  <c r="V47" i="47"/>
  <c r="U47" i="47"/>
  <c r="T47" i="47"/>
  <c r="S47" i="47"/>
  <c r="S54" i="47" s="1"/>
  <c r="R47" i="47"/>
  <c r="Q47" i="47"/>
  <c r="Q54" i="47" s="1"/>
  <c r="P47" i="47"/>
  <c r="P54" i="47" s="1"/>
  <c r="O47" i="47"/>
  <c r="O54" i="47" s="1"/>
  <c r="N47" i="47"/>
  <c r="M47" i="47"/>
  <c r="L47" i="47"/>
  <c r="K47" i="47"/>
  <c r="J47" i="47"/>
  <c r="I47" i="47"/>
  <c r="H47" i="47"/>
  <c r="G47" i="47"/>
  <c r="F47" i="47"/>
  <c r="E47" i="47"/>
  <c r="Z46" i="47"/>
  <c r="AM46" i="47" s="1"/>
  <c r="Y46" i="47"/>
  <c r="AL46" i="47" s="1"/>
  <c r="Z45" i="47"/>
  <c r="AM45" i="47" s="1"/>
  <c r="Y45" i="47"/>
  <c r="AL45" i="47" s="1"/>
  <c r="AM44" i="47"/>
  <c r="AL44" i="47"/>
  <c r="Z44" i="47"/>
  <c r="Y44" i="47"/>
  <c r="AM43" i="47"/>
  <c r="Z43" i="47"/>
  <c r="Y43" i="47"/>
  <c r="AL43" i="47" s="1"/>
  <c r="Z42" i="47"/>
  <c r="AM42" i="47" s="1"/>
  <c r="Y42" i="47"/>
  <c r="AL42" i="47" s="1"/>
  <c r="Z41" i="47"/>
  <c r="AM41" i="47" s="1"/>
  <c r="Y41" i="47"/>
  <c r="AL41" i="47" s="1"/>
  <c r="Z40" i="47"/>
  <c r="AM40" i="47" s="1"/>
  <c r="Y40" i="47"/>
  <c r="AL40" i="47" s="1"/>
  <c r="AM39" i="47"/>
  <c r="AL39" i="47"/>
  <c r="Z39" i="47"/>
  <c r="Y39" i="47"/>
  <c r="AM38" i="47"/>
  <c r="Z38" i="47"/>
  <c r="Y38" i="47"/>
  <c r="AL38" i="47" s="1"/>
  <c r="Z37" i="47"/>
  <c r="AM37" i="47" s="1"/>
  <c r="Y37" i="47"/>
  <c r="AL37" i="47" s="1"/>
  <c r="Z36" i="47"/>
  <c r="AM36" i="47" s="1"/>
  <c r="Y36" i="47"/>
  <c r="AL36" i="47" s="1"/>
  <c r="Z35" i="47"/>
  <c r="Z47" i="47" s="1"/>
  <c r="Y35" i="47"/>
  <c r="Y47" i="47" s="1"/>
  <c r="AM34" i="47"/>
  <c r="AL34" i="47"/>
  <c r="Z34" i="47"/>
  <c r="Y34" i="47"/>
  <c r="AH32" i="47"/>
  <c r="AG32" i="47"/>
  <c r="AF32" i="47"/>
  <c r="AC32" i="47"/>
  <c r="AB32" i="47"/>
  <c r="AA32" i="47"/>
  <c r="X32" i="47"/>
  <c r="W32" i="47"/>
  <c r="V32" i="47"/>
  <c r="N32" i="47"/>
  <c r="M32" i="47"/>
  <c r="L32" i="47"/>
  <c r="I32" i="47"/>
  <c r="H32" i="47"/>
  <c r="G32" i="47"/>
  <c r="F32" i="47"/>
  <c r="E32" i="47"/>
  <c r="AK31" i="47"/>
  <c r="AK32" i="47" s="1"/>
  <c r="AJ31" i="47"/>
  <c r="AI31" i="47"/>
  <c r="AI32" i="47" s="1"/>
  <c r="AH31" i="47"/>
  <c r="AG31" i="47"/>
  <c r="AF31" i="47"/>
  <c r="AE31" i="47"/>
  <c r="AE32" i="47" s="1"/>
  <c r="AD31" i="47"/>
  <c r="AC31" i="47"/>
  <c r="AB31" i="47"/>
  <c r="AA31" i="47"/>
  <c r="X31" i="47"/>
  <c r="W31" i="47"/>
  <c r="V31" i="47"/>
  <c r="U31" i="47"/>
  <c r="U32" i="47" s="1"/>
  <c r="T31" i="47"/>
  <c r="T32" i="47" s="1"/>
  <c r="S31" i="47"/>
  <c r="S32" i="47" s="1"/>
  <c r="R31" i="47"/>
  <c r="R32" i="47" s="1"/>
  <c r="Q31" i="47"/>
  <c r="Q32" i="47" s="1"/>
  <c r="P31" i="47"/>
  <c r="O31" i="47"/>
  <c r="O32" i="47" s="1"/>
  <c r="N31" i="47"/>
  <c r="M31" i="47"/>
  <c r="L31" i="47"/>
  <c r="K31" i="47"/>
  <c r="K32" i="47" s="1"/>
  <c r="J31" i="47"/>
  <c r="I31" i="47"/>
  <c r="H31" i="47"/>
  <c r="G31" i="47"/>
  <c r="F31" i="47"/>
  <c r="E31" i="47"/>
  <c r="Z30" i="47"/>
  <c r="AM30" i="47" s="1"/>
  <c r="Y30" i="47"/>
  <c r="AL30" i="47" s="1"/>
  <c r="Z29" i="47"/>
  <c r="AM29" i="47" s="1"/>
  <c r="Y29" i="47"/>
  <c r="AL29" i="47" s="1"/>
  <c r="Z28" i="47"/>
  <c r="AM28" i="47" s="1"/>
  <c r="Y28" i="47"/>
  <c r="AL28" i="47" s="1"/>
  <c r="AM27" i="47"/>
  <c r="Z27" i="47"/>
  <c r="Y27" i="47"/>
  <c r="AL27" i="47" s="1"/>
  <c r="AM26" i="47"/>
  <c r="AL26" i="47"/>
  <c r="Z26" i="47"/>
  <c r="Y26" i="47"/>
  <c r="Z25" i="47"/>
  <c r="Z31" i="47" s="1"/>
  <c r="Y25" i="47"/>
  <c r="Y31" i="47" s="1"/>
  <c r="Y32" i="47" s="1"/>
  <c r="AK24" i="47"/>
  <c r="AJ24" i="47"/>
  <c r="AJ32" i="47" s="1"/>
  <c r="AI24" i="47"/>
  <c r="AH24" i="47"/>
  <c r="AG24" i="47"/>
  <c r="AF24" i="47"/>
  <c r="AE24" i="47"/>
  <c r="AD24" i="47"/>
  <c r="AC24" i="47"/>
  <c r="AB24" i="47"/>
  <c r="AA24" i="47"/>
  <c r="X24" i="47"/>
  <c r="W24" i="47"/>
  <c r="V24" i="47"/>
  <c r="U24" i="47"/>
  <c r="T24" i="47"/>
  <c r="S24" i="47"/>
  <c r="R24" i="47"/>
  <c r="Q24" i="47"/>
  <c r="P24" i="47"/>
  <c r="P32" i="47" s="1"/>
  <c r="O24" i="47"/>
  <c r="N24" i="47"/>
  <c r="M24" i="47"/>
  <c r="L24" i="47"/>
  <c r="K24" i="47"/>
  <c r="J24" i="47"/>
  <c r="I24" i="47"/>
  <c r="H24" i="47"/>
  <c r="G24" i="47"/>
  <c r="F24" i="47"/>
  <c r="E24" i="47"/>
  <c r="Z23" i="47"/>
  <c r="AM23" i="47" s="1"/>
  <c r="Y23" i="47"/>
  <c r="AL23" i="47" s="1"/>
  <c r="Z22" i="47"/>
  <c r="AM22" i="47" s="1"/>
  <c r="Y22" i="47"/>
  <c r="AL22" i="47" s="1"/>
  <c r="AM21" i="47"/>
  <c r="Z21" i="47"/>
  <c r="Y21" i="47"/>
  <c r="AL21" i="47" s="1"/>
  <c r="AL20" i="47"/>
  <c r="Z20" i="47"/>
  <c r="AM20" i="47" s="1"/>
  <c r="Y20" i="47"/>
  <c r="AL19" i="47"/>
  <c r="Z19" i="47"/>
  <c r="AM19" i="47" s="1"/>
  <c r="Y19" i="47"/>
  <c r="Z18" i="47"/>
  <c r="AM18" i="47" s="1"/>
  <c r="Y18" i="47"/>
  <c r="AL18" i="47" s="1"/>
  <c r="Z17" i="47"/>
  <c r="Z24" i="47" s="1"/>
  <c r="Y17" i="47"/>
  <c r="Y24" i="47" s="1"/>
  <c r="AK16" i="47"/>
  <c r="AJ16" i="47"/>
  <c r="AI16" i="47"/>
  <c r="AH16" i="47"/>
  <c r="AG16" i="47"/>
  <c r="AF16" i="47"/>
  <c r="AE16" i="47"/>
  <c r="AD16" i="47"/>
  <c r="AD32" i="47" s="1"/>
  <c r="AC16" i="47"/>
  <c r="AB16" i="47"/>
  <c r="AA16" i="47"/>
  <c r="X16" i="47"/>
  <c r="W16" i="47"/>
  <c r="V16" i="47"/>
  <c r="U16" i="47"/>
  <c r="T16" i="47"/>
  <c r="S16" i="47"/>
  <c r="R16" i="47"/>
  <c r="Q16" i="47"/>
  <c r="P16" i="47"/>
  <c r="O16" i="47"/>
  <c r="N16" i="47"/>
  <c r="M16" i="47"/>
  <c r="L16" i="47"/>
  <c r="K16" i="47"/>
  <c r="J16" i="47"/>
  <c r="J32" i="47" s="1"/>
  <c r="I16" i="47"/>
  <c r="H16" i="47"/>
  <c r="G16" i="47"/>
  <c r="F16" i="47"/>
  <c r="E16" i="47"/>
  <c r="Z15" i="47"/>
  <c r="AM15" i="47" s="1"/>
  <c r="Y15" i="47"/>
  <c r="AL15" i="47" s="1"/>
  <c r="AM14" i="47"/>
  <c r="AL14" i="47"/>
  <c r="Z14" i="47"/>
  <c r="Y14" i="47"/>
  <c r="AM13" i="47"/>
  <c r="Z13" i="47"/>
  <c r="Y13" i="47"/>
  <c r="AL13" i="47" s="1"/>
  <c r="Z12" i="47"/>
  <c r="AM12" i="47" s="1"/>
  <c r="Y12" i="47"/>
  <c r="AL12" i="47" s="1"/>
  <c r="Z11" i="47"/>
  <c r="AM11" i="47" s="1"/>
  <c r="Y11" i="47"/>
  <c r="AL11" i="47" s="1"/>
  <c r="Z10" i="47"/>
  <c r="AM10" i="47" s="1"/>
  <c r="Y10" i="47"/>
  <c r="Y16" i="47" s="1"/>
  <c r="AM9" i="47"/>
  <c r="AL9" i="47"/>
  <c r="Z9" i="47"/>
  <c r="Y9" i="47"/>
  <c r="AK7" i="47"/>
  <c r="AJ7" i="47"/>
  <c r="AI7" i="47"/>
  <c r="AH7" i="47"/>
  <c r="AG7" i="47"/>
  <c r="AF7" i="47"/>
  <c r="AE7" i="47"/>
  <c r="AD7" i="47"/>
  <c r="AC7" i="47"/>
  <c r="AB7" i="47"/>
  <c r="AA7" i="47"/>
  <c r="Y7" i="47"/>
  <c r="X7" i="47"/>
  <c r="W7" i="47"/>
  <c r="V7" i="47"/>
  <c r="U7" i="47"/>
  <c r="T7" i="47"/>
  <c r="S7" i="47"/>
  <c r="R7" i="47"/>
  <c r="Q7" i="47"/>
  <c r="P7" i="47"/>
  <c r="O7" i="47"/>
  <c r="N7" i="47"/>
  <c r="M7" i="47"/>
  <c r="L7" i="47"/>
  <c r="K7" i="47"/>
  <c r="J7" i="47"/>
  <c r="I7" i="47"/>
  <c r="H7" i="47"/>
  <c r="G7" i="47"/>
  <c r="F7" i="47"/>
  <c r="E7" i="47"/>
  <c r="AL6" i="47"/>
  <c r="AL7" i="47" s="1"/>
  <c r="Z6" i="47"/>
  <c r="Z7" i="47" s="1"/>
  <c r="Y6" i="47"/>
  <c r="C7" i="46"/>
  <c r="J8" i="46" s="1"/>
  <c r="L7" i="46"/>
  <c r="AK12" i="45"/>
  <c r="AJ12" i="45"/>
  <c r="AI12" i="45"/>
  <c r="AH12" i="45"/>
  <c r="AG12" i="45"/>
  <c r="AF12" i="45"/>
  <c r="AE12" i="45"/>
  <c r="AD12" i="45"/>
  <c r="AC12" i="45"/>
  <c r="AB12" i="45"/>
  <c r="AA12" i="45"/>
  <c r="X12" i="45"/>
  <c r="W12" i="45"/>
  <c r="V12" i="45"/>
  <c r="U12" i="45"/>
  <c r="T12" i="45"/>
  <c r="S12" i="45"/>
  <c r="R12" i="45"/>
  <c r="Q12" i="45"/>
  <c r="P12" i="45"/>
  <c r="O12" i="45"/>
  <c r="N12" i="45"/>
  <c r="M12" i="45"/>
  <c r="L12" i="45"/>
  <c r="K12" i="45"/>
  <c r="J12" i="45"/>
  <c r="I12" i="45"/>
  <c r="H12" i="45"/>
  <c r="G12" i="45"/>
  <c r="F12" i="45"/>
  <c r="E12" i="45"/>
  <c r="Z11" i="45"/>
  <c r="AM11" i="45" s="1"/>
  <c r="Y11" i="45"/>
  <c r="AL11" i="45" s="1"/>
  <c r="Z10" i="45"/>
  <c r="AM10" i="45" s="1"/>
  <c r="Y10" i="45"/>
  <c r="AL10" i="45" s="1"/>
  <c r="Z9" i="45"/>
  <c r="AM9" i="45" s="1"/>
  <c r="Y9" i="45"/>
  <c r="AL9" i="45" s="1"/>
  <c r="E44" i="46"/>
  <c r="F44" i="46" s="1"/>
  <c r="D44" i="46"/>
  <c r="L33" i="46"/>
  <c r="L29" i="46"/>
  <c r="L27" i="46"/>
  <c r="L23" i="46"/>
  <c r="L19" i="46"/>
  <c r="L17" i="46"/>
  <c r="L13" i="46"/>
  <c r="L11" i="46"/>
  <c r="L9" i="46"/>
  <c r="L4" i="46"/>
  <c r="AK81" i="45"/>
  <c r="AJ81" i="45"/>
  <c r="AI81" i="45"/>
  <c r="AH81" i="45"/>
  <c r="AG81" i="45"/>
  <c r="AF81" i="45"/>
  <c r="AE81" i="45"/>
  <c r="AD81" i="45"/>
  <c r="AC81" i="45"/>
  <c r="AB81" i="45"/>
  <c r="AA81" i="45"/>
  <c r="X81" i="45"/>
  <c r="W81" i="45"/>
  <c r="V81" i="45"/>
  <c r="U81" i="45"/>
  <c r="T81" i="45"/>
  <c r="S81" i="45"/>
  <c r="R81" i="45"/>
  <c r="Q81" i="45"/>
  <c r="P81" i="45"/>
  <c r="O81" i="45"/>
  <c r="N81" i="45"/>
  <c r="M81" i="45"/>
  <c r="L81" i="45"/>
  <c r="K81" i="45"/>
  <c r="J81" i="45"/>
  <c r="I81" i="45"/>
  <c r="H81" i="45"/>
  <c r="G81" i="45"/>
  <c r="F81" i="45"/>
  <c r="E81" i="45"/>
  <c r="Z80" i="45"/>
  <c r="AM80" i="45" s="1"/>
  <c r="Y80" i="45"/>
  <c r="AL80" i="45" s="1"/>
  <c r="Z79" i="45"/>
  <c r="AM79" i="45" s="1"/>
  <c r="Y79" i="45"/>
  <c r="AL79" i="45" s="1"/>
  <c r="Z78" i="45"/>
  <c r="AM78" i="45" s="1"/>
  <c r="Y78" i="45"/>
  <c r="AL77" i="45"/>
  <c r="Z77" i="45"/>
  <c r="AM77" i="45" s="1"/>
  <c r="Y77" i="45"/>
  <c r="AK75" i="45"/>
  <c r="AJ75" i="45"/>
  <c r="AI75" i="45"/>
  <c r="AH75" i="45"/>
  <c r="AG75" i="45"/>
  <c r="AF75" i="45"/>
  <c r="AE75" i="45"/>
  <c r="AD75" i="45"/>
  <c r="AC75" i="45"/>
  <c r="AB75" i="45"/>
  <c r="AA75" i="45"/>
  <c r="Y75" i="45"/>
  <c r="X75" i="45"/>
  <c r="W75" i="45"/>
  <c r="V75" i="45"/>
  <c r="U75" i="45"/>
  <c r="T75" i="45"/>
  <c r="S75" i="45"/>
  <c r="R75" i="45"/>
  <c r="Q75" i="45"/>
  <c r="P75" i="45"/>
  <c r="O75" i="45"/>
  <c r="N75" i="45"/>
  <c r="M75" i="45"/>
  <c r="L75" i="45"/>
  <c r="K75" i="45"/>
  <c r="J75" i="45"/>
  <c r="I75" i="45"/>
  <c r="H75" i="45"/>
  <c r="G75" i="45"/>
  <c r="F75" i="45"/>
  <c r="E75" i="45"/>
  <c r="AL74" i="45"/>
  <c r="Z74" i="45"/>
  <c r="Z75" i="45" s="1"/>
  <c r="Y74" i="45"/>
  <c r="Z73" i="45"/>
  <c r="AM73" i="45" s="1"/>
  <c r="Y73" i="45"/>
  <c r="AL73" i="45" s="1"/>
  <c r="AK71" i="45"/>
  <c r="AJ71" i="45"/>
  <c r="AI71" i="45"/>
  <c r="AH71" i="45"/>
  <c r="AG71" i="45"/>
  <c r="AF71" i="45"/>
  <c r="AE71" i="45"/>
  <c r="AD71" i="45"/>
  <c r="AC71" i="45"/>
  <c r="AB71" i="45"/>
  <c r="AA71" i="45"/>
  <c r="X71" i="45"/>
  <c r="W71" i="45"/>
  <c r="V71" i="45"/>
  <c r="U71" i="45"/>
  <c r="T71" i="45"/>
  <c r="S71" i="45"/>
  <c r="R71" i="45"/>
  <c r="Q71" i="45"/>
  <c r="P71" i="45"/>
  <c r="O71" i="45"/>
  <c r="N71" i="45"/>
  <c r="M71" i="45"/>
  <c r="L71" i="45"/>
  <c r="K71" i="45"/>
  <c r="J71" i="45"/>
  <c r="I71" i="45"/>
  <c r="H71" i="45"/>
  <c r="G71" i="45"/>
  <c r="F71" i="45"/>
  <c r="E71" i="45"/>
  <c r="Z70" i="45"/>
  <c r="AM70" i="45" s="1"/>
  <c r="Y70" i="45"/>
  <c r="AL70" i="45" s="1"/>
  <c r="Z69" i="45"/>
  <c r="AM69" i="45" s="1"/>
  <c r="Y69" i="45"/>
  <c r="AL69" i="45" s="1"/>
  <c r="Z68" i="45"/>
  <c r="AM68" i="45" s="1"/>
  <c r="Y68" i="45"/>
  <c r="AL68" i="45" s="1"/>
  <c r="Z67" i="45"/>
  <c r="AM67" i="45" s="1"/>
  <c r="Y67" i="45"/>
  <c r="AL67" i="45" s="1"/>
  <c r="Z66" i="45"/>
  <c r="AM66" i="45" s="1"/>
  <c r="Y66" i="45"/>
  <c r="AL66" i="45" s="1"/>
  <c r="Z65" i="45"/>
  <c r="AM65" i="45" s="1"/>
  <c r="Y65" i="45"/>
  <c r="AL65" i="45" s="1"/>
  <c r="Z64" i="45"/>
  <c r="AM64" i="45" s="1"/>
  <c r="Y64" i="45"/>
  <c r="AL64" i="45" s="1"/>
  <c r="Z63" i="45"/>
  <c r="AM63" i="45" s="1"/>
  <c r="Y63" i="45"/>
  <c r="AL63" i="45" s="1"/>
  <c r="Z62" i="45"/>
  <c r="AM62" i="45" s="1"/>
  <c r="Y62" i="45"/>
  <c r="AL62" i="45" s="1"/>
  <c r="Z61" i="45"/>
  <c r="Y61" i="45"/>
  <c r="AL61" i="45" s="1"/>
  <c r="Z60" i="45"/>
  <c r="AM60" i="45" s="1"/>
  <c r="Y60" i="45"/>
  <c r="AH58" i="45"/>
  <c r="AC58" i="45"/>
  <c r="AB58" i="45"/>
  <c r="AK57" i="45"/>
  <c r="AJ57" i="45"/>
  <c r="AI57" i="45"/>
  <c r="AH57" i="45"/>
  <c r="AG57" i="45"/>
  <c r="AF57" i="45"/>
  <c r="AE57" i="45"/>
  <c r="AD57" i="45"/>
  <c r="AC57" i="45"/>
  <c r="AB57" i="45"/>
  <c r="AA57" i="45"/>
  <c r="X57" i="45"/>
  <c r="W57" i="45"/>
  <c r="V57" i="45"/>
  <c r="U57" i="45"/>
  <c r="T57" i="45"/>
  <c r="S57" i="45"/>
  <c r="R57" i="45"/>
  <c r="Q57" i="45"/>
  <c r="P57" i="45"/>
  <c r="O57" i="45"/>
  <c r="N57" i="45"/>
  <c r="M57" i="45"/>
  <c r="L57" i="45"/>
  <c r="K57" i="45"/>
  <c r="J57" i="45"/>
  <c r="I57" i="45"/>
  <c r="H57" i="45"/>
  <c r="G57" i="45"/>
  <c r="G58" i="45" s="1"/>
  <c r="F57" i="45"/>
  <c r="E57" i="45"/>
  <c r="E58" i="45" s="1"/>
  <c r="Z56" i="45"/>
  <c r="AM56" i="45" s="1"/>
  <c r="Y56" i="45"/>
  <c r="AL56" i="45" s="1"/>
  <c r="Z55" i="45"/>
  <c r="AM55" i="45" s="1"/>
  <c r="Y55" i="45"/>
  <c r="AL55" i="45" s="1"/>
  <c r="Z54" i="45"/>
  <c r="AM54" i="45" s="1"/>
  <c r="Y54" i="45"/>
  <c r="AL54" i="45" s="1"/>
  <c r="Z53" i="45"/>
  <c r="AM53" i="45" s="1"/>
  <c r="Y53" i="45"/>
  <c r="AL53" i="45" s="1"/>
  <c r="Z52" i="45"/>
  <c r="AM52" i="45" s="1"/>
  <c r="Y52" i="45"/>
  <c r="AL52" i="45" s="1"/>
  <c r="AK51" i="45"/>
  <c r="AJ51" i="45"/>
  <c r="AJ58" i="45" s="1"/>
  <c r="AI51" i="45"/>
  <c r="AH51" i="45"/>
  <c r="AG51" i="45"/>
  <c r="AF51" i="45"/>
  <c r="AE51" i="45"/>
  <c r="AD51" i="45"/>
  <c r="AD58" i="45" s="1"/>
  <c r="AC51" i="45"/>
  <c r="AB51" i="45"/>
  <c r="AA51" i="45"/>
  <c r="X51" i="45"/>
  <c r="W51" i="45"/>
  <c r="V51" i="45"/>
  <c r="U51" i="45"/>
  <c r="T51" i="45"/>
  <c r="S51" i="45"/>
  <c r="R51" i="45"/>
  <c r="R58" i="45" s="1"/>
  <c r="Q51" i="45"/>
  <c r="P51" i="45"/>
  <c r="O51" i="45"/>
  <c r="N51" i="45"/>
  <c r="N58" i="45" s="1"/>
  <c r="M51" i="45"/>
  <c r="L51" i="45"/>
  <c r="K51" i="45"/>
  <c r="J51" i="45"/>
  <c r="I51" i="45"/>
  <c r="H51" i="45"/>
  <c r="H58" i="45" s="1"/>
  <c r="G51" i="45"/>
  <c r="F51" i="45"/>
  <c r="F58" i="45" s="1"/>
  <c r="E51" i="45"/>
  <c r="Z50" i="45"/>
  <c r="AM50" i="45" s="1"/>
  <c r="Y50" i="45"/>
  <c r="AL50" i="45" s="1"/>
  <c r="Z49" i="45"/>
  <c r="AM49" i="45" s="1"/>
  <c r="Y49" i="45"/>
  <c r="AL49" i="45" s="1"/>
  <c r="AM48" i="45"/>
  <c r="AL48" i="45"/>
  <c r="Z48" i="45"/>
  <c r="Y48" i="45"/>
  <c r="Z47" i="45"/>
  <c r="AM47" i="45" s="1"/>
  <c r="Y47" i="45"/>
  <c r="AL47" i="45" s="1"/>
  <c r="Z46" i="45"/>
  <c r="AM46" i="45" s="1"/>
  <c r="Y46" i="45"/>
  <c r="AL46" i="45" s="1"/>
  <c r="Z45" i="45"/>
  <c r="AM45" i="45" s="1"/>
  <c r="Y45" i="45"/>
  <c r="AL45" i="45" s="1"/>
  <c r="Z44" i="45"/>
  <c r="AM44" i="45" s="1"/>
  <c r="Y44" i="45"/>
  <c r="AL44" i="45" s="1"/>
  <c r="Z43" i="45"/>
  <c r="AM43" i="45" s="1"/>
  <c r="Y43" i="45"/>
  <c r="AL43" i="45" s="1"/>
  <c r="Z42" i="45"/>
  <c r="AM42" i="45" s="1"/>
  <c r="Y42" i="45"/>
  <c r="AL42" i="45" s="1"/>
  <c r="Z41" i="45"/>
  <c r="AM41" i="45" s="1"/>
  <c r="Y41" i="45"/>
  <c r="AL41" i="45" s="1"/>
  <c r="Z40" i="45"/>
  <c r="AM40" i="45" s="1"/>
  <c r="Y40" i="45"/>
  <c r="AL40" i="45" s="1"/>
  <c r="Z39" i="45"/>
  <c r="AM39" i="45" s="1"/>
  <c r="Y39" i="45"/>
  <c r="AL39" i="45" s="1"/>
  <c r="Z38" i="45"/>
  <c r="AM38" i="45" s="1"/>
  <c r="Y38" i="45"/>
  <c r="AL38" i="45" s="1"/>
  <c r="K36" i="45"/>
  <c r="AK35" i="45"/>
  <c r="AJ35" i="45"/>
  <c r="AI35" i="45"/>
  <c r="AH35" i="45"/>
  <c r="AG35" i="45"/>
  <c r="AG36" i="45" s="1"/>
  <c r="AF35" i="45"/>
  <c r="AF36" i="45" s="1"/>
  <c r="AE35" i="45"/>
  <c r="AE36" i="45" s="1"/>
  <c r="AD35" i="45"/>
  <c r="AD36" i="45" s="1"/>
  <c r="AC35" i="45"/>
  <c r="AC36" i="45" s="1"/>
  <c r="AB35" i="45"/>
  <c r="AA35" i="45"/>
  <c r="X35" i="45"/>
  <c r="W35" i="45"/>
  <c r="V35" i="45"/>
  <c r="U35" i="45"/>
  <c r="T35" i="45"/>
  <c r="S35" i="45"/>
  <c r="R35" i="45"/>
  <c r="Q35" i="45"/>
  <c r="P35" i="45"/>
  <c r="O35" i="45"/>
  <c r="N35" i="45"/>
  <c r="M35" i="45"/>
  <c r="L35" i="45"/>
  <c r="K35" i="45"/>
  <c r="J35" i="45"/>
  <c r="I35" i="45"/>
  <c r="H35" i="45"/>
  <c r="H36" i="45" s="1"/>
  <c r="G35" i="45"/>
  <c r="G36" i="45" s="1"/>
  <c r="F35" i="45"/>
  <c r="E35" i="45"/>
  <c r="Z34" i="45"/>
  <c r="AM34" i="45" s="1"/>
  <c r="Y34" i="45"/>
  <c r="AL34" i="45" s="1"/>
  <c r="Z33" i="45"/>
  <c r="AM33" i="45" s="1"/>
  <c r="Y33" i="45"/>
  <c r="AL33" i="45" s="1"/>
  <c r="Z32" i="45"/>
  <c r="AM32" i="45" s="1"/>
  <c r="Y32" i="45"/>
  <c r="AL32" i="45" s="1"/>
  <c r="AL31" i="45"/>
  <c r="Z31" i="45"/>
  <c r="AM31" i="45" s="1"/>
  <c r="Y31" i="45"/>
  <c r="Z30" i="45"/>
  <c r="Y30" i="45"/>
  <c r="AL30" i="45" s="1"/>
  <c r="Z29" i="45"/>
  <c r="AM29" i="45" s="1"/>
  <c r="Y29" i="45"/>
  <c r="AK28" i="45"/>
  <c r="AJ28" i="45"/>
  <c r="AI28" i="45"/>
  <c r="AH28" i="45"/>
  <c r="AG28" i="45"/>
  <c r="AF28" i="45"/>
  <c r="AE28" i="45"/>
  <c r="AD28" i="45"/>
  <c r="AC28" i="45"/>
  <c r="AB28" i="45"/>
  <c r="AA28" i="45"/>
  <c r="X28" i="45"/>
  <c r="W28" i="45"/>
  <c r="V28" i="45"/>
  <c r="U28" i="45"/>
  <c r="T28" i="45"/>
  <c r="S28" i="45"/>
  <c r="R28" i="45"/>
  <c r="Q28" i="45"/>
  <c r="P28" i="45"/>
  <c r="P36" i="45" s="1"/>
  <c r="O28" i="45"/>
  <c r="O36" i="45" s="1"/>
  <c r="N28" i="45"/>
  <c r="M28" i="45"/>
  <c r="L28" i="45"/>
  <c r="L36" i="45" s="1"/>
  <c r="K28" i="45"/>
  <c r="J28" i="45"/>
  <c r="I28" i="45"/>
  <c r="H28" i="45"/>
  <c r="G28" i="45"/>
  <c r="F28" i="45"/>
  <c r="E28" i="45"/>
  <c r="Z27" i="45"/>
  <c r="AM27" i="45" s="1"/>
  <c r="Y27" i="45"/>
  <c r="AL27" i="45" s="1"/>
  <c r="Z26" i="45"/>
  <c r="AM26" i="45" s="1"/>
  <c r="Y26" i="45"/>
  <c r="AL26" i="45" s="1"/>
  <c r="Z25" i="45"/>
  <c r="AM25" i="45" s="1"/>
  <c r="Y25" i="45"/>
  <c r="AL25" i="45" s="1"/>
  <c r="Z24" i="45"/>
  <c r="AM24" i="45" s="1"/>
  <c r="Y24" i="45"/>
  <c r="AL24" i="45" s="1"/>
  <c r="Z23" i="45"/>
  <c r="AM23" i="45" s="1"/>
  <c r="Y23" i="45"/>
  <c r="AL23" i="45" s="1"/>
  <c r="Z22" i="45"/>
  <c r="AM22" i="45" s="1"/>
  <c r="Y22" i="45"/>
  <c r="AL22" i="45" s="1"/>
  <c r="Z21" i="45"/>
  <c r="AM21" i="45" s="1"/>
  <c r="Y21" i="45"/>
  <c r="AK20" i="45"/>
  <c r="AJ20" i="45"/>
  <c r="AI20" i="45"/>
  <c r="AH20" i="45"/>
  <c r="AG20" i="45"/>
  <c r="AF20" i="45"/>
  <c r="AE20" i="45"/>
  <c r="AD20" i="45"/>
  <c r="AC20" i="45"/>
  <c r="AB20" i="45"/>
  <c r="AA20" i="45"/>
  <c r="X20" i="45"/>
  <c r="W20" i="45"/>
  <c r="V20" i="45"/>
  <c r="V36" i="45" s="1"/>
  <c r="U20" i="45"/>
  <c r="T20" i="45"/>
  <c r="S20" i="45"/>
  <c r="R20" i="45"/>
  <c r="Q20" i="45"/>
  <c r="P20" i="45"/>
  <c r="O20" i="45"/>
  <c r="N20" i="45"/>
  <c r="M20" i="45"/>
  <c r="L20" i="45"/>
  <c r="K20" i="45"/>
  <c r="J20" i="45"/>
  <c r="I20" i="45"/>
  <c r="H20" i="45"/>
  <c r="G20" i="45"/>
  <c r="F20" i="45"/>
  <c r="E20" i="45"/>
  <c r="Z19" i="45"/>
  <c r="AM19" i="45" s="1"/>
  <c r="Y19" i="45"/>
  <c r="AL19" i="45" s="1"/>
  <c r="Z18" i="45"/>
  <c r="AM18" i="45" s="1"/>
  <c r="Y18" i="45"/>
  <c r="AL18" i="45" s="1"/>
  <c r="Z17" i="45"/>
  <c r="AM17" i="45" s="1"/>
  <c r="Y17" i="45"/>
  <c r="AL17" i="45" s="1"/>
  <c r="Z16" i="45"/>
  <c r="AM16" i="45" s="1"/>
  <c r="Y16" i="45"/>
  <c r="AL16" i="45" s="1"/>
  <c r="Z15" i="45"/>
  <c r="AM15" i="45" s="1"/>
  <c r="Y15" i="45"/>
  <c r="AL15" i="45" s="1"/>
  <c r="Z14" i="45"/>
  <c r="Y14" i="45"/>
  <c r="AL14" i="45" s="1"/>
  <c r="Z13" i="45"/>
  <c r="AM13" i="45" s="1"/>
  <c r="Y13" i="45"/>
  <c r="AL13" i="45" s="1"/>
  <c r="AK7" i="45"/>
  <c r="AJ7" i="45"/>
  <c r="AI7" i="45"/>
  <c r="AH7" i="45"/>
  <c r="AG7" i="45"/>
  <c r="AF7" i="45"/>
  <c r="AE7" i="45"/>
  <c r="AD7" i="45"/>
  <c r="AC7" i="45"/>
  <c r="AB7" i="45"/>
  <c r="AA7" i="45"/>
  <c r="X7" i="45"/>
  <c r="W7" i="45"/>
  <c r="V7" i="45"/>
  <c r="U7" i="45"/>
  <c r="T7" i="45"/>
  <c r="S7" i="45"/>
  <c r="R7" i="45"/>
  <c r="Q7" i="45"/>
  <c r="P7" i="45"/>
  <c r="O7" i="45"/>
  <c r="N7" i="45"/>
  <c r="M7" i="45"/>
  <c r="L7" i="45"/>
  <c r="K7" i="45"/>
  <c r="J7" i="45"/>
  <c r="I7" i="45"/>
  <c r="H7" i="45"/>
  <c r="G7" i="45"/>
  <c r="F7" i="45"/>
  <c r="E7" i="45"/>
  <c r="AL6" i="45"/>
  <c r="AL7" i="45" s="1"/>
  <c r="Z6" i="45"/>
  <c r="Z7" i="45" s="1"/>
  <c r="Y6" i="45"/>
  <c r="Y7" i="45" s="1"/>
  <c r="W77" i="41"/>
  <c r="V77" i="41"/>
  <c r="U77" i="41"/>
  <c r="T77" i="41"/>
  <c r="S77" i="41"/>
  <c r="R77" i="41"/>
  <c r="W71" i="41"/>
  <c r="V71" i="41"/>
  <c r="U71" i="41"/>
  <c r="T71" i="41"/>
  <c r="S71" i="41"/>
  <c r="R71" i="41"/>
  <c r="W67" i="41"/>
  <c r="V67" i="41"/>
  <c r="U67" i="41"/>
  <c r="T67" i="41"/>
  <c r="S67" i="41"/>
  <c r="R67" i="41"/>
  <c r="W54" i="41"/>
  <c r="V54" i="41"/>
  <c r="R54" i="41"/>
  <c r="W53" i="41"/>
  <c r="V53" i="41"/>
  <c r="U53" i="41"/>
  <c r="U54" i="41" s="1"/>
  <c r="T53" i="41"/>
  <c r="T54" i="41" s="1"/>
  <c r="S53" i="41"/>
  <c r="S54" i="41" s="1"/>
  <c r="R53" i="41"/>
  <c r="W47" i="41"/>
  <c r="V47" i="41"/>
  <c r="U47" i="41"/>
  <c r="T47" i="41"/>
  <c r="S47" i="41"/>
  <c r="R47" i="41"/>
  <c r="T32" i="41"/>
  <c r="W31" i="41"/>
  <c r="V31" i="41"/>
  <c r="V32" i="41" s="1"/>
  <c r="U31" i="41"/>
  <c r="T31" i="41"/>
  <c r="S31" i="41"/>
  <c r="S32" i="41" s="1"/>
  <c r="R31" i="41"/>
  <c r="R32" i="41" s="1"/>
  <c r="W24" i="41"/>
  <c r="W32" i="41" s="1"/>
  <c r="V24" i="41"/>
  <c r="U24" i="41"/>
  <c r="T24" i="41"/>
  <c r="S24" i="41"/>
  <c r="R24" i="41"/>
  <c r="W16" i="41"/>
  <c r="V16" i="41"/>
  <c r="U16" i="41"/>
  <c r="U32" i="41" s="1"/>
  <c r="T16" i="41"/>
  <c r="S16" i="41"/>
  <c r="R16" i="41"/>
  <c r="W7" i="41"/>
  <c r="V7" i="41"/>
  <c r="U7" i="41"/>
  <c r="T7" i="41"/>
  <c r="S7" i="41"/>
  <c r="R7" i="41"/>
  <c r="AK77" i="41"/>
  <c r="AA77" i="41"/>
  <c r="AK71" i="41"/>
  <c r="AA71" i="41"/>
  <c r="AB71" i="41"/>
  <c r="AC71" i="41"/>
  <c r="AD71" i="41"/>
  <c r="AE71" i="41"/>
  <c r="AF71" i="41"/>
  <c r="AG71" i="41"/>
  <c r="AH71" i="41"/>
  <c r="AI71" i="41"/>
  <c r="AJ71" i="41"/>
  <c r="AA67" i="41"/>
  <c r="AK67" i="41"/>
  <c r="AK47" i="41"/>
  <c r="AK53" i="41"/>
  <c r="AA53" i="41"/>
  <c r="AB53" i="41"/>
  <c r="AC53" i="41"/>
  <c r="AC54" i="41" s="1"/>
  <c r="AD53" i="41"/>
  <c r="AD54" i="41" s="1"/>
  <c r="AE53" i="41"/>
  <c r="AF53" i="41"/>
  <c r="AG53" i="41"/>
  <c r="AH53" i="41"/>
  <c r="AI53" i="41"/>
  <c r="AJ53" i="41"/>
  <c r="AA47" i="41"/>
  <c r="AB47" i="41"/>
  <c r="AC47" i="41"/>
  <c r="AD47" i="41"/>
  <c r="AE47" i="41"/>
  <c r="AF47" i="41"/>
  <c r="AG47" i="41"/>
  <c r="AH47" i="41"/>
  <c r="AI47" i="41"/>
  <c r="AJ47" i="41"/>
  <c r="AL41" i="41"/>
  <c r="Z28" i="41"/>
  <c r="AA31" i="41"/>
  <c r="AL27" i="41"/>
  <c r="AB24" i="41"/>
  <c r="AC24" i="41"/>
  <c r="AD24" i="41"/>
  <c r="AE24" i="41"/>
  <c r="AB16" i="41"/>
  <c r="AK24" i="41"/>
  <c r="AK16" i="41"/>
  <c r="AK31" i="41"/>
  <c r="X77" i="41"/>
  <c r="Q77" i="41"/>
  <c r="P77" i="41"/>
  <c r="O77" i="41"/>
  <c r="N77" i="41"/>
  <c r="M77" i="41"/>
  <c r="L77" i="41"/>
  <c r="K77" i="41"/>
  <c r="J77" i="41"/>
  <c r="I77" i="41"/>
  <c r="H77" i="41"/>
  <c r="G77" i="41"/>
  <c r="F77" i="41"/>
  <c r="E77" i="41"/>
  <c r="Z76" i="41"/>
  <c r="AM76" i="41" s="1"/>
  <c r="Y76" i="41"/>
  <c r="AL76" i="41" s="1"/>
  <c r="Z75" i="41"/>
  <c r="AM75" i="41" s="1"/>
  <c r="Y75" i="41"/>
  <c r="AL75" i="41" s="1"/>
  <c r="Z74" i="41"/>
  <c r="AM74" i="41" s="1"/>
  <c r="Y74" i="41"/>
  <c r="AL74" i="41" s="1"/>
  <c r="Z73" i="41"/>
  <c r="Y73" i="41"/>
  <c r="X71" i="41"/>
  <c r="Q71" i="41"/>
  <c r="P71" i="41"/>
  <c r="O71" i="41"/>
  <c r="N71" i="41"/>
  <c r="M71" i="41"/>
  <c r="L71" i="41"/>
  <c r="K71" i="41"/>
  <c r="J71" i="41"/>
  <c r="I71" i="41"/>
  <c r="H71" i="41"/>
  <c r="G71" i="41"/>
  <c r="F71" i="41"/>
  <c r="E71" i="41"/>
  <c r="Z70" i="41"/>
  <c r="AM70" i="41" s="1"/>
  <c r="C27" i="27" s="1"/>
  <c r="Y70" i="41"/>
  <c r="AL70" i="41" s="1"/>
  <c r="Z69" i="41"/>
  <c r="AM69" i="41" s="1"/>
  <c r="C25" i="27" s="1"/>
  <c r="Y69" i="41"/>
  <c r="AL69" i="41" s="1"/>
  <c r="AL71" i="41" s="1"/>
  <c r="X67" i="41"/>
  <c r="Q67" i="41"/>
  <c r="P67" i="41"/>
  <c r="O67" i="41"/>
  <c r="N67" i="41"/>
  <c r="M67" i="41"/>
  <c r="L67" i="41"/>
  <c r="K67" i="41"/>
  <c r="J67" i="41"/>
  <c r="I67" i="41"/>
  <c r="H67" i="41"/>
  <c r="G67" i="41"/>
  <c r="F67" i="41"/>
  <c r="E67" i="41"/>
  <c r="Z66" i="41"/>
  <c r="Y66" i="41"/>
  <c r="Z65" i="41"/>
  <c r="Y65" i="41"/>
  <c r="Z64" i="41"/>
  <c r="Y64" i="41"/>
  <c r="Z63" i="41"/>
  <c r="Y63" i="41"/>
  <c r="Z62" i="41"/>
  <c r="Y62" i="41"/>
  <c r="Z61" i="41"/>
  <c r="Y61" i="41"/>
  <c r="Z60" i="41"/>
  <c r="Y60" i="41"/>
  <c r="Z59" i="41"/>
  <c r="Y59" i="41"/>
  <c r="Z58" i="41"/>
  <c r="Y58" i="41"/>
  <c r="Z57" i="41"/>
  <c r="Y57" i="41"/>
  <c r="Z56" i="41"/>
  <c r="Y56" i="41"/>
  <c r="X53" i="41"/>
  <c r="Q53" i="41"/>
  <c r="P53" i="41"/>
  <c r="O53" i="41"/>
  <c r="N53" i="41"/>
  <c r="M53" i="41"/>
  <c r="M54" i="41" s="1"/>
  <c r="L53" i="41"/>
  <c r="L54" i="41" s="1"/>
  <c r="K53" i="41"/>
  <c r="J53" i="41"/>
  <c r="I53" i="41"/>
  <c r="H53" i="41"/>
  <c r="G53" i="41"/>
  <c r="F53" i="41"/>
  <c r="E53" i="41"/>
  <c r="Z52" i="41"/>
  <c r="AM52" i="41" s="1"/>
  <c r="Y52" i="41"/>
  <c r="AL52" i="41" s="1"/>
  <c r="Z51" i="41"/>
  <c r="AM51" i="41" s="1"/>
  <c r="Y51" i="41"/>
  <c r="AL51" i="41" s="1"/>
  <c r="Z50" i="41"/>
  <c r="Y50" i="41"/>
  <c r="AL50" i="41" s="1"/>
  <c r="Z49" i="41"/>
  <c r="AM49" i="41" s="1"/>
  <c r="Y49" i="41"/>
  <c r="AL49" i="41" s="1"/>
  <c r="Z48" i="41"/>
  <c r="AM48" i="41" s="1"/>
  <c r="Y48" i="41"/>
  <c r="AL48" i="41" s="1"/>
  <c r="X47" i="41"/>
  <c r="Q47" i="41"/>
  <c r="P47" i="41"/>
  <c r="P54" i="41" s="1"/>
  <c r="O47" i="41"/>
  <c r="N47" i="41"/>
  <c r="M47" i="41"/>
  <c r="L47" i="41"/>
  <c r="K47" i="41"/>
  <c r="J47" i="41"/>
  <c r="I47" i="41"/>
  <c r="H47" i="41"/>
  <c r="G47" i="41"/>
  <c r="F47" i="41"/>
  <c r="E47" i="41"/>
  <c r="Z46" i="41"/>
  <c r="AM46" i="41" s="1"/>
  <c r="Y46" i="41"/>
  <c r="AL46" i="41" s="1"/>
  <c r="Z45" i="41"/>
  <c r="AM45" i="41" s="1"/>
  <c r="Y45" i="41"/>
  <c r="AL45" i="41" s="1"/>
  <c r="Z44" i="41"/>
  <c r="Y44" i="41"/>
  <c r="Z43" i="41"/>
  <c r="AM43" i="41" s="1"/>
  <c r="Y43" i="41"/>
  <c r="AL43" i="41" s="1"/>
  <c r="Z42" i="41"/>
  <c r="AM42" i="41" s="1"/>
  <c r="Y42" i="41"/>
  <c r="AL42" i="41" s="1"/>
  <c r="Z41" i="41"/>
  <c r="AM41" i="41" s="1"/>
  <c r="Y41" i="41"/>
  <c r="Z40" i="41"/>
  <c r="AM40" i="41" s="1"/>
  <c r="Y40" i="41"/>
  <c r="AL40" i="41" s="1"/>
  <c r="Z39" i="41"/>
  <c r="AM39" i="41" s="1"/>
  <c r="Y39" i="41"/>
  <c r="AL39" i="41" s="1"/>
  <c r="Z38" i="41"/>
  <c r="AM38" i="41" s="1"/>
  <c r="Y38" i="41"/>
  <c r="AL38" i="41" s="1"/>
  <c r="Z37" i="41"/>
  <c r="AM37" i="41" s="1"/>
  <c r="Y37" i="41"/>
  <c r="AL37" i="41" s="1"/>
  <c r="Z36" i="41"/>
  <c r="AM36" i="41" s="1"/>
  <c r="Y36" i="41"/>
  <c r="AL36" i="41" s="1"/>
  <c r="Z35" i="41"/>
  <c r="AM35" i="41" s="1"/>
  <c r="Y35" i="41"/>
  <c r="AL35" i="41" s="1"/>
  <c r="Z34" i="41"/>
  <c r="AM34" i="41" s="1"/>
  <c r="Y34" i="41"/>
  <c r="AL34" i="41" s="1"/>
  <c r="X31" i="41"/>
  <c r="Q31" i="41"/>
  <c r="P31" i="41"/>
  <c r="O31" i="41"/>
  <c r="N31" i="41"/>
  <c r="M31" i="41"/>
  <c r="L31" i="41"/>
  <c r="K31" i="41"/>
  <c r="J31" i="41"/>
  <c r="I31" i="41"/>
  <c r="H31" i="41"/>
  <c r="G31" i="41"/>
  <c r="F31" i="41"/>
  <c r="E31" i="41"/>
  <c r="Z30" i="41"/>
  <c r="Y30" i="41"/>
  <c r="Z29" i="41"/>
  <c r="Y29" i="41"/>
  <c r="Y28" i="41"/>
  <c r="Z27" i="41"/>
  <c r="AM27" i="41" s="1"/>
  <c r="Y27" i="41"/>
  <c r="Z26" i="41"/>
  <c r="Y26" i="41"/>
  <c r="Z25" i="41"/>
  <c r="Y25" i="41"/>
  <c r="X24" i="41"/>
  <c r="Q24" i="41"/>
  <c r="P24" i="41"/>
  <c r="P32" i="41" s="1"/>
  <c r="O24" i="41"/>
  <c r="O32" i="41" s="1"/>
  <c r="N24" i="41"/>
  <c r="M24" i="41"/>
  <c r="L24" i="41"/>
  <c r="K24" i="41"/>
  <c r="J24" i="41"/>
  <c r="I24" i="41"/>
  <c r="H24" i="41"/>
  <c r="G24" i="41"/>
  <c r="F24" i="41"/>
  <c r="E24" i="41"/>
  <c r="Z23" i="41"/>
  <c r="AM23" i="41" s="1"/>
  <c r="Y23" i="41"/>
  <c r="AL23" i="41" s="1"/>
  <c r="Z22" i="41"/>
  <c r="Y22" i="41"/>
  <c r="Z21" i="41"/>
  <c r="Y21" i="41"/>
  <c r="Z20" i="41"/>
  <c r="Y20" i="41"/>
  <c r="Z19" i="41"/>
  <c r="AM19" i="41" s="1"/>
  <c r="Y19" i="41"/>
  <c r="AL19" i="41" s="1"/>
  <c r="Z18" i="41"/>
  <c r="Y18" i="41"/>
  <c r="Z17" i="41"/>
  <c r="Y17" i="41"/>
  <c r="X16" i="41"/>
  <c r="Q16" i="41"/>
  <c r="P16" i="41"/>
  <c r="O16" i="41"/>
  <c r="N16" i="41"/>
  <c r="M16" i="41"/>
  <c r="L16" i="41"/>
  <c r="K16" i="41"/>
  <c r="J16" i="41"/>
  <c r="I16" i="41"/>
  <c r="H16" i="41"/>
  <c r="G16" i="41"/>
  <c r="F16" i="41"/>
  <c r="E16" i="41"/>
  <c r="Z15" i="41"/>
  <c r="Y15" i="41"/>
  <c r="AL15" i="41" s="1"/>
  <c r="Z14" i="41"/>
  <c r="Y14" i="41"/>
  <c r="Z13" i="41"/>
  <c r="Y13" i="41"/>
  <c r="AL13" i="41" s="1"/>
  <c r="Z12" i="41"/>
  <c r="Y12" i="41"/>
  <c r="Z11" i="41"/>
  <c r="Y11" i="41"/>
  <c r="AL11" i="41" s="1"/>
  <c r="Z10" i="41"/>
  <c r="Y10" i="41"/>
  <c r="Z9" i="41"/>
  <c r="Y9" i="41"/>
  <c r="AK7" i="41"/>
  <c r="AJ7" i="41"/>
  <c r="AI7" i="41"/>
  <c r="AH7" i="41"/>
  <c r="AG7" i="41"/>
  <c r="AF7" i="41"/>
  <c r="AE7" i="41"/>
  <c r="AD7" i="41"/>
  <c r="AC7" i="41"/>
  <c r="AB7" i="41"/>
  <c r="AA7" i="41"/>
  <c r="X7" i="41"/>
  <c r="Q7" i="41"/>
  <c r="P7" i="41"/>
  <c r="O7" i="41"/>
  <c r="N7" i="41"/>
  <c r="M7" i="41"/>
  <c r="L7" i="41"/>
  <c r="K7" i="41"/>
  <c r="J7" i="41"/>
  <c r="I7" i="41"/>
  <c r="H7" i="41"/>
  <c r="G7" i="41"/>
  <c r="F7" i="41"/>
  <c r="E7" i="41"/>
  <c r="Z6" i="41"/>
  <c r="Z7" i="41" s="1"/>
  <c r="Y6" i="41"/>
  <c r="AL6" i="41" s="1"/>
  <c r="AL7" i="41" s="1"/>
  <c r="L28" i="48" l="1"/>
  <c r="J16" i="48"/>
  <c r="E18" i="48"/>
  <c r="H16" i="48"/>
  <c r="K16" i="48"/>
  <c r="I16" i="48"/>
  <c r="I19" i="48" s="1"/>
  <c r="I23" i="48" s="1"/>
  <c r="E16" i="48"/>
  <c r="E19" i="48" s="1"/>
  <c r="E23" i="48" s="1"/>
  <c r="F16" i="48"/>
  <c r="D13" i="48"/>
  <c r="K13" i="48"/>
  <c r="H19" i="48"/>
  <c r="H23" i="48" s="1"/>
  <c r="J5" i="48"/>
  <c r="I5" i="48"/>
  <c r="J10" i="48"/>
  <c r="G18" i="48"/>
  <c r="G19" i="48" s="1"/>
  <c r="G23" i="48" s="1"/>
  <c r="K10" i="48"/>
  <c r="H18" i="48"/>
  <c r="G22" i="48"/>
  <c r="F26" i="48"/>
  <c r="F29" i="48" s="1"/>
  <c r="F42" i="48"/>
  <c r="I10" i="48"/>
  <c r="I13" i="48" s="1"/>
  <c r="I18" i="48"/>
  <c r="H22" i="48"/>
  <c r="G26" i="48"/>
  <c r="G29" i="48" s="1"/>
  <c r="K5" i="48"/>
  <c r="D22" i="48"/>
  <c r="F18" i="48"/>
  <c r="F19" i="48" s="1"/>
  <c r="F23" i="48" s="1"/>
  <c r="E26" i="48"/>
  <c r="E29" i="48" s="1"/>
  <c r="J18" i="48"/>
  <c r="J19" i="48" s="1"/>
  <c r="J23" i="48" s="1"/>
  <c r="I22" i="48"/>
  <c r="H26" i="48"/>
  <c r="H29" i="48" s="1"/>
  <c r="F22" i="48"/>
  <c r="E8" i="48"/>
  <c r="K18" i="48"/>
  <c r="J22" i="48"/>
  <c r="I26" i="48"/>
  <c r="I29" i="48" s="1"/>
  <c r="K32" i="48"/>
  <c r="D26" i="48"/>
  <c r="K22" i="48"/>
  <c r="G8" i="48"/>
  <c r="G13" i="48" s="1"/>
  <c r="E12" i="48"/>
  <c r="D16" i="48"/>
  <c r="K26" i="48"/>
  <c r="K29" i="48" s="1"/>
  <c r="I32" i="48"/>
  <c r="J32" i="48"/>
  <c r="H8" i="48"/>
  <c r="H13" i="48" s="1"/>
  <c r="F12" i="48"/>
  <c r="F13" i="48" s="1"/>
  <c r="D5" i="48"/>
  <c r="D32" i="48"/>
  <c r="E5" i="48"/>
  <c r="E32" i="48"/>
  <c r="F5" i="48"/>
  <c r="F32" i="48"/>
  <c r="G5" i="48"/>
  <c r="G32" i="48"/>
  <c r="AM53" i="47"/>
  <c r="AL67" i="47"/>
  <c r="Z32" i="47"/>
  <c r="AL47" i="47"/>
  <c r="AM16" i="47"/>
  <c r="AL77" i="47"/>
  <c r="AL10" i="47"/>
  <c r="AL16" i="47" s="1"/>
  <c r="AL25" i="47"/>
  <c r="AL31" i="47" s="1"/>
  <c r="Z53" i="47"/>
  <c r="Z54" i="47" s="1"/>
  <c r="Y77" i="47"/>
  <c r="AM57" i="47"/>
  <c r="AM67" i="47" s="1"/>
  <c r="AM25" i="47"/>
  <c r="AM31" i="47" s="1"/>
  <c r="AM32" i="47" s="1"/>
  <c r="Z77" i="47"/>
  <c r="AM35" i="47"/>
  <c r="AM47" i="47" s="1"/>
  <c r="AM6" i="47"/>
  <c r="AM7" i="47" s="1"/>
  <c r="AL17" i="47"/>
  <c r="AL24" i="47" s="1"/>
  <c r="Z16" i="47"/>
  <c r="AL48" i="47"/>
  <c r="AL53" i="47" s="1"/>
  <c r="AM17" i="47"/>
  <c r="AM24" i="47" s="1"/>
  <c r="AL35" i="47"/>
  <c r="F8" i="46"/>
  <c r="I8" i="46"/>
  <c r="K8" i="46"/>
  <c r="E8" i="46"/>
  <c r="H8" i="46"/>
  <c r="D8" i="46"/>
  <c r="G8" i="46"/>
  <c r="S36" i="45"/>
  <c r="AI58" i="45"/>
  <c r="R36" i="45"/>
  <c r="T36" i="45"/>
  <c r="AM74" i="45"/>
  <c r="C29" i="46" s="1"/>
  <c r="K30" i="46" s="1"/>
  <c r="F36" i="45"/>
  <c r="N36" i="45"/>
  <c r="W36" i="45"/>
  <c r="AL75" i="45"/>
  <c r="AM81" i="45"/>
  <c r="C33" i="46" s="1"/>
  <c r="J58" i="45"/>
  <c r="AM12" i="45"/>
  <c r="X36" i="45"/>
  <c r="AM75" i="45"/>
  <c r="C26" i="46" s="1"/>
  <c r="AM28" i="45"/>
  <c r="C11" i="46" s="1"/>
  <c r="G12" i="46" s="1"/>
  <c r="E36" i="45"/>
  <c r="AA36" i="45"/>
  <c r="S58" i="45"/>
  <c r="V58" i="45"/>
  <c r="AA58" i="45"/>
  <c r="M36" i="45"/>
  <c r="X58" i="45"/>
  <c r="I58" i="45"/>
  <c r="C27" i="46"/>
  <c r="H28" i="46" s="1"/>
  <c r="H31" i="46" s="1"/>
  <c r="AL12" i="45"/>
  <c r="Y35" i="45"/>
  <c r="I36" i="45"/>
  <c r="J36" i="45"/>
  <c r="Y71" i="45"/>
  <c r="Y12" i="45"/>
  <c r="AF58" i="45"/>
  <c r="Z12" i="45"/>
  <c r="Z35" i="45"/>
  <c r="O58" i="45"/>
  <c r="AK58" i="45"/>
  <c r="K58" i="45"/>
  <c r="AG58" i="45"/>
  <c r="Z71" i="45"/>
  <c r="AJ36" i="45"/>
  <c r="AK36" i="45"/>
  <c r="P58" i="45"/>
  <c r="L58" i="45"/>
  <c r="Y81" i="45"/>
  <c r="AE58" i="45"/>
  <c r="Z20" i="45"/>
  <c r="Q58" i="45"/>
  <c r="M58" i="45"/>
  <c r="AH36" i="45"/>
  <c r="Q36" i="45"/>
  <c r="Y28" i="45"/>
  <c r="U36" i="45"/>
  <c r="T58" i="45"/>
  <c r="U58" i="45"/>
  <c r="AI36" i="45"/>
  <c r="AB36" i="45"/>
  <c r="W58" i="45"/>
  <c r="I28" i="46"/>
  <c r="I31" i="46" s="1"/>
  <c r="G44" i="46"/>
  <c r="J12" i="46"/>
  <c r="I12" i="46"/>
  <c r="K12" i="46"/>
  <c r="AL57" i="45"/>
  <c r="AM57" i="45"/>
  <c r="C19" i="46" s="1"/>
  <c r="K20" i="46" s="1"/>
  <c r="AL20" i="45"/>
  <c r="AM51" i="45"/>
  <c r="C17" i="46" s="1"/>
  <c r="K18" i="46" s="1"/>
  <c r="AL51" i="45"/>
  <c r="AM6" i="45"/>
  <c r="AM7" i="45" s="1"/>
  <c r="AL78" i="45"/>
  <c r="AL81" i="45" s="1"/>
  <c r="AM30" i="45"/>
  <c r="AM35" i="45" s="1"/>
  <c r="Z51" i="45"/>
  <c r="AM61" i="45"/>
  <c r="AM71" i="45" s="1"/>
  <c r="AL21" i="45"/>
  <c r="AL28" i="45" s="1"/>
  <c r="Z81" i="45"/>
  <c r="Y51" i="45"/>
  <c r="AL60" i="45"/>
  <c r="AL71" i="45" s="1"/>
  <c r="Z28" i="45"/>
  <c r="AM14" i="45"/>
  <c r="AM20" i="45" s="1"/>
  <c r="C9" i="46" s="1"/>
  <c r="G10" i="46" s="1"/>
  <c r="Y57" i="45"/>
  <c r="Y20" i="45"/>
  <c r="AL29" i="45"/>
  <c r="AL35" i="45" s="1"/>
  <c r="Z57" i="45"/>
  <c r="Q54" i="41"/>
  <c r="Y77" i="41"/>
  <c r="AE54" i="41"/>
  <c r="Q32" i="41"/>
  <c r="X32" i="41"/>
  <c r="O54" i="41"/>
  <c r="Z77" i="41"/>
  <c r="I32" i="41"/>
  <c r="AM6" i="41"/>
  <c r="AM7" i="41" s="1"/>
  <c r="F54" i="41"/>
  <c r="K54" i="41"/>
  <c r="Y71" i="41"/>
  <c r="G54" i="41"/>
  <c r="Z71" i="41"/>
  <c r="H54" i="41"/>
  <c r="AJ54" i="41"/>
  <c r="AH54" i="41"/>
  <c r="AG54" i="41"/>
  <c r="AL73" i="41"/>
  <c r="AL77" i="41" s="1"/>
  <c r="AI54" i="41"/>
  <c r="AF54" i="41"/>
  <c r="AM73" i="41"/>
  <c r="AM77" i="41" s="1"/>
  <c r="E54" i="41"/>
  <c r="AM71" i="41"/>
  <c r="Y31" i="41"/>
  <c r="AK54" i="41"/>
  <c r="Z67" i="41"/>
  <c r="AB54" i="41"/>
  <c r="Y67" i="41"/>
  <c r="AA54" i="41"/>
  <c r="L32" i="41"/>
  <c r="Y47" i="41"/>
  <c r="M32" i="41"/>
  <c r="N32" i="41"/>
  <c r="AL53" i="41"/>
  <c r="I54" i="41"/>
  <c r="Z47" i="41"/>
  <c r="E32" i="41"/>
  <c r="J32" i="41"/>
  <c r="Y16" i="41"/>
  <c r="K32" i="41"/>
  <c r="N54" i="41"/>
  <c r="J54" i="41"/>
  <c r="F32" i="41"/>
  <c r="X54" i="41"/>
  <c r="G32" i="41"/>
  <c r="Y53" i="41"/>
  <c r="Y24" i="41"/>
  <c r="H32" i="41"/>
  <c r="Z53" i="41"/>
  <c r="Z24" i="41"/>
  <c r="Z31" i="41"/>
  <c r="Z32" i="41" s="1"/>
  <c r="AC77" i="41"/>
  <c r="AF77" i="41"/>
  <c r="AE77" i="41"/>
  <c r="AB77" i="41"/>
  <c r="AD77" i="41"/>
  <c r="AL60" i="41"/>
  <c r="AL64" i="41"/>
  <c r="AM60" i="41"/>
  <c r="AL62" i="41"/>
  <c r="AB67" i="41"/>
  <c r="AL44" i="41"/>
  <c r="AL47" i="41" s="1"/>
  <c r="AM44" i="41"/>
  <c r="AM47" i="41" s="1"/>
  <c r="AM50" i="41"/>
  <c r="AM53" i="41" s="1"/>
  <c r="AD31" i="41"/>
  <c r="AB31" i="41"/>
  <c r="AB32" i="41" s="1"/>
  <c r="AK32" i="41"/>
  <c r="AL22" i="41"/>
  <c r="AM22" i="41"/>
  <c r="AM21" i="41"/>
  <c r="AL21" i="41"/>
  <c r="AL17" i="41"/>
  <c r="AM18" i="41"/>
  <c r="AM20" i="41"/>
  <c r="AH24" i="41"/>
  <c r="AL20" i="41"/>
  <c r="AL18" i="41"/>
  <c r="AM17" i="41"/>
  <c r="AA24" i="41"/>
  <c r="AF24" i="41"/>
  <c r="AC16" i="41"/>
  <c r="AL12" i="41"/>
  <c r="AL10" i="41"/>
  <c r="AA16" i="41"/>
  <c r="AL14" i="41"/>
  <c r="Y7" i="41"/>
  <c r="Z16" i="41"/>
  <c r="K19" i="48" l="1"/>
  <c r="K23" i="48" s="1"/>
  <c r="K34" i="48" s="1"/>
  <c r="K40" i="48" s="1"/>
  <c r="L8" i="48"/>
  <c r="L10" i="48"/>
  <c r="H34" i="48"/>
  <c r="H40" i="48" s="1"/>
  <c r="G34" i="48"/>
  <c r="G40" i="48" s="1"/>
  <c r="L5" i="48"/>
  <c r="F34" i="48"/>
  <c r="F40" i="48" s="1"/>
  <c r="F43" i="48" s="1"/>
  <c r="J13" i="48"/>
  <c r="L22" i="48"/>
  <c r="J34" i="48"/>
  <c r="J40" i="48" s="1"/>
  <c r="I34" i="48"/>
  <c r="I40" i="48" s="1"/>
  <c r="L16" i="48"/>
  <c r="D19" i="48"/>
  <c r="D29" i="48"/>
  <c r="L29" i="48" s="1"/>
  <c r="L26" i="48"/>
  <c r="L18" i="48"/>
  <c r="L32" i="48"/>
  <c r="E13" i="48"/>
  <c r="L12" i="48"/>
  <c r="G42" i="48"/>
  <c r="AL32" i="47"/>
  <c r="AL54" i="47"/>
  <c r="AM54" i="47"/>
  <c r="AM79" i="47" s="1"/>
  <c r="J30" i="46"/>
  <c r="F12" i="46"/>
  <c r="I30" i="46"/>
  <c r="H30" i="46"/>
  <c r="K28" i="46"/>
  <c r="K31" i="46" s="1"/>
  <c r="F30" i="46"/>
  <c r="E12" i="46"/>
  <c r="D30" i="46"/>
  <c r="L30" i="46" s="1"/>
  <c r="F28" i="46"/>
  <c r="F31" i="46" s="1"/>
  <c r="G28" i="46"/>
  <c r="G31" i="46" s="1"/>
  <c r="D28" i="46"/>
  <c r="D31" i="46" s="1"/>
  <c r="E28" i="46"/>
  <c r="E31" i="46" s="1"/>
  <c r="L8" i="46"/>
  <c r="J34" i="46"/>
  <c r="G34" i="46"/>
  <c r="K34" i="46"/>
  <c r="H34" i="46"/>
  <c r="I34" i="46"/>
  <c r="E34" i="46"/>
  <c r="D34" i="46"/>
  <c r="L34" i="46" s="1"/>
  <c r="F34" i="46"/>
  <c r="K21" i="46"/>
  <c r="K25" i="46" s="1"/>
  <c r="H18" i="46"/>
  <c r="Y36" i="45"/>
  <c r="Z36" i="45"/>
  <c r="D12" i="46"/>
  <c r="L12" i="46" s="1"/>
  <c r="E30" i="46"/>
  <c r="G18" i="46"/>
  <c r="J18" i="46"/>
  <c r="C32" i="46"/>
  <c r="J28" i="46"/>
  <c r="J31" i="46" s="1"/>
  <c r="F18" i="46"/>
  <c r="L31" i="46"/>
  <c r="G30" i="46"/>
  <c r="I18" i="46"/>
  <c r="I21" i="46" s="1"/>
  <c r="I25" i="46" s="1"/>
  <c r="H12" i="46"/>
  <c r="E18" i="46"/>
  <c r="F20" i="46"/>
  <c r="E20" i="46"/>
  <c r="K10" i="46"/>
  <c r="J10" i="46"/>
  <c r="E10" i="46"/>
  <c r="I10" i="46"/>
  <c r="D10" i="46"/>
  <c r="H10" i="46"/>
  <c r="F10" i="46"/>
  <c r="I20" i="46"/>
  <c r="D20" i="46"/>
  <c r="J20" i="46"/>
  <c r="J21" i="46" s="1"/>
  <c r="J25" i="46" s="1"/>
  <c r="H20" i="46"/>
  <c r="H21" i="46" s="1"/>
  <c r="H25" i="46" s="1"/>
  <c r="AM36" i="45"/>
  <c r="C6" i="46" s="1"/>
  <c r="C13" i="46"/>
  <c r="C23" i="46"/>
  <c r="C22" i="46"/>
  <c r="C4" i="46"/>
  <c r="C3" i="46"/>
  <c r="D18" i="46"/>
  <c r="G20" i="46"/>
  <c r="E21" i="46"/>
  <c r="E25" i="46" s="1"/>
  <c r="H44" i="46"/>
  <c r="Z58" i="45"/>
  <c r="AL36" i="45"/>
  <c r="AM58" i="45"/>
  <c r="AL58" i="45"/>
  <c r="Y58" i="45"/>
  <c r="C17" i="27"/>
  <c r="C15" i="27"/>
  <c r="C24" i="27"/>
  <c r="C4" i="27"/>
  <c r="E5" i="27" s="1"/>
  <c r="C3" i="27"/>
  <c r="C31" i="27"/>
  <c r="C30" i="27"/>
  <c r="Z54" i="41"/>
  <c r="AL54" i="41"/>
  <c r="Y32" i="41"/>
  <c r="Y54" i="41"/>
  <c r="AG77" i="41"/>
  <c r="AH77" i="41"/>
  <c r="AL58" i="41"/>
  <c r="AL66" i="41"/>
  <c r="AM66" i="41"/>
  <c r="AM62" i="41"/>
  <c r="AF67" i="41"/>
  <c r="AM56" i="41"/>
  <c r="AM58" i="41"/>
  <c r="AC67" i="41"/>
  <c r="AM64" i="41"/>
  <c r="AL59" i="41"/>
  <c r="AL57" i="41"/>
  <c r="AD67" i="41"/>
  <c r="AC31" i="41"/>
  <c r="AC32" i="41" s="1"/>
  <c r="AF31" i="41"/>
  <c r="AL29" i="41"/>
  <c r="AM29" i="41"/>
  <c r="AE31" i="41"/>
  <c r="AA32" i="41"/>
  <c r="AL24" i="41"/>
  <c r="AM24" i="41"/>
  <c r="AJ24" i="41"/>
  <c r="AG24" i="41"/>
  <c r="AI24" i="41"/>
  <c r="AM12" i="41"/>
  <c r="AM11" i="41"/>
  <c r="AF16" i="41"/>
  <c r="AM14" i="41"/>
  <c r="AD16" i="41"/>
  <c r="AD32" i="41" s="1"/>
  <c r="AM54" i="41"/>
  <c r="L13" i="48" l="1"/>
  <c r="L19" i="48"/>
  <c r="D23" i="48"/>
  <c r="L23" i="48" s="1"/>
  <c r="E34" i="48"/>
  <c r="E40" i="48" s="1"/>
  <c r="E43" i="48" s="1"/>
  <c r="D34" i="48"/>
  <c r="G43" i="48"/>
  <c r="H42" i="48"/>
  <c r="AM80" i="47"/>
  <c r="AM81" i="47" s="1"/>
  <c r="L18" i="46"/>
  <c r="D21" i="46"/>
  <c r="L10" i="46"/>
  <c r="L28" i="46"/>
  <c r="F21" i="46"/>
  <c r="F25" i="46" s="1"/>
  <c r="L20" i="46"/>
  <c r="G21" i="46"/>
  <c r="G25" i="46" s="1"/>
  <c r="I24" i="46"/>
  <c r="J24" i="46"/>
  <c r="D24" i="46"/>
  <c r="E24" i="46"/>
  <c r="H24" i="46"/>
  <c r="F24" i="46"/>
  <c r="G24" i="46"/>
  <c r="K24" i="46"/>
  <c r="AM83" i="45"/>
  <c r="AM84" i="45" s="1"/>
  <c r="AM85" i="45" s="1"/>
  <c r="C16" i="46"/>
  <c r="J14" i="46"/>
  <c r="J15" i="46" s="1"/>
  <c r="J36" i="46" s="1"/>
  <c r="J42" i="46" s="1"/>
  <c r="G14" i="46"/>
  <c r="G15" i="46" s="1"/>
  <c r="G36" i="46" s="1"/>
  <c r="G42" i="46" s="1"/>
  <c r="G45" i="46" s="1"/>
  <c r="K14" i="46"/>
  <c r="K15" i="46" s="1"/>
  <c r="K36" i="46" s="1"/>
  <c r="K42" i="46" s="1"/>
  <c r="H14" i="46"/>
  <c r="H15" i="46" s="1"/>
  <c r="I14" i="46"/>
  <c r="I15" i="46" s="1"/>
  <c r="F14" i="46"/>
  <c r="F15" i="46" s="1"/>
  <c r="E14" i="46"/>
  <c r="E15" i="46" s="1"/>
  <c r="D14" i="46"/>
  <c r="J5" i="46"/>
  <c r="F5" i="46"/>
  <c r="D5" i="46"/>
  <c r="E5" i="46"/>
  <c r="E36" i="46" s="1"/>
  <c r="E42" i="46" s="1"/>
  <c r="E45" i="46" s="1"/>
  <c r="G5" i="46"/>
  <c r="H5" i="46"/>
  <c r="I5" i="46"/>
  <c r="K5" i="46"/>
  <c r="L21" i="46"/>
  <c r="D25" i="46"/>
  <c r="L25" i="46" s="1"/>
  <c r="I44" i="46"/>
  <c r="C14" i="27"/>
  <c r="C9" i="27"/>
  <c r="F10" i="27" s="1"/>
  <c r="G5" i="27"/>
  <c r="K5" i="27"/>
  <c r="D5" i="27"/>
  <c r="H5" i="27"/>
  <c r="J5" i="27"/>
  <c r="F5" i="27"/>
  <c r="I5" i="27"/>
  <c r="I32" i="27"/>
  <c r="H32" i="27"/>
  <c r="E32" i="27"/>
  <c r="G32" i="27"/>
  <c r="F32" i="27"/>
  <c r="D32" i="27"/>
  <c r="K32" i="27"/>
  <c r="J32" i="27"/>
  <c r="AF32" i="41"/>
  <c r="AJ77" i="41"/>
  <c r="AI77" i="41"/>
  <c r="AL65" i="41"/>
  <c r="AM57" i="41"/>
  <c r="AM65" i="41"/>
  <c r="AE67" i="41"/>
  <c r="AM59" i="41"/>
  <c r="AL61" i="41"/>
  <c r="AH67" i="41"/>
  <c r="AG31" i="41"/>
  <c r="AM28" i="41"/>
  <c r="AL26" i="41"/>
  <c r="AL28" i="41"/>
  <c r="AM30" i="41"/>
  <c r="AL30" i="41"/>
  <c r="AM26" i="41"/>
  <c r="AH31" i="41"/>
  <c r="AG16" i="41"/>
  <c r="AM15" i="41"/>
  <c r="AE16" i="41"/>
  <c r="AE32" i="41" s="1"/>
  <c r="AM10" i="41"/>
  <c r="AM9" i="41"/>
  <c r="H43" i="48" l="1"/>
  <c r="I42" i="48"/>
  <c r="D40" i="48"/>
  <c r="D43" i="48" s="1"/>
  <c r="L34" i="48"/>
  <c r="I36" i="46"/>
  <c r="I42" i="46" s="1"/>
  <c r="F36" i="46"/>
  <c r="F42" i="46" s="1"/>
  <c r="F45" i="46" s="1"/>
  <c r="H36" i="46"/>
  <c r="H42" i="46" s="1"/>
  <c r="H45" i="46" s="1"/>
  <c r="L5" i="46"/>
  <c r="L24" i="46"/>
  <c r="L14" i="46"/>
  <c r="D15" i="46"/>
  <c r="I45" i="46"/>
  <c r="J44" i="46"/>
  <c r="H10" i="27"/>
  <c r="K10" i="27"/>
  <c r="D10" i="27"/>
  <c r="I10" i="27"/>
  <c r="J10" i="27"/>
  <c r="E10" i="27"/>
  <c r="G10" i="27"/>
  <c r="AG32" i="41"/>
  <c r="L32" i="27"/>
  <c r="AI67" i="41"/>
  <c r="AL56" i="41"/>
  <c r="AG67" i="41"/>
  <c r="AM63" i="41"/>
  <c r="AM61" i="41"/>
  <c r="AJ67" i="41"/>
  <c r="AL63" i="41"/>
  <c r="AM25" i="41"/>
  <c r="AM31" i="41" s="1"/>
  <c r="AJ31" i="41"/>
  <c r="AJ16" i="41"/>
  <c r="AI16" i="41"/>
  <c r="AL9" i="41"/>
  <c r="AL16" i="41" s="1"/>
  <c r="AH16" i="41"/>
  <c r="AH32" i="41" s="1"/>
  <c r="E42" i="27"/>
  <c r="F42" i="27" s="1"/>
  <c r="G42" i="27" s="1"/>
  <c r="H42" i="27" s="1"/>
  <c r="I42" i="27" s="1"/>
  <c r="J42" i="27" s="1"/>
  <c r="K42" i="27" s="1"/>
  <c r="D42" i="27"/>
  <c r="L35" i="48" l="1"/>
  <c r="L36" i="48" s="1"/>
  <c r="I43" i="48"/>
  <c r="J42" i="48"/>
  <c r="L15" i="46"/>
  <c r="D36" i="46"/>
  <c r="J45" i="46"/>
  <c r="K44" i="46"/>
  <c r="K45" i="46" s="1"/>
  <c r="C11" i="27"/>
  <c r="I12" i="27"/>
  <c r="F12" i="27"/>
  <c r="H12" i="27"/>
  <c r="G12" i="27"/>
  <c r="K12" i="27"/>
  <c r="E12" i="27"/>
  <c r="D12" i="27"/>
  <c r="J12" i="27"/>
  <c r="AM67" i="41"/>
  <c r="AL67" i="41"/>
  <c r="AJ32" i="41"/>
  <c r="AI31" i="41"/>
  <c r="AI32" i="41" s="1"/>
  <c r="AL25" i="41"/>
  <c r="AL31" i="41" s="1"/>
  <c r="AL32" i="41" s="1"/>
  <c r="AM13" i="41"/>
  <c r="AM16" i="41" s="1"/>
  <c r="L31" i="27"/>
  <c r="D18" i="27"/>
  <c r="E18" i="27"/>
  <c r="F18" i="27"/>
  <c r="G18" i="27"/>
  <c r="H18" i="27"/>
  <c r="I18" i="27"/>
  <c r="J18" i="27"/>
  <c r="K18" i="27"/>
  <c r="D26" i="27"/>
  <c r="D29" i="27" s="1"/>
  <c r="E26" i="27"/>
  <c r="E29" i="27" s="1"/>
  <c r="F26" i="27"/>
  <c r="F29" i="27" s="1"/>
  <c r="G26" i="27"/>
  <c r="G29" i="27" s="1"/>
  <c r="H26" i="27"/>
  <c r="H29" i="27" s="1"/>
  <c r="I26" i="27"/>
  <c r="I29" i="27" s="1"/>
  <c r="J26" i="27"/>
  <c r="J29" i="27" s="1"/>
  <c r="K26" i="27"/>
  <c r="K29" i="27" s="1"/>
  <c r="D28" i="27"/>
  <c r="E28" i="27"/>
  <c r="F28" i="27"/>
  <c r="G28" i="27"/>
  <c r="H28" i="27"/>
  <c r="I28" i="27"/>
  <c r="J28" i="27"/>
  <c r="K28" i="27"/>
  <c r="D16" i="27"/>
  <c r="E16" i="27"/>
  <c r="F16" i="27"/>
  <c r="F19" i="27" s="1"/>
  <c r="F23" i="27" s="1"/>
  <c r="G16" i="27"/>
  <c r="H16" i="27"/>
  <c r="I16" i="27"/>
  <c r="J16" i="27"/>
  <c r="K16" i="27"/>
  <c r="L21" i="27"/>
  <c r="L25" i="27"/>
  <c r="L27" i="27"/>
  <c r="L17" i="27"/>
  <c r="L15" i="27"/>
  <c r="L11" i="27"/>
  <c r="L9" i="27"/>
  <c r="L7" i="27"/>
  <c r="L4" i="27"/>
  <c r="J43" i="48" l="1"/>
  <c r="K42" i="48"/>
  <c r="K43" i="48" s="1"/>
  <c r="D42" i="46"/>
  <c r="D45" i="46" s="1"/>
  <c r="L36" i="46"/>
  <c r="L37" i="46" s="1"/>
  <c r="L38" i="46" s="1"/>
  <c r="L45" i="46"/>
  <c r="L46" i="46" s="1"/>
  <c r="L47" i="46" s="1"/>
  <c r="L29" i="27"/>
  <c r="G19" i="27"/>
  <c r="G23" i="27" s="1"/>
  <c r="K19" i="27"/>
  <c r="K23" i="27" s="1"/>
  <c r="AM32" i="41"/>
  <c r="C7" i="27"/>
  <c r="C20" i="27"/>
  <c r="C21" i="27"/>
  <c r="AM79" i="41"/>
  <c r="AM80" i="41" s="1"/>
  <c r="L18" i="27"/>
  <c r="L28" i="27"/>
  <c r="L26" i="27"/>
  <c r="E19" i="27"/>
  <c r="E23" i="27" s="1"/>
  <c r="D19" i="27"/>
  <c r="L16" i="27"/>
  <c r="J19" i="27"/>
  <c r="J23" i="27" s="1"/>
  <c r="I19" i="27"/>
  <c r="I23" i="27" s="1"/>
  <c r="H19" i="27"/>
  <c r="H23" i="27" s="1"/>
  <c r="L12" i="27"/>
  <c r="L10" i="27"/>
  <c r="L5" i="27"/>
  <c r="L43" i="48" l="1"/>
  <c r="L44" i="48" s="1"/>
  <c r="L45" i="48" s="1"/>
  <c r="C8" i="39" s="1"/>
  <c r="C6" i="27"/>
  <c r="D23" i="27"/>
  <c r="L23" i="27" s="1"/>
  <c r="L19" i="27"/>
  <c r="E22" i="27"/>
  <c r="G22" i="27"/>
  <c r="K22" i="27"/>
  <c r="F22" i="27"/>
  <c r="D22" i="27"/>
  <c r="I22" i="27"/>
  <c r="J22" i="27"/>
  <c r="H22" i="27"/>
  <c r="E8" i="27"/>
  <c r="E13" i="27" s="1"/>
  <c r="E34" i="27" s="1"/>
  <c r="E40" i="27" s="1"/>
  <c r="E43" i="27" s="1"/>
  <c r="F8" i="27"/>
  <c r="F13" i="27" s="1"/>
  <c r="F34" i="27" s="1"/>
  <c r="F40" i="27" s="1"/>
  <c r="F43" i="27" s="1"/>
  <c r="D8" i="27"/>
  <c r="D13" i="27" s="1"/>
  <c r="G8" i="27"/>
  <c r="G13" i="27" s="1"/>
  <c r="G34" i="27" s="1"/>
  <c r="G40" i="27" s="1"/>
  <c r="G43" i="27" s="1"/>
  <c r="H8" i="27"/>
  <c r="H13" i="27" s="1"/>
  <c r="H34" i="27" s="1"/>
  <c r="H40" i="27" s="1"/>
  <c r="H43" i="27" s="1"/>
  <c r="I8" i="27"/>
  <c r="I13" i="27" s="1"/>
  <c r="I34" i="27" s="1"/>
  <c r="I40" i="27" s="1"/>
  <c r="I43" i="27" s="1"/>
  <c r="J8" i="27"/>
  <c r="J13" i="27" s="1"/>
  <c r="J34" i="27" s="1"/>
  <c r="J40" i="27" s="1"/>
  <c r="J43" i="27" s="1"/>
  <c r="K8" i="27"/>
  <c r="K13" i="27" s="1"/>
  <c r="K34" i="27" s="1"/>
  <c r="K40" i="27" s="1"/>
  <c r="K43" i="27" s="1"/>
  <c r="AM81" i="41"/>
  <c r="D34" i="27" l="1"/>
  <c r="D40" i="27" s="1"/>
  <c r="D43" i="27" s="1"/>
  <c r="L43" i="27" s="1"/>
  <c r="L44" i="27" s="1"/>
  <c r="L45" i="27" s="1"/>
  <c r="C6" i="39" s="1"/>
  <c r="L22" i="27"/>
  <c r="L8" i="27"/>
  <c r="L34" i="27" l="1"/>
  <c r="L13" i="27"/>
  <c r="L35" i="27" l="1"/>
  <c r="L36" i="27" s="1"/>
</calcChain>
</file>

<file path=xl/sharedStrings.xml><?xml version="1.0" encoding="utf-8"?>
<sst xmlns="http://schemas.openxmlformats.org/spreadsheetml/2006/main" count="1067" uniqueCount="199">
  <si>
    <t>To propose an escalation index (e.g., CPI)</t>
  </si>
  <si>
    <t>Hourly Rates</t>
  </si>
  <si>
    <t>Position Title</t>
  </si>
  <si>
    <t>Engineer I</t>
  </si>
  <si>
    <t>Engineer II</t>
  </si>
  <si>
    <t>Engineer III</t>
  </si>
  <si>
    <t>Drafter</t>
  </si>
  <si>
    <t>PM</t>
  </si>
  <si>
    <t>Offeror Name:</t>
  </si>
  <si>
    <t>Proposal Date:</t>
  </si>
  <si>
    <t>Proposal No. :</t>
  </si>
  <si>
    <t>Proposal Expires:</t>
  </si>
  <si>
    <t>Notes</t>
  </si>
  <si>
    <t>1-</t>
  </si>
  <si>
    <t>The Contractor is required to fill in the pricing summary, pricing details, annual spread pricing, clarifications, and exceptions sheets. Failure to complete this entire pricing schedule may cause PGE to deem the Contractor's proposal non-responsive.</t>
  </si>
  <si>
    <t>2-</t>
  </si>
  <si>
    <t xml:space="preserve">Contractor is solely responsible for determining quantities and unit prices required for engineering services. Quantities should be based on proposal documents. </t>
  </si>
  <si>
    <t>3-</t>
  </si>
  <si>
    <t xml:space="preserve">Contractor is not allowed to add, remove or edit line items in the pricing sheet. Clarifications or changes can be requested through Q&amp;A during the solicitation period. </t>
  </si>
  <si>
    <t>4-</t>
  </si>
  <si>
    <t>5-</t>
  </si>
  <si>
    <t>6-</t>
  </si>
  <si>
    <t>SOW Task #</t>
  </si>
  <si>
    <t>SOW Item Description</t>
  </si>
  <si>
    <t>Discipline</t>
  </si>
  <si>
    <t>Title</t>
  </si>
  <si>
    <t>Primary</t>
  </si>
  <si>
    <t>Subconsultant 1</t>
  </si>
  <si>
    <t>Subconsultant 2</t>
  </si>
  <si>
    <t>Subconsultant 3</t>
  </si>
  <si>
    <t>Subconsultant 4</t>
  </si>
  <si>
    <t>Subconsultant 5</t>
  </si>
  <si>
    <t>Expenses &amp; Others</t>
  </si>
  <si>
    <t xml:space="preserve">Total Project </t>
  </si>
  <si>
    <t>Total Primary</t>
  </si>
  <si>
    <t>Total Sub 1</t>
  </si>
  <si>
    <t>Total Sub 2</t>
  </si>
  <si>
    <t>Total Sub 3</t>
  </si>
  <si>
    <t>Total Sub 4</t>
  </si>
  <si>
    <t>Total Sub 5</t>
  </si>
  <si>
    <t>Total Expenses &amp; Others</t>
  </si>
  <si>
    <t>Sub Description</t>
  </si>
  <si>
    <t>Hourly Rate
($/hour):</t>
  </si>
  <si>
    <t>Hours</t>
  </si>
  <si>
    <t>Cost</t>
  </si>
  <si>
    <t xml:space="preserve">Project Management </t>
  </si>
  <si>
    <t> </t>
  </si>
  <si>
    <t xml:space="preserve">Project Management &amp; Coordination </t>
  </si>
  <si>
    <t xml:space="preserve">Permitting Private State Lands </t>
  </si>
  <si>
    <t>5.2.1</t>
  </si>
  <si>
    <t xml:space="preserve">Permitting Bethel-Lambert 230 kV </t>
  </si>
  <si>
    <t>Permit Development Plan and Permitting Matrix</t>
  </si>
  <si>
    <t>5.2.2</t>
  </si>
  <si>
    <t>Environmental Constraints Analysis</t>
  </si>
  <si>
    <t xml:space="preserve"> </t>
  </si>
  <si>
    <t>5.2.12</t>
  </si>
  <si>
    <t>Joint Permit</t>
  </si>
  <si>
    <t>5.2.10</t>
  </si>
  <si>
    <t>Marion County Land Use Authorization</t>
  </si>
  <si>
    <t>5.2.13</t>
  </si>
  <si>
    <t>Erosion and Sediment Control Permit</t>
  </si>
  <si>
    <t>5.3.12</t>
  </si>
  <si>
    <t>Cultural</t>
  </si>
  <si>
    <t>5.5.3.3</t>
  </si>
  <si>
    <t>Permit Requirement Summary</t>
  </si>
  <si>
    <t>Bethel-Lambert 230 kV Subtotal Cost</t>
  </si>
  <si>
    <t>Permitting Lambert Substation</t>
  </si>
  <si>
    <t xml:space="preserve">Cultural </t>
  </si>
  <si>
    <t>Lambert Substation Subtotal Cost</t>
  </si>
  <si>
    <t>500 kV Circuit</t>
  </si>
  <si>
    <t>Marion, Wasco and Jefferson County Land Use Authorizations</t>
  </si>
  <si>
    <t>Erosion and Sediment Control Permit (One 500 kV permit for Federal and State Lands)</t>
  </si>
  <si>
    <t>500 kV Subtotal Cost</t>
  </si>
  <si>
    <t>Private and State Lands Subtotal</t>
  </si>
  <si>
    <t>Federal Lands</t>
  </si>
  <si>
    <t>5.3.2</t>
  </si>
  <si>
    <t>Permitting Plan and matrix</t>
  </si>
  <si>
    <t>5.3.3</t>
  </si>
  <si>
    <t>Special Use Permit BLM and USFS</t>
  </si>
  <si>
    <t>5.3.6</t>
  </si>
  <si>
    <r>
      <t>Biological Work Plan</t>
    </r>
    <r>
      <rPr>
        <b/>
        <sz val="12"/>
        <rFont val="Avenir Next LT Pro"/>
        <family val="2"/>
      </rPr>
      <t> </t>
    </r>
  </si>
  <si>
    <t>5.3.7</t>
  </si>
  <si>
    <r>
      <t>Survey Plans</t>
    </r>
    <r>
      <rPr>
        <b/>
        <sz val="12"/>
        <rFont val="Avenir Next LT Pro"/>
        <family val="2"/>
      </rPr>
      <t> </t>
    </r>
  </si>
  <si>
    <t>5.3.8</t>
  </si>
  <si>
    <t>Studies and Field Surveys</t>
  </si>
  <si>
    <t>5.3.10</t>
  </si>
  <si>
    <t xml:space="preserve">Mitigation monitoring plans </t>
  </si>
  <si>
    <t>5.3.11</t>
  </si>
  <si>
    <t xml:space="preserve">Operations plans and other required supporting documents for the Special Use Permit. </t>
  </si>
  <si>
    <t>5.3.13</t>
  </si>
  <si>
    <t>Fish Passage Plan</t>
  </si>
  <si>
    <t>5.3.15</t>
  </si>
  <si>
    <t xml:space="preserve"> Environmental Assessment (EA) or Environmental Impact Statement (EIS), as applicable</t>
  </si>
  <si>
    <t xml:space="preserve"> JPA</t>
  </si>
  <si>
    <t>5.3.16.3</t>
  </si>
  <si>
    <t>Concrete Batch Permitting</t>
  </si>
  <si>
    <t>500 kV Circuit Subtotal Cost</t>
  </si>
  <si>
    <t>Mt. View Switchyard</t>
  </si>
  <si>
    <t>5.3.17</t>
  </si>
  <si>
    <t xml:space="preserve">FERC Approval </t>
  </si>
  <si>
    <t>Jefferson County Land Use Authorization</t>
  </si>
  <si>
    <t>Mt. View Switchyard Subtotal Cost</t>
  </si>
  <si>
    <t xml:space="preserve">Federal Lands Subtotal </t>
  </si>
  <si>
    <t>CTWS Lands</t>
  </si>
  <si>
    <t>5.4.2</t>
  </si>
  <si>
    <t>IRMP Project Approval Plan</t>
  </si>
  <si>
    <t>5.4.4</t>
  </si>
  <si>
    <t>5.4.7</t>
  </si>
  <si>
    <t>5.4.8</t>
  </si>
  <si>
    <t>Cultural MOA or PA</t>
  </si>
  <si>
    <t>5.4.9</t>
  </si>
  <si>
    <t>IRMP Project Assessment</t>
  </si>
  <si>
    <t>5.4.10</t>
  </si>
  <si>
    <t>Other Tribal Permits and Approvals</t>
  </si>
  <si>
    <t>5.4.11</t>
  </si>
  <si>
    <t>Corps Wetland MOU</t>
  </si>
  <si>
    <t>5.4.12</t>
  </si>
  <si>
    <t>Erosion and sediment control plan</t>
  </si>
  <si>
    <t>5.4.13</t>
  </si>
  <si>
    <t>Batch Plant Evaluation</t>
  </si>
  <si>
    <t>CTWS Lands Subtotal Cost</t>
  </si>
  <si>
    <t>Other General Task</t>
  </si>
  <si>
    <t>5.5.1</t>
  </si>
  <si>
    <t>Maintain ArcGIS Online  geospatial data</t>
  </si>
  <si>
    <t>5.5.3</t>
  </si>
  <si>
    <t>Public outreach Support (Years 1-4)</t>
  </si>
  <si>
    <t>Other General Task Subtotal</t>
  </si>
  <si>
    <t>Construction Support (Years 4-7)</t>
  </si>
  <si>
    <t>Refer to section 5.6 of SOW</t>
  </si>
  <si>
    <t xml:space="preserve">Construction Support Subtotal Cost </t>
  </si>
  <si>
    <t xml:space="preserve">Project Subtotal Cost </t>
  </si>
  <si>
    <t>Contingency - 15%</t>
  </si>
  <si>
    <t>Project Total</t>
  </si>
  <si>
    <t>Project Managing</t>
  </si>
  <si>
    <t>Subtotal</t>
  </si>
  <si>
    <t>Annual Subtotal Cost</t>
  </si>
  <si>
    <t>Annual Subtotal</t>
  </si>
  <si>
    <t>Annual Rate Adjustment</t>
  </si>
  <si>
    <t>5.2.3</t>
  </si>
  <si>
    <t>EFSC</t>
  </si>
  <si>
    <t>NOI</t>
  </si>
  <si>
    <t>ASC Submittla</t>
  </si>
  <si>
    <t>Obtain ASC</t>
  </si>
  <si>
    <t>EFSC  Subtotal Cost</t>
  </si>
  <si>
    <t>Assumptions</t>
  </si>
  <si>
    <t>The Offeror must list any assumptions that were made when estimating the cost for the services outlined in the 
SOW.</t>
  </si>
  <si>
    <t>Commercial Assumptions</t>
  </si>
  <si>
    <t>Item</t>
  </si>
  <si>
    <t>Reference</t>
  </si>
  <si>
    <t>Stated Commercial Assumptions</t>
  </si>
  <si>
    <t>CA1</t>
  </si>
  <si>
    <t>CA2</t>
  </si>
  <si>
    <t>CA3</t>
  </si>
  <si>
    <t>CA4</t>
  </si>
  <si>
    <t>CA5</t>
  </si>
  <si>
    <t>CA6</t>
  </si>
  <si>
    <t>CA7</t>
  </si>
  <si>
    <t>CA8</t>
  </si>
  <si>
    <t>CA9</t>
  </si>
  <si>
    <t>CA10</t>
  </si>
  <si>
    <t>Technical Assumptions</t>
  </si>
  <si>
    <t>Stated Technical Assumptions</t>
  </si>
  <si>
    <t>TA1</t>
  </si>
  <si>
    <t>TA2</t>
  </si>
  <si>
    <t>TA3</t>
  </si>
  <si>
    <t>TA4</t>
  </si>
  <si>
    <t>TA5</t>
  </si>
  <si>
    <t>TA6</t>
  </si>
  <si>
    <t>TA7</t>
  </si>
  <si>
    <t>TA8</t>
  </si>
  <si>
    <t>TA9</t>
  </si>
  <si>
    <t>TA10</t>
  </si>
  <si>
    <t>PM  day/week  (416 hrs/yr, 1664 hrs total)</t>
  </si>
  <si>
    <t>Cultural Monitor   6 months/year (1040  hrs/yr, 4160 hrs total)</t>
  </si>
  <si>
    <t>Biological Permitting SME  4 months/year   (693  hrs/yr, 2772 hrs total)</t>
  </si>
  <si>
    <t>CESCL  9 months/year   (1560  hrs/yr, 6240 hrs total)</t>
  </si>
  <si>
    <t>Project Total w/o Annual Rate Adjustments</t>
  </si>
  <si>
    <t>Project Total with Annual Rate Adjustments</t>
  </si>
  <si>
    <t>Compounded Rate Increase</t>
  </si>
  <si>
    <t>Project Total without Annual Rate Adjustments</t>
  </si>
  <si>
    <t>Senior SME 6 meetings/year
50 hours junior SME/year</t>
  </si>
  <si>
    <t>Construction Support Subtotal</t>
  </si>
  <si>
    <t>Bid Item Description</t>
  </si>
  <si>
    <t>Bid Item</t>
  </si>
  <si>
    <t xml:space="preserve">Annual Rate Adjustments </t>
  </si>
  <si>
    <r>
      <t xml:space="preserve">Option 1 - Single Circuit 
Estimated Annual Spread
</t>
    </r>
    <r>
      <rPr>
        <b/>
        <sz val="12"/>
        <color rgb="FF000000"/>
        <rFont val="Avenir Next LT Pro"/>
        <family val="2"/>
      </rPr>
      <t>The Offeror must complete the cells highlighted in yellow.</t>
    </r>
  </si>
  <si>
    <r>
      <t xml:space="preserve">Option 2 - Two Single-Circuits with EFSC
Estimated Annual Spread
</t>
    </r>
    <r>
      <rPr>
        <b/>
        <sz val="12"/>
        <color rgb="FF000000"/>
        <rFont val="Avenir Next LT Pro"/>
        <family val="2"/>
      </rPr>
      <t>The Offeror must complete the cells highlighted in yellow.</t>
    </r>
  </si>
  <si>
    <t>Option 1 - Single-Circuit
Basis of Payment</t>
  </si>
  <si>
    <t>Option 2 - Two Single-Circuits with EFSC
Basis of Payment</t>
  </si>
  <si>
    <t>Option 2 - Two Single-Circuits No-EFSC
Basis of Payment</t>
  </si>
  <si>
    <r>
      <t xml:space="preserve">Option 2 - Two Single-Circuits No-EFSC
Estimated Annual Spread
</t>
    </r>
    <r>
      <rPr>
        <b/>
        <sz val="12"/>
        <color rgb="FF000000"/>
        <rFont val="Avenir Next LT Pro"/>
        <family val="2"/>
      </rPr>
      <t>The Offeror must complete the cells highlighted in yellow.</t>
    </r>
  </si>
  <si>
    <t>Option 1 - Single Circuit:</t>
  </si>
  <si>
    <t>Option 2 - Two Circuits with EFSC:</t>
  </si>
  <si>
    <t>Option 2 - Two Circuits No-EFSC:</t>
  </si>
  <si>
    <t>Proposal Amount</t>
  </si>
  <si>
    <t>Warm Springs Power Pathway 
Environmental Permits and Land Use Authorizations</t>
  </si>
  <si>
    <t>In order for prices to be shown above, both the pricing details and the annual spread pricing sheets need to be filled out.</t>
  </si>
  <si>
    <t xml:space="preserve">Basis of payment task and line items for Option 1 and Option 2 No-EFSC are the same.  However Option 2 EFSC should reflect additional work for increased corridor widths. </t>
  </si>
  <si>
    <t>Basis of payment task and line items for Option 1 and Option 2 No-EFSC are similar, but there are additional line EFSC items on Option 2 EFSC.   Local land use items remain on the pricing sheet, because it is assumed similar levels of effort to meet the local land use conditions required by EFSC.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</si>
</sst>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409]* #,##0.00_);_([$$-409]* \(#,##0.00\);_([$$-409]* &quot;-&quot;??_);_(@_)"/>
    <numFmt numFmtId="166" formatCode="_([$$-409]* #,##0_);_([$$-409]* \(#,##0\);_([$$-409]* &quot;-&quot;??_);_(@_)"/>
    <numFmt numFmtId="167" formatCode="&quot;$&quot;#,##0.00"/>
    <numFmt numFmtId="168" formatCode="0.0%"/>
    <numFmt numFmtId="169" formatCode="_(&quot;$&quot;* #,##0_);_(&quot;$&quot;* \(#,##0\);_(&quot;$&quot;* &quot;-&quot;??_);_(@_)"/>
  </numFmts>
  <fonts count="42" x14ac:knownFonts="1">
    <font>
      <sz val="10"/>
      <name val="Arial"/>
      <family val="2"/>
    </font>
    <font>
      <sz val="11"/>
      <color theme="1"/>
      <name val="Calibri"/>
      <family val="2"/>
      <scheme val="minor"/>
    </font>
    <font>
      <sz val="11"/>
      <color theme="1"/>
      <name val="Calibri"/>
      <family val="2"/>
      <scheme val="minor"/>
    </font>
    <font>
      <sz val="10"/>
      <name val="Arial"/>
      <family val="2"/>
    </font>
    <font>
      <b/>
      <sz val="11"/>
      <name val="Arial"/>
      <family val="2"/>
    </font>
    <font>
      <b/>
      <sz val="10"/>
      <name val="Arial"/>
      <family val="2"/>
    </font>
    <font>
      <u/>
      <sz val="10"/>
      <color indexed="12"/>
      <name val="Arial"/>
      <family val="2"/>
    </font>
    <font>
      <sz val="10"/>
      <color indexed="38"/>
      <name val="Arial"/>
      <family val="2"/>
    </font>
    <font>
      <sz val="12"/>
      <name val="Avenir Next LT Pro"/>
      <family val="2"/>
    </font>
    <font>
      <sz val="10"/>
      <name val="Avenir Next LT Pro"/>
      <family val="2"/>
    </font>
    <font>
      <b/>
      <sz val="12"/>
      <name val="Avenir Next LT Pro"/>
      <family val="2"/>
    </font>
    <font>
      <b/>
      <sz val="11"/>
      <name val="Avenir Next LT Pro"/>
      <family val="2"/>
    </font>
    <font>
      <b/>
      <sz val="10"/>
      <name val="Avenir Next LT Pro"/>
      <family val="2"/>
    </font>
    <font>
      <b/>
      <sz val="16"/>
      <color rgb="FF000000"/>
      <name val="Avenir Next LT Pro"/>
      <family val="2"/>
    </font>
    <font>
      <b/>
      <sz val="12"/>
      <color rgb="FF000000"/>
      <name val="Avenir Next LT Pro"/>
      <family val="2"/>
    </font>
    <font>
      <b/>
      <sz val="14"/>
      <color rgb="FF000000"/>
      <name val="Avenir Next LT Pro"/>
      <family val="2"/>
    </font>
    <font>
      <sz val="12"/>
      <color rgb="FF000000"/>
      <name val="Avenir Next LT Pro"/>
      <family val="2"/>
    </font>
    <font>
      <sz val="12"/>
      <color rgb="FF0000FF"/>
      <name val="Avenir Next LT Pro"/>
      <family val="2"/>
    </font>
    <font>
      <b/>
      <sz val="14"/>
      <color rgb="FF0000FF"/>
      <name val="Avenir Next LT Pro"/>
      <family val="2"/>
    </font>
    <font>
      <b/>
      <i/>
      <sz val="12"/>
      <color rgb="FF000000"/>
      <name val="Avenir Next LT Pro"/>
      <family val="2"/>
    </font>
    <font>
      <b/>
      <sz val="12"/>
      <color rgb="FF0000FF"/>
      <name val="Avenir Next LT Pro"/>
      <family val="2"/>
    </font>
    <font>
      <b/>
      <sz val="12"/>
      <name val="Arial"/>
      <family val="2"/>
    </font>
    <font>
      <b/>
      <i/>
      <sz val="12"/>
      <color rgb="FFFF0000"/>
      <name val="Avenir Next LT Pro"/>
      <family val="2"/>
    </font>
    <font>
      <sz val="10"/>
      <name val="Cambria"/>
      <family val="1"/>
    </font>
    <font>
      <sz val="11"/>
      <name val="Cambria"/>
      <family val="1"/>
      <scheme val="major"/>
    </font>
    <font>
      <b/>
      <sz val="14"/>
      <name val="Avenir Next LT Pro"/>
      <family val="2"/>
    </font>
    <font>
      <b/>
      <sz val="14"/>
      <color rgb="FFFF0000"/>
      <name val="Avenir Next LT Pro"/>
      <family val="2"/>
    </font>
    <font>
      <sz val="11"/>
      <color rgb="FF0000FF"/>
      <name val="Avenir Next LT Pro"/>
      <family val="2"/>
    </font>
    <font>
      <b/>
      <i/>
      <sz val="12"/>
      <name val="Avenir Next LT Pro"/>
      <family val="2"/>
    </font>
    <font>
      <b/>
      <sz val="18"/>
      <name val="Avenir Next LT Pro"/>
      <family val="2"/>
    </font>
    <font>
      <sz val="14"/>
      <name val="Avenir Next LT Pro"/>
      <family val="2"/>
    </font>
    <font>
      <sz val="11"/>
      <name val="Avenir Next LT Pro"/>
      <family val="2"/>
    </font>
    <font>
      <b/>
      <sz val="12"/>
      <color indexed="38"/>
      <name val="Avenir Next LT Pro"/>
      <family val="2"/>
    </font>
    <font>
      <sz val="10"/>
      <color indexed="38"/>
      <name val="Avenir Next LT Pro"/>
      <family val="2"/>
    </font>
    <font>
      <b/>
      <sz val="14"/>
      <color rgb="FF0070C0"/>
      <name val="Avenir Next LT Pro"/>
      <family val="2"/>
    </font>
    <font>
      <b/>
      <sz val="10"/>
      <color indexed="19"/>
      <name val="Avenir Next LT Pro"/>
      <family val="2"/>
    </font>
    <font>
      <b/>
      <sz val="12"/>
      <color rgb="FF0070C0"/>
      <name val="Avenir Next LT Pro"/>
      <family val="2"/>
    </font>
    <font>
      <sz val="10"/>
      <color rgb="FF0070C0"/>
      <name val="Avenir Next LT Pro"/>
      <family val="2"/>
    </font>
    <font>
      <sz val="10"/>
      <color rgb="FF0070C0"/>
      <name val="Avenir Next LT Pro"/>
      <family val="2"/>
    </font>
    <font>
      <b/>
      <sz val="20"/>
      <color theme="0"/>
      <name val="Avenir Next LT Pro"/>
      <family val="2"/>
    </font>
    <font>
      <sz val="20"/>
      <color theme="0"/>
      <name val="Avenir Next LT Pro"/>
      <family val="2"/>
    </font>
    <font>
      <i/>
      <sz val="12"/>
      <color rgb="FF000000"/>
      <name val="Avenir Next LT Pro"/>
      <family val="2"/>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FF"/>
        <bgColor rgb="FF000000"/>
      </patternFill>
    </fill>
    <fill>
      <patternFill patternType="solid">
        <fgColor rgb="FFFFFFCC"/>
        <bgColor rgb="FF000000"/>
      </patternFill>
    </fill>
    <fill>
      <patternFill patternType="solid">
        <fgColor rgb="FFBFBFBF"/>
        <bgColor rgb="FF000000"/>
      </patternFill>
    </fill>
    <fill>
      <patternFill patternType="solid">
        <fgColor theme="0" tint="-0.34998626667073579"/>
        <bgColor indexed="64"/>
      </patternFill>
    </fill>
    <fill>
      <patternFill patternType="solid">
        <fgColor rgb="FFD9D9D9"/>
        <bgColor rgb="FF000000"/>
      </patternFill>
    </fill>
    <fill>
      <patternFill patternType="solid">
        <fgColor theme="0"/>
        <bgColor indexed="64"/>
      </patternFill>
    </fill>
    <fill>
      <patternFill patternType="solid">
        <fgColor theme="2"/>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rgb="FF000000"/>
      </patternFill>
    </fill>
  </fills>
  <borders count="1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double">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hair">
        <color indexed="64"/>
      </right>
      <top/>
      <bottom/>
      <diagonal/>
    </border>
    <border>
      <left style="medium">
        <color indexed="64"/>
      </left>
      <right/>
      <top/>
      <bottom/>
      <diagonal/>
    </border>
    <border>
      <left style="medium">
        <color indexed="64"/>
      </left>
      <right style="medium">
        <color indexed="64"/>
      </right>
      <top/>
      <bottom/>
      <diagonal/>
    </border>
    <border>
      <left style="double">
        <color indexed="64"/>
      </left>
      <right style="medium">
        <color indexed="64"/>
      </right>
      <top/>
      <bottom/>
      <diagonal/>
    </border>
    <border>
      <left/>
      <right style="medium">
        <color indexed="64"/>
      </right>
      <top/>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bottom style="medium">
        <color indexed="64"/>
      </bottom>
      <diagonal/>
    </border>
    <border>
      <left style="double">
        <color indexed="64"/>
      </left>
      <right style="medium">
        <color indexed="64"/>
      </right>
      <top style="thin">
        <color indexed="64"/>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medium">
        <color indexed="64"/>
      </top>
      <bottom/>
      <diagonal/>
    </border>
    <border>
      <left style="medium">
        <color indexed="64"/>
      </left>
      <right style="double">
        <color indexed="64"/>
      </right>
      <top/>
      <bottom style="medium">
        <color indexed="64"/>
      </bottom>
      <diagonal/>
    </border>
    <border>
      <left/>
      <right style="medium">
        <color indexed="64"/>
      </right>
      <top style="medium">
        <color indexed="64"/>
      </top>
      <bottom/>
      <diagonal/>
    </border>
    <border>
      <left style="medium">
        <color rgb="FF000000"/>
      </left>
      <right style="thin">
        <color rgb="FF000000"/>
      </right>
      <top style="medium">
        <color rgb="FF000000"/>
      </top>
      <bottom style="thin">
        <color rgb="FF000000"/>
      </bottom>
      <diagonal/>
    </border>
    <border>
      <left style="medium">
        <color indexed="64"/>
      </left>
      <right/>
      <top style="medium">
        <color rgb="FF000000"/>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rgb="FF000000"/>
      </left>
      <right style="thin">
        <color rgb="FF000000"/>
      </right>
      <top/>
      <bottom style="medium">
        <color rgb="FF000000"/>
      </bottom>
      <diagonal/>
    </border>
    <border>
      <left/>
      <right style="hair">
        <color rgb="FF000000"/>
      </right>
      <top style="medium">
        <color rgb="FF000000"/>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right style="thick">
        <color indexed="64"/>
      </right>
      <top/>
      <bottom style="hair">
        <color indexed="64"/>
      </bottom>
      <diagonal/>
    </border>
    <border>
      <left/>
      <right style="thick">
        <color indexed="64"/>
      </right>
      <top/>
      <bottom/>
      <diagonal/>
    </border>
    <border>
      <left style="thin">
        <color indexed="64"/>
      </left>
      <right style="medium">
        <color indexed="64"/>
      </right>
      <top/>
      <bottom/>
      <diagonal/>
    </border>
    <border>
      <left style="medium">
        <color indexed="64"/>
      </left>
      <right style="thick">
        <color indexed="64"/>
      </right>
      <top style="hair">
        <color indexed="64"/>
      </top>
      <bottom style="medium">
        <color indexed="64"/>
      </bottom>
      <diagonal/>
    </border>
    <border>
      <left style="medium">
        <color indexed="64"/>
      </left>
      <right style="hair">
        <color indexed="64"/>
      </right>
      <top style="dotted">
        <color indexed="64"/>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ck">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double">
        <color indexed="64"/>
      </left>
      <right style="thin">
        <color rgb="FF000000"/>
      </right>
      <top/>
      <bottom style="medium">
        <color rgb="FF000000"/>
      </bottom>
      <diagonal/>
    </border>
    <border>
      <left style="double">
        <color indexed="64"/>
      </left>
      <right style="double">
        <color indexed="64"/>
      </right>
      <top/>
      <bottom style="medium">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tted">
        <color indexed="64"/>
      </left>
      <right/>
      <top style="dotted">
        <color indexed="64"/>
      </top>
      <bottom/>
      <diagonal/>
    </border>
    <border>
      <left style="hair">
        <color indexed="64"/>
      </left>
      <right/>
      <top style="dotted">
        <color indexed="64"/>
      </top>
      <bottom style="hair">
        <color indexed="64"/>
      </bottom>
      <diagonal/>
    </border>
    <border>
      <left/>
      <right/>
      <top style="medium">
        <color rgb="FF000000"/>
      </top>
      <bottom/>
      <diagonal/>
    </border>
  </borders>
  <cellStyleXfs count="54">
    <xf numFmtId="0" fontId="0" fillId="0" borderId="0"/>
    <xf numFmtId="44"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cellStyleXfs>
  <cellXfs count="351">
    <xf numFmtId="0" fontId="0" fillId="0" borderId="0" xfId="0"/>
    <xf numFmtId="0" fontId="9" fillId="0" borderId="0" xfId="0" applyFont="1"/>
    <xf numFmtId="0" fontId="8" fillId="0" borderId="9" xfId="0" applyFont="1" applyBorder="1" applyAlignment="1">
      <alignment wrapText="1"/>
    </xf>
    <xf numFmtId="0" fontId="8" fillId="0" borderId="15" xfId="0" applyFont="1" applyBorder="1" applyAlignment="1">
      <alignment wrapText="1"/>
    </xf>
    <xf numFmtId="3" fontId="8" fillId="0" borderId="7" xfId="0" applyNumberFormat="1" applyFont="1" applyBorder="1"/>
    <xf numFmtId="164" fontId="17" fillId="2" borderId="21" xfId="0" applyNumberFormat="1" applyFont="1" applyFill="1" applyBorder="1"/>
    <xf numFmtId="0" fontId="14" fillId="0" borderId="41" xfId="0" applyFont="1" applyBorder="1"/>
    <xf numFmtId="0" fontId="0" fillId="0" borderId="2" xfId="0" applyBorder="1"/>
    <xf numFmtId="0" fontId="5" fillId="3" borderId="2" xfId="0" applyFont="1" applyFill="1" applyBorder="1" applyAlignment="1">
      <alignment horizontal="center"/>
    </xf>
    <xf numFmtId="0" fontId="4" fillId="3" borderId="2" xfId="0" applyFont="1" applyFill="1" applyBorder="1"/>
    <xf numFmtId="42" fontId="0" fillId="0" borderId="2" xfId="0" applyNumberFormat="1" applyBorder="1"/>
    <xf numFmtId="0" fontId="23" fillId="8" borderId="53" xfId="0" applyFont="1" applyFill="1" applyBorder="1"/>
    <xf numFmtId="0" fontId="23" fillId="8" borderId="28" xfId="0" applyFont="1" applyFill="1" applyBorder="1"/>
    <xf numFmtId="0" fontId="18" fillId="6" borderId="23" xfId="0" applyFont="1" applyFill="1" applyBorder="1"/>
    <xf numFmtId="0" fontId="24" fillId="3" borderId="33" xfId="0" applyFont="1" applyFill="1" applyBorder="1"/>
    <xf numFmtId="0" fontId="9" fillId="10" borderId="0" xfId="0" applyFont="1" applyFill="1"/>
    <xf numFmtId="165" fontId="9" fillId="10" borderId="0" xfId="0" applyNumberFormat="1" applyFont="1" applyFill="1"/>
    <xf numFmtId="0" fontId="8" fillId="0" borderId="17" xfId="0" applyFont="1" applyBorder="1" applyAlignment="1">
      <alignment wrapText="1" readingOrder="1"/>
    </xf>
    <xf numFmtId="0" fontId="8" fillId="0" borderId="55" xfId="0" applyFont="1" applyBorder="1" applyAlignment="1">
      <alignment wrapText="1"/>
    </xf>
    <xf numFmtId="0" fontId="8" fillId="0" borderId="15" xfId="0" applyFont="1" applyBorder="1" applyAlignment="1">
      <alignment wrapText="1" readingOrder="1"/>
    </xf>
    <xf numFmtId="0" fontId="8" fillId="0" borderId="17" xfId="0" applyFont="1" applyBorder="1" applyAlignment="1">
      <alignment wrapText="1"/>
    </xf>
    <xf numFmtId="0" fontId="8" fillId="0" borderId="17" xfId="0" applyFont="1" applyBorder="1" applyAlignment="1">
      <alignment vertical="center" wrapText="1"/>
    </xf>
    <xf numFmtId="0" fontId="8" fillId="2" borderId="20" xfId="0" applyFont="1" applyFill="1" applyBorder="1" applyAlignment="1">
      <alignment vertical="center" wrapText="1"/>
    </xf>
    <xf numFmtId="0" fontId="8" fillId="0" borderId="15" xfId="0" applyFont="1" applyBorder="1" applyAlignment="1">
      <alignment vertical="center" wrapText="1"/>
    </xf>
    <xf numFmtId="0" fontId="8" fillId="0" borderId="48" xfId="0" applyFont="1" applyBorder="1" applyAlignment="1">
      <alignment vertical="center" wrapText="1"/>
    </xf>
    <xf numFmtId="0" fontId="22" fillId="2" borderId="15" xfId="0" applyFont="1" applyFill="1" applyBorder="1" applyAlignment="1">
      <alignment wrapText="1"/>
    </xf>
    <xf numFmtId="0" fontId="8" fillId="2" borderId="48" xfId="0" applyFont="1" applyFill="1" applyBorder="1" applyAlignment="1">
      <alignment vertical="center" wrapText="1"/>
    </xf>
    <xf numFmtId="0" fontId="8" fillId="0" borderId="29" xfId="0" applyFont="1" applyBorder="1" applyAlignment="1">
      <alignment vertical="center" wrapText="1"/>
    </xf>
    <xf numFmtId="0" fontId="8" fillId="0" borderId="0" xfId="0" applyFont="1" applyAlignment="1">
      <alignment wrapText="1"/>
    </xf>
    <xf numFmtId="0" fontId="8" fillId="0" borderId="29" xfId="0" applyFont="1" applyBorder="1" applyAlignment="1">
      <alignment wrapText="1"/>
    </xf>
    <xf numFmtId="0" fontId="8" fillId="0" borderId="11" xfId="0" applyFont="1" applyBorder="1" applyAlignment="1">
      <alignment vertical="top" wrapText="1"/>
    </xf>
    <xf numFmtId="0" fontId="8" fillId="0" borderId="17" xfId="0" applyFont="1" applyBorder="1" applyAlignment="1">
      <alignment vertical="top" wrapText="1"/>
    </xf>
    <xf numFmtId="0" fontId="8" fillId="0" borderId="8" xfId="0" applyFont="1" applyBorder="1" applyAlignment="1">
      <alignment wrapText="1"/>
    </xf>
    <xf numFmtId="0" fontId="8" fillId="0" borderId="6" xfId="0" applyFont="1" applyBorder="1" applyAlignment="1">
      <alignment wrapText="1"/>
    </xf>
    <xf numFmtId="0" fontId="8" fillId="0" borderId="50" xfId="0" applyFont="1" applyBorder="1"/>
    <xf numFmtId="10" fontId="27" fillId="2" borderId="70" xfId="0" applyNumberFormat="1" applyFont="1" applyFill="1" applyBorder="1"/>
    <xf numFmtId="10" fontId="27" fillId="2" borderId="69" xfId="0" applyNumberFormat="1" applyFont="1" applyFill="1" applyBorder="1"/>
    <xf numFmtId="0" fontId="10" fillId="5" borderId="12" xfId="0" applyFont="1" applyFill="1" applyBorder="1" applyAlignment="1">
      <alignment wrapText="1"/>
    </xf>
    <xf numFmtId="0" fontId="10" fillId="3" borderId="30" xfId="0" applyFont="1" applyFill="1" applyBorder="1"/>
    <xf numFmtId="166" fontId="16" fillId="5" borderId="71" xfId="0" applyNumberFormat="1" applyFont="1" applyFill="1" applyBorder="1" applyAlignment="1">
      <alignment horizontal="center"/>
    </xf>
    <xf numFmtId="166" fontId="16" fillId="5" borderId="72" xfId="0" applyNumberFormat="1" applyFont="1" applyFill="1" applyBorder="1" applyAlignment="1">
      <alignment horizontal="center"/>
    </xf>
    <xf numFmtId="10" fontId="27" fillId="2" borderId="73" xfId="0" applyNumberFormat="1" applyFont="1" applyFill="1" applyBorder="1"/>
    <xf numFmtId="165" fontId="9" fillId="10" borderId="3" xfId="0" applyNumberFormat="1" applyFont="1" applyFill="1" applyBorder="1"/>
    <xf numFmtId="0" fontId="10" fillId="5" borderId="3" xfId="0" applyFont="1" applyFill="1" applyBorder="1" applyAlignment="1">
      <alignment wrapText="1"/>
    </xf>
    <xf numFmtId="0" fontId="8" fillId="0" borderId="3" xfId="0" applyFont="1" applyBorder="1" applyAlignment="1">
      <alignment wrapText="1"/>
    </xf>
    <xf numFmtId="0" fontId="10" fillId="3" borderId="20" xfId="0" applyFont="1" applyFill="1" applyBorder="1"/>
    <xf numFmtId="0" fontId="8" fillId="10" borderId="0" xfId="0" applyFont="1" applyFill="1"/>
    <xf numFmtId="0" fontId="10" fillId="2" borderId="19" xfId="0" applyFont="1" applyFill="1" applyBorder="1" applyAlignment="1">
      <alignment wrapText="1"/>
    </xf>
    <xf numFmtId="0" fontId="8" fillId="0" borderId="32" xfId="0" applyFont="1" applyBorder="1" applyAlignment="1">
      <alignment wrapText="1"/>
    </xf>
    <xf numFmtId="0" fontId="8" fillId="0" borderId="11" xfId="0" applyFont="1" applyBorder="1" applyAlignment="1">
      <alignment wrapText="1"/>
    </xf>
    <xf numFmtId="0" fontId="8" fillId="0" borderId="75" xfId="0" applyFont="1" applyBorder="1" applyAlignment="1">
      <alignment wrapText="1"/>
    </xf>
    <xf numFmtId="0" fontId="8" fillId="0" borderId="76" xfId="0" applyFont="1" applyBorder="1" applyAlignment="1">
      <alignment wrapText="1"/>
    </xf>
    <xf numFmtId="0" fontId="9" fillId="0" borderId="77" xfId="0" applyFont="1" applyBorder="1" applyAlignment="1">
      <alignment horizontal="right" vertical="center" wrapText="1"/>
    </xf>
    <xf numFmtId="0" fontId="8" fillId="0" borderId="77" xfId="0" applyFont="1" applyBorder="1" applyAlignment="1">
      <alignment horizontal="right" wrapText="1"/>
    </xf>
    <xf numFmtId="0" fontId="8" fillId="0" borderId="15" xfId="0" applyFont="1" applyBorder="1"/>
    <xf numFmtId="0" fontId="8" fillId="2" borderId="20" xfId="0" applyFont="1" applyFill="1" applyBorder="1" applyAlignment="1">
      <alignment vertical="top" wrapText="1"/>
    </xf>
    <xf numFmtId="0" fontId="8" fillId="0" borderId="55" xfId="0" applyFont="1" applyBorder="1" applyAlignment="1">
      <alignment vertical="top" wrapText="1"/>
    </xf>
    <xf numFmtId="0" fontId="8" fillId="2" borderId="20" xfId="0" applyFont="1" applyFill="1" applyBorder="1" applyAlignment="1">
      <alignment wrapText="1"/>
    </xf>
    <xf numFmtId="0" fontId="15" fillId="5" borderId="32" xfId="0" applyFont="1" applyFill="1" applyBorder="1" applyAlignment="1">
      <alignment wrapText="1"/>
    </xf>
    <xf numFmtId="0" fontId="9" fillId="10" borderId="17" xfId="0" applyFont="1" applyFill="1" applyBorder="1"/>
    <xf numFmtId="0" fontId="8" fillId="0" borderId="77" xfId="0" applyFont="1" applyBorder="1" applyAlignment="1">
      <alignment horizontal="right"/>
    </xf>
    <xf numFmtId="0" fontId="8" fillId="0" borderId="77" xfId="0" applyFont="1" applyBorder="1" applyAlignment="1">
      <alignment horizontal="right" vertical="center" wrapText="1"/>
    </xf>
    <xf numFmtId="0" fontId="8" fillId="0" borderId="29" xfId="0" applyFont="1" applyBorder="1" applyAlignment="1">
      <alignment horizontal="right" vertical="center" wrapText="1"/>
    </xf>
    <xf numFmtId="0" fontId="8" fillId="0" borderId="27" xfId="0" applyFont="1" applyBorder="1" applyAlignment="1">
      <alignment horizontal="right" vertical="center" wrapText="1"/>
    </xf>
    <xf numFmtId="0" fontId="30" fillId="0" borderId="0" xfId="32" applyFont="1" applyAlignment="1">
      <alignment horizontal="center"/>
    </xf>
    <xf numFmtId="0" fontId="31" fillId="0" borderId="0" xfId="32" applyFont="1" applyAlignment="1">
      <alignment horizontal="right"/>
    </xf>
    <xf numFmtId="0" fontId="10" fillId="0" borderId="58" xfId="32" applyFont="1" applyBorder="1"/>
    <xf numFmtId="14" fontId="9" fillId="0" borderId="58" xfId="32" applyNumberFormat="1" applyFont="1" applyBorder="1" applyAlignment="1">
      <alignment horizontal="left"/>
    </xf>
    <xf numFmtId="49" fontId="11" fillId="0" borderId="1" xfId="32" applyNumberFormat="1" applyFont="1" applyBorder="1" applyAlignment="1">
      <alignment horizontal="left"/>
    </xf>
    <xf numFmtId="14" fontId="9" fillId="0" borderId="1" xfId="32" applyNumberFormat="1" applyFont="1" applyBorder="1" applyAlignment="1">
      <alignment horizontal="left"/>
    </xf>
    <xf numFmtId="14" fontId="32" fillId="0" borderId="0" xfId="32" applyNumberFormat="1" applyFont="1" applyAlignment="1">
      <alignment horizontal="left"/>
    </xf>
    <xf numFmtId="0" fontId="33" fillId="0" borderId="0" xfId="32" applyFont="1" applyAlignment="1">
      <alignment horizontal="center"/>
    </xf>
    <xf numFmtId="0" fontId="33" fillId="0" borderId="0" xfId="32" applyFont="1"/>
    <xf numFmtId="0" fontId="34" fillId="0" borderId="0" xfId="32" applyFont="1"/>
    <xf numFmtId="167" fontId="34" fillId="0" borderId="0" xfId="32" applyNumberFormat="1" applyFont="1" applyAlignment="1">
      <alignment horizontal="center"/>
    </xf>
    <xf numFmtId="0" fontId="9" fillId="0" borderId="0" xfId="32" applyFont="1" applyProtection="1">
      <protection locked="0"/>
    </xf>
    <xf numFmtId="44" fontId="35" fillId="0" borderId="0" xfId="1" applyFont="1" applyBorder="1" applyAlignment="1" applyProtection="1">
      <alignment horizontal="center"/>
      <protection locked="0"/>
    </xf>
    <xf numFmtId="44" fontId="35" fillId="0" borderId="0" xfId="1" applyFont="1" applyFill="1" applyBorder="1" applyAlignment="1" applyProtection="1">
      <alignment horizontal="center"/>
      <protection locked="0"/>
    </xf>
    <xf numFmtId="0" fontId="36" fillId="0" borderId="0" xfId="32" applyFont="1" applyAlignment="1">
      <alignment horizontal="right"/>
    </xf>
    <xf numFmtId="0" fontId="9" fillId="0" borderId="0" xfId="32" applyFont="1"/>
    <xf numFmtId="0" fontId="9" fillId="0" borderId="0" xfId="32" applyFont="1" applyAlignment="1">
      <alignment horizontal="center"/>
    </xf>
    <xf numFmtId="0" fontId="37" fillId="0" borderId="0" xfId="32" applyFont="1" applyAlignment="1">
      <alignment horizontal="right" vertical="top"/>
    </xf>
    <xf numFmtId="0" fontId="38" fillId="0" borderId="0" xfId="32" applyFont="1" applyAlignment="1">
      <alignment horizontal="right" vertical="top"/>
    </xf>
    <xf numFmtId="0" fontId="11" fillId="0" borderId="82" xfId="0" applyFont="1" applyBorder="1" applyAlignment="1">
      <alignment horizontal="left" vertical="center" wrapText="1"/>
    </xf>
    <xf numFmtId="0" fontId="9" fillId="0" borderId="2" xfId="0"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14" fillId="2" borderId="1" xfId="0" applyFont="1" applyFill="1" applyBorder="1"/>
    <xf numFmtId="0" fontId="14" fillId="2" borderId="5" xfId="0" applyFont="1" applyFill="1" applyBorder="1"/>
    <xf numFmtId="0" fontId="14" fillId="2" borderId="5" xfId="0" applyFont="1" applyFill="1" applyBorder="1" applyAlignment="1">
      <alignment wrapText="1"/>
    </xf>
    <xf numFmtId="0" fontId="10" fillId="7" borderId="53" xfId="0" applyFont="1" applyFill="1" applyBorder="1" applyAlignment="1">
      <alignment horizontal="center" wrapText="1"/>
    </xf>
    <xf numFmtId="0" fontId="11" fillId="2" borderId="40" xfId="0" applyFont="1" applyFill="1" applyBorder="1" applyAlignment="1">
      <alignment wrapText="1"/>
    </xf>
    <xf numFmtId="0" fontId="14" fillId="0" borderId="27" xfId="0" applyFont="1" applyBorder="1"/>
    <xf numFmtId="0" fontId="14" fillId="0" borderId="26" xfId="0" applyFont="1" applyBorder="1"/>
    <xf numFmtId="0" fontId="14" fillId="0" borderId="25" xfId="0" applyFont="1" applyBorder="1"/>
    <xf numFmtId="0" fontId="14" fillId="0" borderId="24" xfId="0" applyFont="1" applyBorder="1"/>
    <xf numFmtId="0" fontId="8" fillId="0" borderId="19" xfId="0" applyFont="1" applyBorder="1" applyAlignment="1">
      <alignment wrapText="1"/>
    </xf>
    <xf numFmtId="0" fontId="8" fillId="0" borderId="78" xfId="0" applyFont="1" applyBorder="1" applyAlignment="1">
      <alignment wrapText="1"/>
    </xf>
    <xf numFmtId="3" fontId="17" fillId="0" borderId="9" xfId="0" applyNumberFormat="1" applyFont="1" applyBorder="1"/>
    <xf numFmtId="3" fontId="17" fillId="0" borderId="11" xfId="0" applyNumberFormat="1" applyFont="1" applyBorder="1"/>
    <xf numFmtId="164" fontId="17" fillId="0" borderId="10" xfId="0" applyNumberFormat="1" applyFont="1" applyBorder="1"/>
    <xf numFmtId="164" fontId="17" fillId="0" borderId="11" xfId="0" applyNumberFormat="1" applyFont="1" applyBorder="1"/>
    <xf numFmtId="42" fontId="17" fillId="2" borderId="21" xfId="0" applyNumberFormat="1" applyFont="1" applyFill="1" applyBorder="1"/>
    <xf numFmtId="0" fontId="9" fillId="0" borderId="2" xfId="0" applyFont="1" applyBorder="1"/>
    <xf numFmtId="0" fontId="9" fillId="2" borderId="0" xfId="0" applyFont="1" applyFill="1"/>
    <xf numFmtId="0" fontId="8" fillId="9" borderId="77" xfId="0" applyFont="1" applyFill="1" applyBorder="1" applyAlignment="1">
      <alignment wrapText="1"/>
    </xf>
    <xf numFmtId="42" fontId="17" fillId="2" borderId="20" xfId="0" applyNumberFormat="1" applyFont="1" applyFill="1" applyBorder="1"/>
    <xf numFmtId="3" fontId="17" fillId="2" borderId="20" xfId="0" applyNumberFormat="1" applyFont="1" applyFill="1" applyBorder="1"/>
    <xf numFmtId="164" fontId="17" fillId="2" borderId="20" xfId="0" applyNumberFormat="1" applyFont="1" applyFill="1" applyBorder="1"/>
    <xf numFmtId="3" fontId="20" fillId="2" borderId="20" xfId="0" applyNumberFormat="1" applyFont="1" applyFill="1" applyBorder="1"/>
    <xf numFmtId="0" fontId="8" fillId="0" borderId="77" xfId="0" applyFont="1" applyBorder="1" applyAlignment="1">
      <alignment wrapText="1"/>
    </xf>
    <xf numFmtId="0" fontId="8" fillId="2" borderId="20" xfId="0" applyFont="1" applyFill="1" applyBorder="1" applyAlignment="1">
      <alignment wrapText="1" readingOrder="1"/>
    </xf>
    <xf numFmtId="3" fontId="20" fillId="2" borderId="22" xfId="0" applyNumberFormat="1" applyFont="1" applyFill="1" applyBorder="1"/>
    <xf numFmtId="0" fontId="22" fillId="2" borderId="24" xfId="0" applyFont="1" applyFill="1" applyBorder="1" applyAlignment="1">
      <alignment wrapText="1"/>
    </xf>
    <xf numFmtId="0" fontId="9" fillId="0" borderId="17" xfId="0" applyFont="1" applyBorder="1" applyAlignment="1">
      <alignment wrapText="1" readingOrder="1"/>
    </xf>
    <xf numFmtId="0" fontId="9" fillId="2" borderId="29" xfId="0" applyFont="1" applyFill="1" applyBorder="1" applyAlignment="1">
      <alignment wrapText="1" readingOrder="1"/>
    </xf>
    <xf numFmtId="42" fontId="17" fillId="2" borderId="62" xfId="0" applyNumberFormat="1" applyFont="1" applyFill="1" applyBorder="1"/>
    <xf numFmtId="0" fontId="9" fillId="0" borderId="29" xfId="0" applyFont="1" applyBorder="1" applyAlignment="1">
      <alignment wrapText="1" readingOrder="1"/>
    </xf>
    <xf numFmtId="0" fontId="9" fillId="0" borderId="0" xfId="0" applyFont="1" applyAlignment="1">
      <alignment wrapText="1" readingOrder="1"/>
    </xf>
    <xf numFmtId="3" fontId="8" fillId="0" borderId="61" xfId="0" applyNumberFormat="1" applyFont="1" applyBorder="1"/>
    <xf numFmtId="0" fontId="9" fillId="0" borderId="27" xfId="0" applyFont="1" applyBorder="1" applyAlignment="1">
      <alignment wrapText="1" readingOrder="1"/>
    </xf>
    <xf numFmtId="0" fontId="9" fillId="2" borderId="19" xfId="0" applyFont="1" applyFill="1" applyBorder="1" applyAlignment="1">
      <alignment vertical="center" wrapText="1"/>
    </xf>
    <xf numFmtId="0" fontId="9" fillId="2" borderId="24" xfId="0" applyFont="1" applyFill="1" applyBorder="1" applyAlignment="1">
      <alignment wrapText="1" readingOrder="1"/>
    </xf>
    <xf numFmtId="0" fontId="8" fillId="0" borderId="31" xfId="0" applyFont="1" applyBorder="1" applyAlignment="1">
      <alignment wrapText="1"/>
    </xf>
    <xf numFmtId="0" fontId="9" fillId="0" borderId="65" xfId="0" applyFont="1" applyBorder="1" applyAlignment="1">
      <alignment wrapText="1" readingOrder="1"/>
    </xf>
    <xf numFmtId="0" fontId="9" fillId="0" borderId="15" xfId="0" applyFont="1" applyBorder="1" applyAlignment="1">
      <alignment wrapText="1" readingOrder="1"/>
    </xf>
    <xf numFmtId="3" fontId="17" fillId="0" borderId="15" xfId="0" applyNumberFormat="1" applyFont="1" applyBorder="1"/>
    <xf numFmtId="0" fontId="9" fillId="0" borderId="50" xfId="0" applyFont="1" applyBorder="1" applyAlignment="1">
      <alignment wrapText="1" readingOrder="1"/>
    </xf>
    <xf numFmtId="3" fontId="8" fillId="0" borderId="13" xfId="0" applyNumberFormat="1" applyFont="1" applyBorder="1"/>
    <xf numFmtId="0" fontId="17" fillId="8" borderId="22" xfId="0" applyFont="1" applyFill="1" applyBorder="1"/>
    <xf numFmtId="0" fontId="9" fillId="0" borderId="58" xfId="0" applyFont="1" applyBorder="1"/>
    <xf numFmtId="0" fontId="22" fillId="0" borderId="0" xfId="0" applyFont="1" applyAlignment="1">
      <alignment wrapText="1"/>
    </xf>
    <xf numFmtId="0" fontId="17" fillId="0" borderId="67" xfId="0" applyFont="1" applyBorder="1"/>
    <xf numFmtId="0" fontId="17" fillId="0" borderId="0" xfId="0" applyFont="1"/>
    <xf numFmtId="3" fontId="17" fillId="0" borderId="0" xfId="0" applyNumberFormat="1" applyFont="1"/>
    <xf numFmtId="0" fontId="17" fillId="8" borderId="51" xfId="0" applyFont="1" applyFill="1" applyBorder="1"/>
    <xf numFmtId="0" fontId="19" fillId="8" borderId="56" xfId="0" applyFont="1" applyFill="1" applyBorder="1" applyAlignment="1">
      <alignment wrapText="1"/>
    </xf>
    <xf numFmtId="0" fontId="20" fillId="6" borderId="49" xfId="0" applyFont="1" applyFill="1" applyBorder="1"/>
    <xf numFmtId="6" fontId="14" fillId="4" borderId="23" xfId="0" applyNumberFormat="1" applyFont="1" applyFill="1" applyBorder="1"/>
    <xf numFmtId="3" fontId="17" fillId="2" borderId="64" xfId="0" applyNumberFormat="1" applyFont="1" applyFill="1" applyBorder="1"/>
    <xf numFmtId="0" fontId="11" fillId="7" borderId="36" xfId="0" applyFont="1" applyFill="1" applyBorder="1" applyAlignment="1">
      <alignment horizontal="center" textRotation="90" wrapText="1"/>
    </xf>
    <xf numFmtId="0" fontId="13" fillId="2" borderId="28" xfId="0" applyFont="1" applyFill="1" applyBorder="1" applyAlignment="1">
      <alignment horizontal="center" wrapText="1"/>
    </xf>
    <xf numFmtId="0" fontId="10" fillId="7" borderId="29" xfId="0" applyFont="1" applyFill="1" applyBorder="1" applyAlignment="1">
      <alignment horizontal="center" wrapText="1"/>
    </xf>
    <xf numFmtId="0" fontId="10" fillId="7" borderId="15" xfId="0" applyFont="1" applyFill="1" applyBorder="1" applyAlignment="1">
      <alignment horizontal="center" wrapText="1"/>
    </xf>
    <xf numFmtId="0" fontId="8" fillId="2" borderId="22" xfId="0" applyFont="1" applyFill="1" applyBorder="1" applyAlignment="1">
      <alignment wrapText="1"/>
    </xf>
    <xf numFmtId="0" fontId="19" fillId="8" borderId="67" xfId="0" applyFont="1" applyFill="1" applyBorder="1" applyAlignment="1">
      <alignment wrapText="1"/>
    </xf>
    <xf numFmtId="3" fontId="27" fillId="0" borderId="9" xfId="0" applyNumberFormat="1" applyFont="1" applyBorder="1"/>
    <xf numFmtId="169" fontId="27" fillId="0" borderId="10" xfId="1" applyNumberFormat="1" applyFont="1" applyBorder="1"/>
    <xf numFmtId="3" fontId="27" fillId="0" borderId="11" xfId="0" applyNumberFormat="1" applyFont="1" applyBorder="1"/>
    <xf numFmtId="164" fontId="27" fillId="0" borderId="10" xfId="0" applyNumberFormat="1" applyFont="1" applyBorder="1"/>
    <xf numFmtId="164" fontId="27" fillId="0" borderId="11" xfId="0" applyNumberFormat="1" applyFont="1" applyBorder="1"/>
    <xf numFmtId="1" fontId="8" fillId="2" borderId="18" xfId="1" applyNumberFormat="1" applyFont="1" applyFill="1" applyBorder="1"/>
    <xf numFmtId="42" fontId="27" fillId="0" borderId="10" xfId="0" applyNumberFormat="1" applyFont="1" applyBorder="1" applyAlignment="1">
      <alignment horizontal="center"/>
    </xf>
    <xf numFmtId="3" fontId="27" fillId="0" borderId="15" xfId="0" applyNumberFormat="1" applyFont="1" applyBorder="1"/>
    <xf numFmtId="42" fontId="27" fillId="0" borderId="16" xfId="0" applyNumberFormat="1" applyFont="1" applyBorder="1" applyAlignment="1">
      <alignment horizontal="center"/>
    </xf>
    <xf numFmtId="3" fontId="27" fillId="0" borderId="17" xfId="0" applyNumberFormat="1" applyFont="1" applyBorder="1"/>
    <xf numFmtId="0" fontId="8" fillId="9" borderId="17" xfId="0" applyFont="1" applyFill="1" applyBorder="1" applyAlignment="1">
      <alignment wrapText="1"/>
    </xf>
    <xf numFmtId="0" fontId="8" fillId="0" borderId="8" xfId="0" applyFont="1" applyBorder="1" applyAlignment="1">
      <alignment vertical="top" wrapText="1"/>
    </xf>
    <xf numFmtId="0" fontId="8" fillId="2" borderId="22" xfId="0" applyFont="1" applyFill="1" applyBorder="1" applyAlignment="1">
      <alignment wrapText="1" readingOrder="1"/>
    </xf>
    <xf numFmtId="0" fontId="8" fillId="0" borderId="14" xfId="0" applyFont="1" applyBorder="1" applyAlignment="1">
      <alignment vertical="center" wrapText="1"/>
    </xf>
    <xf numFmtId="1" fontId="10" fillId="2" borderId="18" xfId="1" applyNumberFormat="1" applyFont="1" applyFill="1" applyBorder="1"/>
    <xf numFmtId="0" fontId="8" fillId="2" borderId="74" xfId="0" applyFont="1" applyFill="1" applyBorder="1"/>
    <xf numFmtId="0" fontId="26" fillId="5" borderId="19" xfId="0" applyFont="1" applyFill="1" applyBorder="1" applyAlignment="1">
      <alignment wrapText="1"/>
    </xf>
    <xf numFmtId="3" fontId="8" fillId="5" borderId="66" xfId="0" applyNumberFormat="1" applyFont="1" applyFill="1" applyBorder="1"/>
    <xf numFmtId="42" fontId="8" fillId="5" borderId="66" xfId="0" applyNumberFormat="1" applyFont="1" applyFill="1" applyBorder="1"/>
    <xf numFmtId="164" fontId="8" fillId="5" borderId="66" xfId="0" applyNumberFormat="1" applyFont="1" applyFill="1" applyBorder="1"/>
    <xf numFmtId="3" fontId="10" fillId="5" borderId="85" xfId="0" applyNumberFormat="1" applyFont="1" applyFill="1" applyBorder="1"/>
    <xf numFmtId="164" fontId="10" fillId="5" borderId="86" xfId="0" applyNumberFormat="1" applyFont="1" applyFill="1" applyBorder="1"/>
    <xf numFmtId="0" fontId="11" fillId="3" borderId="33" xfId="0" applyFont="1" applyFill="1" applyBorder="1"/>
    <xf numFmtId="0" fontId="9" fillId="2" borderId="20" xfId="0" applyFont="1" applyFill="1" applyBorder="1"/>
    <xf numFmtId="0" fontId="11" fillId="3" borderId="77" xfId="0" applyFont="1" applyFill="1" applyBorder="1"/>
    <xf numFmtId="0" fontId="8" fillId="2" borderId="15" xfId="0" applyFont="1" applyFill="1" applyBorder="1"/>
    <xf numFmtId="0" fontId="10" fillId="3" borderId="29" xfId="0" applyFont="1" applyFill="1" applyBorder="1"/>
    <xf numFmtId="0" fontId="8" fillId="2" borderId="29" xfId="0" applyFont="1" applyFill="1" applyBorder="1"/>
    <xf numFmtId="0" fontId="8" fillId="2" borderId="20" xfId="0" applyFont="1" applyFill="1" applyBorder="1"/>
    <xf numFmtId="0" fontId="12" fillId="3" borderId="20" xfId="0" applyFont="1" applyFill="1" applyBorder="1"/>
    <xf numFmtId="0" fontId="9" fillId="8" borderId="59" xfId="0" applyFont="1" applyFill="1" applyBorder="1"/>
    <xf numFmtId="0" fontId="9" fillId="0" borderId="27" xfId="0" applyFont="1" applyBorder="1"/>
    <xf numFmtId="0" fontId="9" fillId="8" borderId="53" xfId="0" applyFont="1" applyFill="1" applyBorder="1"/>
    <xf numFmtId="0" fontId="9" fillId="8" borderId="28" xfId="0" applyFont="1" applyFill="1" applyBorder="1"/>
    <xf numFmtId="0" fontId="15" fillId="5" borderId="22" xfId="0" applyFont="1" applyFill="1" applyBorder="1" applyAlignment="1">
      <alignment wrapText="1"/>
    </xf>
    <xf numFmtId="42" fontId="20" fillId="2" borderId="21" xfId="0" applyNumberFormat="1" applyFont="1" applyFill="1" applyBorder="1"/>
    <xf numFmtId="169" fontId="17" fillId="2" borderId="20" xfId="1" applyNumberFormat="1" applyFont="1" applyFill="1" applyBorder="1"/>
    <xf numFmtId="169" fontId="20" fillId="2" borderId="64" xfId="1" applyNumberFormat="1" applyFont="1" applyFill="1" applyBorder="1"/>
    <xf numFmtId="0" fontId="20" fillId="2" borderId="64" xfId="0" applyFont="1" applyFill="1" applyBorder="1"/>
    <xf numFmtId="169" fontId="20" fillId="2" borderId="21" xfId="1" applyNumberFormat="1" applyFont="1" applyFill="1" applyBorder="1"/>
    <xf numFmtId="42" fontId="20" fillId="2" borderId="20" xfId="0" applyNumberFormat="1" applyFont="1" applyFill="1" applyBorder="1"/>
    <xf numFmtId="42" fontId="20" fillId="2" borderId="62" xfId="0" applyNumberFormat="1" applyFont="1" applyFill="1" applyBorder="1"/>
    <xf numFmtId="169" fontId="20" fillId="6" borderId="49" xfId="0" applyNumberFormat="1" applyFont="1" applyFill="1" applyBorder="1"/>
    <xf numFmtId="169" fontId="17" fillId="8" borderId="51" xfId="0" applyNumberFormat="1" applyFont="1" applyFill="1" applyBorder="1"/>
    <xf numFmtId="169" fontId="19" fillId="8" borderId="56" xfId="0" applyNumberFormat="1" applyFont="1" applyFill="1" applyBorder="1" applyAlignment="1">
      <alignment wrapText="1"/>
    </xf>
    <xf numFmtId="9" fontId="8" fillId="12" borderId="79" xfId="53" applyFont="1" applyFill="1" applyBorder="1"/>
    <xf numFmtId="168" fontId="8" fillId="12" borderId="7" xfId="53" applyNumberFormat="1" applyFont="1" applyFill="1" applyBorder="1"/>
    <xf numFmtId="0" fontId="8" fillId="0" borderId="88" xfId="0" applyFont="1" applyBorder="1" applyAlignment="1">
      <alignment wrapText="1"/>
    </xf>
    <xf numFmtId="44" fontId="8" fillId="0" borderId="89" xfId="1" applyFont="1" applyBorder="1" applyAlignment="1">
      <alignment wrapText="1"/>
    </xf>
    <xf numFmtId="0" fontId="17" fillId="0" borderId="80" xfId="0" applyFont="1" applyBorder="1" applyAlignment="1">
      <alignment wrapText="1"/>
    </xf>
    <xf numFmtId="44" fontId="8" fillId="0" borderId="90" xfId="1" applyFont="1" applyBorder="1" applyAlignment="1">
      <alignment wrapText="1"/>
    </xf>
    <xf numFmtId="0" fontId="10" fillId="3" borderId="91" xfId="0" applyFont="1" applyFill="1" applyBorder="1"/>
    <xf numFmtId="0" fontId="10" fillId="5" borderId="92" xfId="0" applyFont="1" applyFill="1" applyBorder="1" applyAlignment="1">
      <alignment wrapText="1"/>
    </xf>
    <xf numFmtId="0" fontId="10" fillId="0" borderId="61" xfId="0" applyFont="1" applyBorder="1" applyAlignment="1">
      <alignment wrapText="1"/>
    </xf>
    <xf numFmtId="0" fontId="8" fillId="0" borderId="94" xfId="0" applyFont="1" applyBorder="1" applyAlignment="1">
      <alignment wrapText="1"/>
    </xf>
    <xf numFmtId="0" fontId="10" fillId="2" borderId="70" xfId="0" applyFont="1" applyFill="1" applyBorder="1"/>
    <xf numFmtId="9" fontId="31" fillId="12" borderId="61" xfId="53" applyFont="1" applyFill="1" applyBorder="1"/>
    <xf numFmtId="9" fontId="31" fillId="12" borderId="94" xfId="53" applyFont="1" applyFill="1" applyBorder="1"/>
    <xf numFmtId="169" fontId="17" fillId="2" borderId="70" xfId="1" applyNumberFormat="1" applyFont="1" applyFill="1" applyBorder="1"/>
    <xf numFmtId="169" fontId="17" fillId="2" borderId="69" xfId="1" applyNumberFormat="1" applyFont="1" applyFill="1" applyBorder="1"/>
    <xf numFmtId="169" fontId="10" fillId="5" borderId="93" xfId="0" applyNumberFormat="1" applyFont="1" applyFill="1" applyBorder="1" applyAlignment="1">
      <alignment wrapText="1"/>
    </xf>
    <xf numFmtId="0" fontId="8" fillId="0" borderId="94" xfId="0" applyFont="1" applyBorder="1" applyAlignment="1">
      <alignment vertical="top" wrapText="1"/>
    </xf>
    <xf numFmtId="169" fontId="8" fillId="0" borderId="95" xfId="1" applyNumberFormat="1" applyFont="1" applyBorder="1" applyAlignment="1">
      <alignment wrapText="1"/>
    </xf>
    <xf numFmtId="0" fontId="8" fillId="0" borderId="95" xfId="0" applyFont="1" applyBorder="1" applyAlignment="1">
      <alignment wrapText="1" readingOrder="1"/>
    </xf>
    <xf numFmtId="0" fontId="28" fillId="2" borderId="96" xfId="0" applyFont="1" applyFill="1" applyBorder="1" applyAlignment="1">
      <alignment wrapText="1"/>
    </xf>
    <xf numFmtId="166" fontId="27" fillId="0" borderId="61" xfId="0" applyNumberFormat="1" applyFont="1" applyFill="1" applyBorder="1"/>
    <xf numFmtId="166" fontId="27" fillId="0" borderId="94" xfId="0" applyNumberFormat="1" applyFont="1" applyFill="1" applyBorder="1"/>
    <xf numFmtId="0" fontId="8" fillId="0" borderId="94" xfId="0" applyFont="1" applyBorder="1"/>
    <xf numFmtId="44" fontId="17" fillId="2" borderId="70" xfId="1" applyFont="1" applyFill="1" applyBorder="1"/>
    <xf numFmtId="44" fontId="17" fillId="2" borderId="69" xfId="1" applyFont="1" applyFill="1" applyBorder="1"/>
    <xf numFmtId="165" fontId="17" fillId="2" borderId="70" xfId="0" applyNumberFormat="1" applyFont="1" applyFill="1" applyBorder="1"/>
    <xf numFmtId="165" fontId="17" fillId="2" borderId="69" xfId="0" applyNumberFormat="1" applyFont="1" applyFill="1" applyBorder="1"/>
    <xf numFmtId="0" fontId="10" fillId="3" borderId="92" xfId="0" applyFont="1" applyFill="1" applyBorder="1" applyAlignment="1">
      <alignment horizontal="left" wrapText="1"/>
    </xf>
    <xf numFmtId="0" fontId="10" fillId="3" borderId="92" xfId="0" applyFont="1" applyFill="1" applyBorder="1" applyAlignment="1">
      <alignment wrapText="1"/>
    </xf>
    <xf numFmtId="0" fontId="9" fillId="0" borderId="94" xfId="0" applyFont="1" applyBorder="1" applyAlignment="1">
      <alignment wrapText="1"/>
    </xf>
    <xf numFmtId="166" fontId="27" fillId="2" borderId="61" xfId="0" applyNumberFormat="1" applyFont="1" applyFill="1" applyBorder="1"/>
    <xf numFmtId="166" fontId="27" fillId="2" borderId="94" xfId="0" applyNumberFormat="1" applyFont="1" applyFill="1" applyBorder="1"/>
    <xf numFmtId="0" fontId="8" fillId="2" borderId="69" xfId="0" applyFont="1" applyFill="1" applyBorder="1" applyAlignment="1">
      <alignment wrapText="1"/>
    </xf>
    <xf numFmtId="0" fontId="19" fillId="8" borderId="99" xfId="0" applyFont="1" applyFill="1" applyBorder="1" applyAlignment="1">
      <alignment wrapText="1"/>
    </xf>
    <xf numFmtId="166" fontId="41" fillId="8" borderId="97" xfId="0" applyNumberFormat="1" applyFont="1" applyFill="1" applyBorder="1" applyAlignment="1">
      <alignment wrapText="1"/>
    </xf>
    <xf numFmtId="166" fontId="41" fillId="8" borderId="98" xfId="0" applyNumberFormat="1" applyFont="1" applyFill="1" applyBorder="1" applyAlignment="1">
      <alignment wrapText="1"/>
    </xf>
    <xf numFmtId="0" fontId="23" fillId="0" borderId="28" xfId="0" applyFont="1" applyBorder="1"/>
    <xf numFmtId="0" fontId="22" fillId="0" borderId="28" xfId="0" applyFont="1" applyBorder="1" applyAlignment="1">
      <alignment wrapText="1"/>
    </xf>
    <xf numFmtId="0" fontId="8" fillId="0" borderId="28" xfId="0" applyFont="1" applyBorder="1" applyAlignment="1">
      <alignment wrapText="1" readingOrder="1"/>
    </xf>
    <xf numFmtId="166" fontId="27" fillId="0" borderId="28" xfId="0" applyNumberFormat="1" applyFont="1" applyFill="1" applyBorder="1"/>
    <xf numFmtId="0" fontId="9" fillId="0" borderId="0" xfId="0" applyFont="1" applyBorder="1"/>
    <xf numFmtId="0" fontId="12" fillId="2" borderId="20" xfId="0" applyFont="1" applyFill="1" applyBorder="1" applyAlignment="1">
      <alignment horizontal="center"/>
    </xf>
    <xf numFmtId="0" fontId="10" fillId="2" borderId="3" xfId="0" applyFont="1" applyFill="1" applyBorder="1" applyAlignment="1">
      <alignment horizontal="center" wrapText="1"/>
    </xf>
    <xf numFmtId="0" fontId="14" fillId="0" borderId="21" xfId="0" applyFont="1" applyBorder="1" applyAlignment="1">
      <alignment wrapText="1"/>
    </xf>
    <xf numFmtId="1" fontId="14" fillId="13" borderId="19" xfId="0" applyNumberFormat="1" applyFont="1" applyFill="1" applyBorder="1"/>
    <xf numFmtId="1" fontId="14" fillId="13" borderId="3" xfId="0" applyNumberFormat="1" applyFont="1" applyFill="1" applyBorder="1"/>
    <xf numFmtId="0" fontId="10" fillId="2" borderId="20" xfId="0" applyFont="1" applyFill="1" applyBorder="1" applyAlignment="1">
      <alignment wrapText="1"/>
    </xf>
    <xf numFmtId="0" fontId="41" fillId="8" borderId="100" xfId="0" applyFont="1" applyFill="1" applyBorder="1" applyAlignment="1">
      <alignment wrapText="1"/>
    </xf>
    <xf numFmtId="164" fontId="17" fillId="0" borderId="28" xfId="0" applyNumberFormat="1" applyFont="1" applyFill="1" applyBorder="1"/>
    <xf numFmtId="166" fontId="41" fillId="8" borderId="101" xfId="0" applyNumberFormat="1" applyFont="1" applyFill="1" applyBorder="1" applyAlignment="1">
      <alignment wrapText="1"/>
    </xf>
    <xf numFmtId="9" fontId="31" fillId="12" borderId="103" xfId="53" applyFont="1" applyFill="1" applyBorder="1"/>
    <xf numFmtId="166" fontId="27" fillId="2" borderId="103" xfId="0" applyNumberFormat="1" applyFont="1" applyFill="1" applyBorder="1"/>
    <xf numFmtId="166" fontId="27" fillId="0" borderId="103" xfId="0" applyNumberFormat="1" applyFont="1" applyFill="1" applyBorder="1"/>
    <xf numFmtId="169" fontId="17" fillId="2" borderId="73" xfId="1" applyNumberFormat="1" applyFont="1" applyFill="1" applyBorder="1"/>
    <xf numFmtId="44" fontId="17" fillId="2" borderId="73" xfId="1" applyFont="1" applyFill="1" applyBorder="1"/>
    <xf numFmtId="165" fontId="17" fillId="2" borderId="73" xfId="0" applyNumberFormat="1" applyFont="1" applyFill="1" applyBorder="1"/>
    <xf numFmtId="167" fontId="19" fillId="8" borderId="104" xfId="0" applyNumberFormat="1" applyFont="1" applyFill="1" applyBorder="1" applyAlignment="1">
      <alignment wrapText="1"/>
    </xf>
    <xf numFmtId="167" fontId="20" fillId="6" borderId="105" xfId="0" applyNumberFormat="1" applyFont="1" applyFill="1" applyBorder="1"/>
    <xf numFmtId="0" fontId="8" fillId="5" borderId="63" xfId="0" applyFont="1" applyFill="1" applyBorder="1"/>
    <xf numFmtId="9" fontId="20" fillId="0" borderId="106" xfId="53" applyFont="1" applyBorder="1"/>
    <xf numFmtId="164" fontId="17" fillId="2" borderId="107" xfId="0" applyNumberFormat="1" applyFont="1" applyFill="1" applyBorder="1"/>
    <xf numFmtId="164" fontId="10" fillId="5" borderId="63" xfId="0" applyNumberFormat="1" applyFont="1" applyFill="1" applyBorder="1"/>
    <xf numFmtId="9" fontId="17" fillId="0" borderId="106" xfId="53" applyFont="1" applyBorder="1"/>
    <xf numFmtId="166" fontId="17" fillId="0" borderId="106" xfId="0" applyNumberFormat="1" applyFont="1" applyFill="1" applyBorder="1"/>
    <xf numFmtId="169" fontId="20" fillId="2" borderId="107" xfId="0" applyNumberFormat="1" applyFont="1" applyFill="1" applyBorder="1"/>
    <xf numFmtId="166" fontId="16" fillId="5" borderId="108" xfId="0" applyNumberFormat="1" applyFont="1" applyFill="1" applyBorder="1" applyAlignment="1">
      <alignment horizontal="center"/>
    </xf>
    <xf numFmtId="168" fontId="8" fillId="12" borderId="109" xfId="53" applyNumberFormat="1" applyFont="1" applyFill="1" applyBorder="1"/>
    <xf numFmtId="10" fontId="20" fillId="0" borderId="106" xfId="53" applyNumberFormat="1" applyFont="1" applyBorder="1"/>
    <xf numFmtId="9" fontId="20" fillId="0" borderId="107" xfId="53" applyFont="1" applyBorder="1"/>
    <xf numFmtId="165" fontId="9" fillId="10" borderId="21" xfId="0" applyNumberFormat="1" applyFont="1" applyFill="1" applyBorder="1"/>
    <xf numFmtId="167" fontId="19" fillId="8" borderId="21" xfId="0" applyNumberFormat="1" applyFont="1" applyFill="1" applyBorder="1" applyAlignment="1">
      <alignment wrapText="1"/>
    </xf>
    <xf numFmtId="167" fontId="20" fillId="6" borderId="21" xfId="0" applyNumberFormat="1" applyFont="1" applyFill="1" applyBorder="1"/>
    <xf numFmtId="0" fontId="19" fillId="8" borderId="110" xfId="0" applyFont="1" applyFill="1" applyBorder="1" applyAlignment="1">
      <alignment wrapText="1"/>
    </xf>
    <xf numFmtId="0" fontId="13" fillId="6" borderId="28" xfId="0" applyFont="1" applyFill="1" applyBorder="1" applyAlignment="1">
      <alignment wrapText="1"/>
    </xf>
    <xf numFmtId="0" fontId="21" fillId="0" borderId="2" xfId="0" applyFont="1" applyBorder="1" applyAlignment="1">
      <alignment horizontal="center"/>
    </xf>
    <xf numFmtId="0" fontId="37" fillId="0" borderId="0" xfId="32" applyFont="1" applyAlignment="1">
      <alignment horizontal="left" vertical="top" wrapText="1"/>
    </xf>
    <xf numFmtId="0" fontId="38" fillId="0" borderId="0" xfId="32" applyFont="1" applyAlignment="1">
      <alignment horizontal="left" vertical="top" wrapText="1"/>
    </xf>
    <xf numFmtId="49" fontId="29" fillId="0" borderId="0" xfId="32" applyNumberFormat="1" applyFont="1" applyAlignment="1">
      <alignment horizontal="left" vertical="top" wrapText="1"/>
    </xf>
    <xf numFmtId="0" fontId="29" fillId="0" borderId="0" xfId="32" applyFont="1" applyAlignment="1">
      <alignment horizontal="left" vertical="top"/>
    </xf>
    <xf numFmtId="0" fontId="13" fillId="2" borderId="28" xfId="0" applyFont="1" applyFill="1" applyBorder="1" applyAlignment="1">
      <alignment horizontal="center" wrapText="1"/>
    </xf>
    <xf numFmtId="0" fontId="0" fillId="0" borderId="28" xfId="0" applyBorder="1" applyAlignment="1">
      <alignment horizontal="center" wrapText="1"/>
    </xf>
    <xf numFmtId="0" fontId="12" fillId="7" borderId="29" xfId="0" applyFont="1" applyFill="1" applyBorder="1" applyAlignment="1">
      <alignment horizontal="center"/>
    </xf>
    <xf numFmtId="0" fontId="12" fillId="7" borderId="15" xfId="0" applyFont="1" applyFill="1" applyBorder="1" applyAlignment="1">
      <alignment horizontal="center"/>
    </xf>
    <xf numFmtId="0" fontId="12" fillId="7" borderId="27" xfId="0" applyFont="1" applyFill="1" applyBorder="1" applyAlignment="1">
      <alignment horizontal="center"/>
    </xf>
    <xf numFmtId="0" fontId="10" fillId="7" borderId="29" xfId="0" applyFont="1" applyFill="1" applyBorder="1" applyAlignment="1">
      <alignment horizontal="center" wrapText="1"/>
    </xf>
    <xf numFmtId="0" fontId="10" fillId="7" borderId="15" xfId="0" applyFont="1" applyFill="1" applyBorder="1" applyAlignment="1">
      <alignment horizontal="center" wrapText="1"/>
    </xf>
    <xf numFmtId="0" fontId="10" fillId="7" borderId="27" xfId="0" applyFont="1" applyFill="1" applyBorder="1" applyAlignment="1">
      <alignment horizontal="center" wrapText="1"/>
    </xf>
    <xf numFmtId="0" fontId="11" fillId="2" borderId="29" xfId="0" applyFont="1" applyFill="1" applyBorder="1" applyAlignment="1">
      <alignment horizontal="left" wrapText="1"/>
    </xf>
    <xf numFmtId="0" fontId="11" fillId="2" borderId="15" xfId="0" applyFont="1" applyFill="1" applyBorder="1" applyAlignment="1">
      <alignment horizontal="left" wrapText="1"/>
    </xf>
    <xf numFmtId="0" fontId="9" fillId="0" borderId="54" xfId="0" applyFont="1" applyBorder="1" applyAlignment="1">
      <alignment textRotation="90"/>
    </xf>
    <xf numFmtId="0" fontId="0" fillId="0" borderId="58" xfId="0" applyBorder="1" applyAlignment="1">
      <alignment textRotation="90"/>
    </xf>
    <xf numFmtId="0" fontId="25" fillId="7" borderId="35" xfId="0" applyFont="1" applyFill="1" applyBorder="1" applyAlignment="1">
      <alignment horizontal="center" textRotation="90" wrapText="1"/>
    </xf>
    <xf numFmtId="0" fontId="25" fillId="7" borderId="38" xfId="0" applyFont="1" applyFill="1" applyBorder="1" applyAlignment="1">
      <alignment horizontal="center" textRotation="90" wrapText="1"/>
    </xf>
    <xf numFmtId="0" fontId="14" fillId="2" borderId="4" xfId="0" applyFont="1" applyFill="1" applyBorder="1"/>
    <xf numFmtId="0" fontId="14" fillId="2" borderId="1" xfId="0" applyFont="1" applyFill="1" applyBorder="1"/>
    <xf numFmtId="0" fontId="14" fillId="2" borderId="5" xfId="0" applyFont="1" applyFill="1" applyBorder="1"/>
    <xf numFmtId="0" fontId="15" fillId="2" borderId="1" xfId="0" applyFont="1" applyFill="1" applyBorder="1" applyAlignment="1">
      <alignment wrapText="1"/>
    </xf>
    <xf numFmtId="0" fontId="15" fillId="2" borderId="39" xfId="0" applyFont="1" applyFill="1" applyBorder="1" applyAlignment="1">
      <alignment wrapText="1"/>
    </xf>
    <xf numFmtId="0" fontId="11" fillId="7" borderId="34" xfId="0" applyFont="1" applyFill="1" applyBorder="1" applyAlignment="1">
      <alignment horizontal="center" textRotation="90" wrapText="1"/>
    </xf>
    <xf numFmtId="0" fontId="11" fillId="7" borderId="35" xfId="0" applyFont="1" applyFill="1" applyBorder="1" applyAlignment="1">
      <alignment horizontal="center" textRotation="90" wrapText="1"/>
    </xf>
    <xf numFmtId="0" fontId="11" fillId="7" borderId="36" xfId="0" applyFont="1" applyFill="1" applyBorder="1" applyAlignment="1">
      <alignment horizontal="center" textRotation="90" wrapText="1"/>
    </xf>
    <xf numFmtId="0" fontId="11" fillId="7" borderId="37" xfId="0" applyFont="1" applyFill="1" applyBorder="1" applyAlignment="1">
      <alignment horizontal="center" textRotation="90" wrapText="1"/>
    </xf>
    <xf numFmtId="0" fontId="8" fillId="2" borderId="54" xfId="0" applyFont="1" applyFill="1" applyBorder="1" applyAlignment="1">
      <alignment wrapText="1"/>
    </xf>
    <xf numFmtId="0" fontId="8" fillId="2" borderId="50" xfId="0" applyFont="1" applyFill="1" applyBorder="1" applyAlignment="1">
      <alignment wrapText="1"/>
    </xf>
    <xf numFmtId="3" fontId="16" fillId="5" borderId="84" xfId="0" applyNumberFormat="1" applyFont="1" applyFill="1" applyBorder="1" applyAlignment="1">
      <alignment horizontal="center"/>
    </xf>
    <xf numFmtId="3" fontId="16" fillId="5" borderId="66" xfId="0" applyNumberFormat="1" applyFont="1" applyFill="1" applyBorder="1" applyAlignment="1">
      <alignment horizontal="center"/>
    </xf>
    <xf numFmtId="0" fontId="8" fillId="10" borderId="19" xfId="0" applyFont="1" applyFill="1" applyBorder="1" applyAlignment="1">
      <alignment wrapText="1"/>
    </xf>
    <xf numFmtId="0" fontId="8" fillId="10" borderId="22" xfId="0" applyFont="1" applyFill="1" applyBorder="1" applyAlignment="1">
      <alignment wrapText="1"/>
    </xf>
    <xf numFmtId="0" fontId="22" fillId="2" borderId="3" xfId="0" applyFont="1" applyFill="1" applyBorder="1" applyAlignment="1">
      <alignment wrapText="1"/>
    </xf>
    <xf numFmtId="0" fontId="22" fillId="2" borderId="19" xfId="0" applyFont="1" applyFill="1" applyBorder="1" applyAlignment="1">
      <alignment wrapText="1"/>
    </xf>
    <xf numFmtId="0" fontId="22" fillId="2" borderId="83" xfId="0" applyFont="1" applyFill="1" applyBorder="1" applyAlignment="1">
      <alignment wrapText="1"/>
    </xf>
    <xf numFmtId="3" fontId="16" fillId="5" borderId="3" xfId="0" applyNumberFormat="1" applyFont="1" applyFill="1" applyBorder="1" applyAlignment="1">
      <alignment horizontal="center"/>
    </xf>
    <xf numFmtId="3" fontId="16" fillId="5" borderId="19" xfId="0" applyNumberFormat="1" applyFont="1" applyFill="1" applyBorder="1" applyAlignment="1">
      <alignment horizontal="center"/>
    </xf>
    <xf numFmtId="3" fontId="16" fillId="5" borderId="87" xfId="0" applyNumberFormat="1" applyFont="1" applyFill="1" applyBorder="1" applyAlignment="1">
      <alignment horizontal="center"/>
    </xf>
    <xf numFmtId="0" fontId="10" fillId="2" borderId="19" xfId="0" applyFont="1" applyFill="1" applyBorder="1" applyAlignment="1">
      <alignment wrapText="1"/>
    </xf>
    <xf numFmtId="0" fontId="10" fillId="2" borderId="28" xfId="0" applyFont="1" applyFill="1" applyBorder="1" applyAlignment="1">
      <alignment wrapText="1"/>
    </xf>
    <xf numFmtId="0" fontId="10" fillId="2" borderId="22" xfId="0" applyFont="1" applyFill="1" applyBorder="1" applyAlignment="1">
      <alignment wrapText="1"/>
    </xf>
    <xf numFmtId="0" fontId="8" fillId="8" borderId="19" xfId="0" applyFont="1" applyFill="1" applyBorder="1" applyAlignment="1">
      <alignment wrapText="1"/>
    </xf>
    <xf numFmtId="0" fontId="19" fillId="8" borderId="42" xfId="0" applyFont="1" applyFill="1" applyBorder="1" applyAlignment="1">
      <alignment wrapText="1"/>
    </xf>
    <xf numFmtId="0" fontId="19" fillId="8" borderId="43" xfId="0" applyFont="1" applyFill="1" applyBorder="1" applyAlignment="1">
      <alignment wrapText="1"/>
    </xf>
    <xf numFmtId="0" fontId="19" fillId="8" borderId="44" xfId="0" applyFont="1" applyFill="1" applyBorder="1" applyAlignment="1">
      <alignment wrapText="1"/>
    </xf>
    <xf numFmtId="0" fontId="19" fillId="8" borderId="45" xfId="0" applyFont="1" applyFill="1" applyBorder="1" applyAlignment="1">
      <alignment wrapText="1"/>
    </xf>
    <xf numFmtId="0" fontId="19" fillId="8" borderId="46" xfId="0" applyFont="1" applyFill="1" applyBorder="1" applyAlignment="1">
      <alignment wrapText="1"/>
    </xf>
    <xf numFmtId="0" fontId="19" fillId="8" borderId="47" xfId="0" applyFont="1" applyFill="1" applyBorder="1" applyAlignment="1">
      <alignment wrapText="1"/>
    </xf>
    <xf numFmtId="0" fontId="13" fillId="6" borderId="52" xfId="0" applyFont="1" applyFill="1" applyBorder="1" applyAlignment="1">
      <alignment wrapText="1"/>
    </xf>
    <xf numFmtId="0" fontId="13" fillId="6" borderId="43" xfId="0" applyFont="1" applyFill="1" applyBorder="1" applyAlignment="1">
      <alignment wrapText="1"/>
    </xf>
    <xf numFmtId="0" fontId="13" fillId="6" borderId="57" xfId="0" applyFont="1" applyFill="1" applyBorder="1" applyAlignment="1">
      <alignment wrapText="1"/>
    </xf>
    <xf numFmtId="0" fontId="19" fillId="8" borderId="68" xfId="0" applyFont="1" applyFill="1" applyBorder="1" applyAlignment="1">
      <alignment wrapText="1"/>
    </xf>
    <xf numFmtId="0" fontId="19" fillId="8" borderId="67" xfId="0" applyFont="1" applyFill="1" applyBorder="1" applyAlignment="1">
      <alignment wrapText="1"/>
    </xf>
    <xf numFmtId="3" fontId="16" fillId="5" borderId="91" xfId="0" applyNumberFormat="1" applyFont="1" applyFill="1" applyBorder="1" applyAlignment="1">
      <alignment horizontal="center"/>
    </xf>
    <xf numFmtId="3" fontId="16" fillId="5" borderId="92" xfId="0" applyNumberFormat="1" applyFont="1" applyFill="1" applyBorder="1" applyAlignment="1">
      <alignment horizontal="center"/>
    </xf>
    <xf numFmtId="3" fontId="16" fillId="5" borderId="102" xfId="0" applyNumberFormat="1" applyFont="1" applyFill="1" applyBorder="1" applyAlignment="1">
      <alignment horizontal="center"/>
    </xf>
    <xf numFmtId="0" fontId="8" fillId="2" borderId="69" xfId="0" applyFont="1" applyFill="1" applyBorder="1" applyAlignment="1">
      <alignment wrapText="1"/>
    </xf>
    <xf numFmtId="0" fontId="8" fillId="2" borderId="96" xfId="0" applyFont="1" applyFill="1" applyBorder="1" applyAlignment="1">
      <alignment wrapText="1"/>
    </xf>
    <xf numFmtId="0" fontId="8" fillId="10" borderId="69" xfId="0" applyFont="1" applyFill="1" applyBorder="1" applyAlignment="1">
      <alignment wrapText="1"/>
    </xf>
    <xf numFmtId="0" fontId="8" fillId="10" borderId="96" xfId="0" applyFont="1" applyFill="1" applyBorder="1" applyAlignment="1">
      <alignment wrapText="1"/>
    </xf>
    <xf numFmtId="0" fontId="13" fillId="0" borderId="0" xfId="0" applyFont="1" applyFill="1" applyAlignment="1">
      <alignment horizontal="center" wrapText="1"/>
    </xf>
    <xf numFmtId="0" fontId="13" fillId="0" borderId="28" xfId="0" applyFont="1" applyFill="1" applyBorder="1" applyAlignment="1">
      <alignment horizontal="center" vertical="center" wrapText="1"/>
    </xf>
    <xf numFmtId="0" fontId="12" fillId="2" borderId="3" xfId="0" applyFont="1" applyFill="1" applyBorder="1" applyAlignment="1">
      <alignment horizontal="center"/>
    </xf>
    <xf numFmtId="0" fontId="12" fillId="2" borderId="19" xfId="0" applyFont="1" applyFill="1" applyBorder="1" applyAlignment="1">
      <alignment horizontal="center"/>
    </xf>
    <xf numFmtId="0" fontId="12" fillId="2" borderId="22" xfId="0" applyFont="1" applyFill="1" applyBorder="1" applyAlignment="1">
      <alignment horizontal="center"/>
    </xf>
    <xf numFmtId="0" fontId="16" fillId="5" borderId="91" xfId="0" applyFont="1" applyFill="1" applyBorder="1" applyAlignment="1">
      <alignment horizontal="center"/>
    </xf>
    <xf numFmtId="0" fontId="16" fillId="5" borderId="92" xfId="0" applyFont="1" applyFill="1" applyBorder="1" applyAlignment="1">
      <alignment horizontal="center"/>
    </xf>
    <xf numFmtId="0" fontId="16" fillId="5" borderId="102" xfId="0" applyFont="1" applyFill="1" applyBorder="1" applyAlignment="1">
      <alignment horizontal="center"/>
    </xf>
    <xf numFmtId="0" fontId="28" fillId="2" borderId="96" xfId="0" applyFont="1" applyFill="1" applyBorder="1" applyAlignment="1">
      <alignment wrapText="1"/>
    </xf>
    <xf numFmtId="0" fontId="9" fillId="0" borderId="81" xfId="0" applyFont="1" applyBorder="1" applyAlignment="1" applyProtection="1">
      <alignment horizontal="left" vertical="top" wrapText="1"/>
      <protection locked="0"/>
    </xf>
    <xf numFmtId="0" fontId="9" fillId="0" borderId="1" xfId="0" applyFont="1" applyBorder="1" applyAlignment="1" applyProtection="1">
      <alignment horizontal="left"/>
      <protection locked="0"/>
    </xf>
    <xf numFmtId="0" fontId="9" fillId="0" borderId="60" xfId="0" applyFont="1" applyBorder="1" applyAlignment="1" applyProtection="1">
      <alignment horizontal="left"/>
      <protection locked="0"/>
    </xf>
    <xf numFmtId="0" fontId="9" fillId="0" borderId="0" xfId="0" applyFont="1" applyAlignment="1">
      <alignment horizontal="center" vertical="center" wrapText="1"/>
    </xf>
    <xf numFmtId="0" fontId="10" fillId="3" borderId="81" xfId="0" applyFont="1" applyFill="1" applyBorder="1" applyAlignment="1"/>
    <xf numFmtId="0" fontId="8" fillId="3" borderId="1" xfId="0" applyFont="1" applyFill="1" applyBorder="1" applyAlignment="1"/>
    <xf numFmtId="0" fontId="8" fillId="3" borderId="60" xfId="0" applyFont="1" applyFill="1" applyBorder="1" applyAlignment="1"/>
    <xf numFmtId="0" fontId="11" fillId="0" borderId="81" xfId="0" applyFont="1" applyBorder="1" applyAlignment="1">
      <alignment horizontal="left" vertical="center" wrapText="1"/>
    </xf>
    <xf numFmtId="0" fontId="31" fillId="0" borderId="1" xfId="0" applyFont="1" applyBorder="1" applyAlignment="1">
      <alignment horizontal="left"/>
    </xf>
    <xf numFmtId="0" fontId="31" fillId="0" borderId="60" xfId="0" applyFont="1" applyBorder="1" applyAlignment="1">
      <alignment horizontal="left"/>
    </xf>
    <xf numFmtId="0" fontId="39" fillId="11" borderId="81" xfId="0" applyFont="1" applyFill="1" applyBorder="1" applyAlignment="1">
      <alignment wrapText="1"/>
    </xf>
    <xf numFmtId="0" fontId="40" fillId="11" borderId="1" xfId="0" applyFont="1" applyFill="1" applyBorder="1" applyAlignment="1">
      <alignment wrapText="1"/>
    </xf>
    <xf numFmtId="0" fontId="40" fillId="11" borderId="60" xfId="0" applyFont="1" applyFill="1" applyBorder="1" applyAlignment="1">
      <alignment wrapText="1"/>
    </xf>
    <xf numFmtId="0" fontId="31" fillId="0" borderId="81" xfId="0" applyFont="1" applyBorder="1" applyAlignment="1">
      <alignment vertical="top" wrapText="1"/>
    </xf>
    <xf numFmtId="0" fontId="31" fillId="0" borderId="1" xfId="0" applyFont="1" applyBorder="1" applyAlignment="1">
      <alignment vertical="top" wrapText="1"/>
    </xf>
    <xf numFmtId="0" fontId="31" fillId="0" borderId="60" xfId="0" applyFont="1" applyBorder="1" applyAlignment="1">
      <alignment vertical="top" wrapText="1"/>
    </xf>
  </cellXfs>
  <cellStyles count="54">
    <cellStyle name="Comma 2" xfId="2" xr:uid="{00000000-0005-0000-0000-000000000000}"/>
    <cellStyle name="Comma 3" xfId="3" xr:uid="{00000000-0005-0000-0000-000001000000}"/>
    <cellStyle name="Comma 3 2" xfId="33" xr:uid="{0CBAE5FC-A547-4081-B7D8-A1FEDC2407DC}"/>
    <cellStyle name="Currency" xfId="1" builtinId="4"/>
    <cellStyle name="Currency 2" xfId="4" xr:uid="{00000000-0005-0000-0000-000003000000}"/>
    <cellStyle name="Currency 3" xfId="5" xr:uid="{00000000-0005-0000-0000-000004000000}"/>
    <cellStyle name="Currency 3 2" xfId="34" xr:uid="{49D39593-2D47-4417-ADC7-85267D156D12}"/>
    <cellStyle name="Currency 4" xfId="6" xr:uid="{00000000-0005-0000-0000-000005000000}"/>
    <cellStyle name="Currency 4 2" xfId="35" xr:uid="{334CBF53-4479-46F4-B179-98B87348EC51}"/>
    <cellStyle name="Hyperlink 2" xfId="7" xr:uid="{00000000-0005-0000-0000-000006000000}"/>
    <cellStyle name="Normal" xfId="0" builtinId="0"/>
    <cellStyle name="Normal 10" xfId="8" xr:uid="{00000000-0005-0000-0000-000008000000}"/>
    <cellStyle name="Normal 10 2" xfId="9" xr:uid="{00000000-0005-0000-0000-000009000000}"/>
    <cellStyle name="Normal 10 2 2" xfId="37" xr:uid="{20D82758-4AFE-440D-8D50-38B43C5A38DD}"/>
    <cellStyle name="Normal 10 3" xfId="36" xr:uid="{CF7D9B28-4AA5-4B6A-AC10-E5AE83B7E32B}"/>
    <cellStyle name="Normal 11" xfId="10" xr:uid="{00000000-0005-0000-0000-00000A000000}"/>
    <cellStyle name="Normal 11 2" xfId="38" xr:uid="{FA8D9C45-E08E-449D-80F8-55C859BE2F63}"/>
    <cellStyle name="Normal 12" xfId="32" xr:uid="{00000000-0005-0000-0000-00000B000000}"/>
    <cellStyle name="Normal 2" xfId="11" xr:uid="{00000000-0005-0000-0000-00000C000000}"/>
    <cellStyle name="Normal 2 2" xfId="12" xr:uid="{00000000-0005-0000-0000-00000D000000}"/>
    <cellStyle name="Normal 3" xfId="13" xr:uid="{00000000-0005-0000-0000-00000E000000}"/>
    <cellStyle name="Normal 3 2" xfId="14" xr:uid="{00000000-0005-0000-0000-00000F000000}"/>
    <cellStyle name="Normal 4" xfId="15" xr:uid="{00000000-0005-0000-0000-000010000000}"/>
    <cellStyle name="Normal 4 2" xfId="39" xr:uid="{F2D8A6E5-B74A-4872-89C9-9A97B2CBD60E}"/>
    <cellStyle name="Normal 5" xfId="16" xr:uid="{00000000-0005-0000-0000-000011000000}"/>
    <cellStyle name="Normal 5 2" xfId="17" xr:uid="{00000000-0005-0000-0000-000012000000}"/>
    <cellStyle name="Normal 5 2 2" xfId="41" xr:uid="{A5201778-8D25-4202-8677-22D1CA99D30D}"/>
    <cellStyle name="Normal 5 3" xfId="18" xr:uid="{00000000-0005-0000-0000-000013000000}"/>
    <cellStyle name="Normal 5 3 2" xfId="42" xr:uid="{F314F73E-36BF-4532-9808-F5171BD49D22}"/>
    <cellStyle name="Normal 5 4" xfId="19" xr:uid="{00000000-0005-0000-0000-000014000000}"/>
    <cellStyle name="Normal 5 4 2" xfId="43" xr:uid="{4DC1F0E6-E399-496D-9289-2A29C10BAB50}"/>
    <cellStyle name="Normal 5 5" xfId="20" xr:uid="{00000000-0005-0000-0000-000015000000}"/>
    <cellStyle name="Normal 5 5 2" xfId="44" xr:uid="{16E81F18-501F-4F87-A1FB-26DFF0FC48AB}"/>
    <cellStyle name="Normal 5 6" xfId="21" xr:uid="{00000000-0005-0000-0000-000016000000}"/>
    <cellStyle name="Normal 5 6 2" xfId="45" xr:uid="{C5FCBE0C-BE4A-44D9-91AD-3B61B56827AD}"/>
    <cellStyle name="Normal 5 7" xfId="40" xr:uid="{5AFFD8FB-30D7-4F26-B775-552A45E88FF0}"/>
    <cellStyle name="Normal 6" xfId="22" xr:uid="{00000000-0005-0000-0000-000017000000}"/>
    <cellStyle name="Normal 6 2" xfId="46" xr:uid="{BC21AE63-C9BE-4102-9940-B28C213879D7}"/>
    <cellStyle name="Normal 7" xfId="23" xr:uid="{00000000-0005-0000-0000-000018000000}"/>
    <cellStyle name="Normal 7 2" xfId="24" xr:uid="{00000000-0005-0000-0000-000019000000}"/>
    <cellStyle name="Normal 7 2 2" xfId="48" xr:uid="{F02BC472-CFFB-43EA-A0AD-700E30EF031A}"/>
    <cellStyle name="Normal 7 3" xfId="25" xr:uid="{00000000-0005-0000-0000-00001A000000}"/>
    <cellStyle name="Normal 7 3 2" xfId="49" xr:uid="{451E286A-1484-412F-A740-26A63C11A447}"/>
    <cellStyle name="Normal 7 4" xfId="47" xr:uid="{C85F50AB-933E-4E5F-AD22-AE93085171FC}"/>
    <cellStyle name="Normal 8" xfId="26" xr:uid="{00000000-0005-0000-0000-00001B000000}"/>
    <cellStyle name="Normal 8 2" xfId="50" xr:uid="{E7466A34-C2D0-4F5B-9465-0508D08857FE}"/>
    <cellStyle name="Normal 9" xfId="27" xr:uid="{00000000-0005-0000-0000-00001C000000}"/>
    <cellStyle name="Percent" xfId="53" builtinId="5"/>
    <cellStyle name="Percent 2" xfId="28" xr:uid="{00000000-0005-0000-0000-00001D000000}"/>
    <cellStyle name="Percent 3" xfId="29" xr:uid="{00000000-0005-0000-0000-00001E000000}"/>
    <cellStyle name="Percent 4" xfId="30" xr:uid="{00000000-0005-0000-0000-00001F000000}"/>
    <cellStyle name="Percent 4 2" xfId="51" xr:uid="{44A47A35-038C-45F0-AFBE-1DFF16E28024}"/>
    <cellStyle name="Percent 5" xfId="31" xr:uid="{00000000-0005-0000-0000-000020000000}"/>
    <cellStyle name="Percent 5 2" xfId="52" xr:uid="{7808E1EE-FE2A-4515-8B7F-2DD74383D27B}"/>
  </cellStyles>
  <dxfs count="0"/>
  <tableStyles count="0" defaultTableStyle="TableStyleMedium2" defaultPivotStyle="PivotStyleLight16"/>
  <colors>
    <mruColors>
      <color rgb="FF0000FF"/>
      <color rgb="FFFFFFCC"/>
      <color rgb="FF6699FF"/>
      <color rgb="FFF9F3A9"/>
      <color rgb="FFC0009B"/>
      <color rgb="FF9999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57149</xdr:rowOff>
    </xdr:from>
    <xdr:to>
      <xdr:col>4</xdr:col>
      <xdr:colOff>172043</xdr:colOff>
      <xdr:row>0</xdr:row>
      <xdr:rowOff>901065</xdr:rowOff>
    </xdr:to>
    <xdr:pic>
      <xdr:nvPicPr>
        <xdr:cNvPr id="2" name="Picture 1">
          <a:extLst>
            <a:ext uri="{FF2B5EF4-FFF2-40B4-BE49-F238E27FC236}">
              <a16:creationId xmlns:a16="http://schemas.microsoft.com/office/drawing/2014/main" id="{072ED9D7-B907-4C99-BBED-419FAB56A3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8624" y="57149"/>
          <a:ext cx="638769" cy="605791"/>
        </a:xfrm>
        <a:prstGeom prst="rect">
          <a:avLst/>
        </a:prstGeom>
      </xdr:spPr>
    </xdr:pic>
    <xdr:clientData/>
  </xdr:twoCellAnchor>
  <xdr:twoCellAnchor>
    <xdr:from>
      <xdr:col>0</xdr:col>
      <xdr:colOff>66675</xdr:colOff>
      <xdr:row>1</xdr:row>
      <xdr:rowOff>0</xdr:rowOff>
    </xdr:from>
    <xdr:to>
      <xdr:col>3</xdr:col>
      <xdr:colOff>876300</xdr:colOff>
      <xdr:row>1</xdr:row>
      <xdr:rowOff>9525</xdr:rowOff>
    </xdr:to>
    <xdr:cxnSp macro="">
      <xdr:nvCxnSpPr>
        <xdr:cNvPr id="3" name="Straight Connector 2">
          <a:extLst>
            <a:ext uri="{FF2B5EF4-FFF2-40B4-BE49-F238E27FC236}">
              <a16:creationId xmlns:a16="http://schemas.microsoft.com/office/drawing/2014/main" id="{447EA805-E03A-47DB-8BEF-F08F3C52C60C}"/>
            </a:ext>
          </a:extLst>
        </xdr:cNvPr>
        <xdr:cNvCxnSpPr/>
      </xdr:nvCxnSpPr>
      <xdr:spPr>
        <a:xfrm>
          <a:off x="66675" y="742950"/>
          <a:ext cx="8715375"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4</xdr:row>
      <xdr:rowOff>9525</xdr:rowOff>
    </xdr:from>
    <xdr:to>
      <xdr:col>3</xdr:col>
      <xdr:colOff>901065</xdr:colOff>
      <xdr:row>4</xdr:row>
      <xdr:rowOff>24765</xdr:rowOff>
    </xdr:to>
    <xdr:cxnSp macro="">
      <xdr:nvCxnSpPr>
        <xdr:cNvPr id="4" name="Straight Connector 3">
          <a:extLst>
            <a:ext uri="{FF2B5EF4-FFF2-40B4-BE49-F238E27FC236}">
              <a16:creationId xmlns:a16="http://schemas.microsoft.com/office/drawing/2014/main" id="{64EC603A-6B87-4427-9090-508586B78F03}"/>
            </a:ext>
          </a:extLst>
        </xdr:cNvPr>
        <xdr:cNvCxnSpPr/>
      </xdr:nvCxnSpPr>
      <xdr:spPr>
        <a:xfrm>
          <a:off x="85725" y="1552575"/>
          <a:ext cx="8721090" cy="1524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10</xdr:row>
      <xdr:rowOff>19050</xdr:rowOff>
    </xdr:from>
    <xdr:to>
      <xdr:col>3</xdr:col>
      <xdr:colOff>891540</xdr:colOff>
      <xdr:row>10</xdr:row>
      <xdr:rowOff>34290</xdr:rowOff>
    </xdr:to>
    <xdr:cxnSp macro="">
      <xdr:nvCxnSpPr>
        <xdr:cNvPr id="5" name="Straight Connector 4">
          <a:extLst>
            <a:ext uri="{FF2B5EF4-FFF2-40B4-BE49-F238E27FC236}">
              <a16:creationId xmlns:a16="http://schemas.microsoft.com/office/drawing/2014/main" id="{94F555D5-4540-4D6E-B62E-AF52915AC25D}"/>
            </a:ext>
          </a:extLst>
        </xdr:cNvPr>
        <xdr:cNvCxnSpPr/>
      </xdr:nvCxnSpPr>
      <xdr:spPr>
        <a:xfrm>
          <a:off x="76200" y="3009900"/>
          <a:ext cx="8721090" cy="1524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DCB5-B2A5-4902-AC5B-E78021930F35}">
  <sheetPr>
    <tabColor rgb="FFFFC000"/>
  </sheetPr>
  <dimension ref="B1:J32"/>
  <sheetViews>
    <sheetView workbookViewId="0">
      <selection activeCell="E29" sqref="E29"/>
    </sheetView>
  </sheetViews>
  <sheetFormatPr defaultRowHeight="12.75" x14ac:dyDescent="0.2"/>
  <cols>
    <col min="2" max="2" width="47.5703125" customWidth="1"/>
    <col min="3" max="10" width="14.42578125" customWidth="1"/>
  </cols>
  <sheetData>
    <row r="1" spans="2:10" ht="21.75" customHeight="1" x14ac:dyDescent="0.2">
      <c r="B1" t="s">
        <v>0</v>
      </c>
    </row>
    <row r="5" spans="2:10" ht="26.25" customHeight="1" x14ac:dyDescent="0.25">
      <c r="C5" s="264" t="s">
        <v>1</v>
      </c>
      <c r="D5" s="264"/>
      <c r="E5" s="264"/>
      <c r="F5" s="264"/>
      <c r="G5" s="264"/>
      <c r="H5" s="264"/>
      <c r="I5" s="264"/>
      <c r="J5" s="264"/>
    </row>
    <row r="6" spans="2:10" ht="31.5" customHeight="1" x14ac:dyDescent="0.25">
      <c r="B6" s="9" t="s">
        <v>2</v>
      </c>
      <c r="C6" s="8">
        <v>2025</v>
      </c>
      <c r="D6" s="8">
        <v>2026</v>
      </c>
      <c r="E6" s="8">
        <v>2027</v>
      </c>
      <c r="F6" s="8">
        <v>2028</v>
      </c>
      <c r="G6" s="8">
        <v>2029</v>
      </c>
      <c r="H6" s="8">
        <v>2030</v>
      </c>
      <c r="I6" s="8">
        <v>2031</v>
      </c>
      <c r="J6" s="8">
        <v>2032</v>
      </c>
    </row>
    <row r="7" spans="2:10" ht="21" customHeight="1" x14ac:dyDescent="0.2">
      <c r="B7" s="7" t="s">
        <v>3</v>
      </c>
      <c r="C7" s="10"/>
      <c r="D7" s="10"/>
      <c r="E7" s="10"/>
      <c r="F7" s="10"/>
      <c r="G7" s="10"/>
      <c r="H7" s="10"/>
      <c r="I7" s="10"/>
      <c r="J7" s="10"/>
    </row>
    <row r="8" spans="2:10" ht="21" customHeight="1" x14ac:dyDescent="0.2">
      <c r="B8" s="7" t="s">
        <v>4</v>
      </c>
      <c r="C8" s="10"/>
      <c r="D8" s="10"/>
      <c r="E8" s="10"/>
      <c r="F8" s="10"/>
      <c r="G8" s="10"/>
      <c r="H8" s="10"/>
      <c r="I8" s="10"/>
      <c r="J8" s="10"/>
    </row>
    <row r="9" spans="2:10" ht="21" customHeight="1" x14ac:dyDescent="0.2">
      <c r="B9" s="7" t="s">
        <v>5</v>
      </c>
      <c r="C9" s="10"/>
      <c r="D9" s="10"/>
      <c r="E9" s="10"/>
      <c r="F9" s="10"/>
      <c r="G9" s="10"/>
      <c r="H9" s="10"/>
      <c r="I9" s="10"/>
      <c r="J9" s="10"/>
    </row>
    <row r="10" spans="2:10" ht="21" customHeight="1" x14ac:dyDescent="0.2">
      <c r="B10" s="7" t="s">
        <v>6</v>
      </c>
      <c r="C10" s="10"/>
      <c r="D10" s="10"/>
      <c r="E10" s="10"/>
      <c r="F10" s="10"/>
      <c r="G10" s="10"/>
      <c r="H10" s="10"/>
      <c r="I10" s="10"/>
      <c r="J10" s="10"/>
    </row>
    <row r="11" spans="2:10" ht="21" customHeight="1" x14ac:dyDescent="0.2">
      <c r="B11" s="7" t="s">
        <v>7</v>
      </c>
      <c r="C11" s="10"/>
      <c r="D11" s="10"/>
      <c r="E11" s="10"/>
      <c r="F11" s="10"/>
      <c r="G11" s="10"/>
      <c r="H11" s="10"/>
      <c r="I11" s="10"/>
      <c r="J11" s="10"/>
    </row>
    <row r="12" spans="2:10" ht="21" customHeight="1" x14ac:dyDescent="0.2">
      <c r="B12" s="7"/>
      <c r="C12" s="10"/>
      <c r="D12" s="10"/>
      <c r="E12" s="10"/>
      <c r="F12" s="10"/>
      <c r="G12" s="10"/>
      <c r="H12" s="10"/>
      <c r="I12" s="10"/>
      <c r="J12" s="10"/>
    </row>
    <row r="13" spans="2:10" ht="21" customHeight="1" x14ac:dyDescent="0.2">
      <c r="B13" s="7"/>
      <c r="C13" s="10"/>
      <c r="D13" s="10"/>
      <c r="E13" s="10"/>
      <c r="F13" s="10"/>
      <c r="G13" s="10"/>
      <c r="H13" s="10"/>
      <c r="I13" s="10"/>
      <c r="J13" s="10"/>
    </row>
    <row r="14" spans="2:10" ht="21" customHeight="1" x14ac:dyDescent="0.2">
      <c r="B14" s="7"/>
      <c r="C14" s="10"/>
      <c r="D14" s="10"/>
      <c r="E14" s="10"/>
      <c r="F14" s="10"/>
      <c r="G14" s="10"/>
      <c r="H14" s="10"/>
      <c r="I14" s="10"/>
      <c r="J14" s="10"/>
    </row>
    <row r="15" spans="2:10" ht="21" customHeight="1" x14ac:dyDescent="0.2">
      <c r="B15" s="7"/>
      <c r="C15" s="10"/>
      <c r="D15" s="10"/>
      <c r="E15" s="10"/>
      <c r="F15" s="10"/>
      <c r="G15" s="10"/>
      <c r="H15" s="10"/>
      <c r="I15" s="10"/>
      <c r="J15" s="10"/>
    </row>
    <row r="16" spans="2:10" ht="21" customHeight="1" x14ac:dyDescent="0.2">
      <c r="B16" s="7"/>
      <c r="C16" s="10"/>
      <c r="D16" s="10"/>
      <c r="E16" s="10"/>
      <c r="F16" s="10"/>
      <c r="G16" s="10"/>
      <c r="H16" s="10"/>
      <c r="I16" s="10"/>
      <c r="J16" s="10"/>
    </row>
    <row r="17" spans="2:10" ht="21" customHeight="1" x14ac:dyDescent="0.2">
      <c r="B17" s="7"/>
      <c r="C17" s="10"/>
      <c r="D17" s="10"/>
      <c r="E17" s="10"/>
      <c r="F17" s="10"/>
      <c r="G17" s="10"/>
      <c r="H17" s="10"/>
      <c r="I17" s="10"/>
      <c r="J17" s="10"/>
    </row>
    <row r="18" spans="2:10" ht="21" customHeight="1" x14ac:dyDescent="0.2">
      <c r="B18" s="7"/>
      <c r="C18" s="10"/>
      <c r="D18" s="10"/>
      <c r="E18" s="10"/>
      <c r="F18" s="10"/>
      <c r="G18" s="10"/>
      <c r="H18" s="10"/>
      <c r="I18" s="10"/>
      <c r="J18" s="10"/>
    </row>
    <row r="19" spans="2:10" ht="21" customHeight="1" x14ac:dyDescent="0.2">
      <c r="B19" s="7"/>
      <c r="C19" s="10"/>
      <c r="D19" s="10"/>
      <c r="E19" s="10"/>
      <c r="F19" s="10"/>
      <c r="G19" s="10"/>
      <c r="H19" s="10"/>
      <c r="I19" s="10"/>
      <c r="J19" s="10"/>
    </row>
    <row r="20" spans="2:10" ht="21" customHeight="1" x14ac:dyDescent="0.2">
      <c r="B20" s="7"/>
      <c r="C20" s="10"/>
      <c r="D20" s="10"/>
      <c r="E20" s="10"/>
      <c r="F20" s="10"/>
      <c r="G20" s="10"/>
      <c r="H20" s="10"/>
      <c r="I20" s="10"/>
      <c r="J20" s="10"/>
    </row>
    <row r="21" spans="2:10" ht="21" customHeight="1" x14ac:dyDescent="0.2">
      <c r="B21" s="7"/>
      <c r="C21" s="10"/>
      <c r="D21" s="10"/>
      <c r="E21" s="10"/>
      <c r="F21" s="10"/>
      <c r="G21" s="10"/>
      <c r="H21" s="10"/>
      <c r="I21" s="10"/>
      <c r="J21" s="10"/>
    </row>
    <row r="22" spans="2:10" ht="21" customHeight="1" x14ac:dyDescent="0.2">
      <c r="B22" s="7"/>
      <c r="C22" s="10"/>
      <c r="D22" s="10"/>
      <c r="E22" s="10"/>
      <c r="F22" s="10"/>
      <c r="G22" s="10"/>
      <c r="H22" s="10"/>
      <c r="I22" s="10"/>
      <c r="J22" s="10"/>
    </row>
    <row r="23" spans="2:10" ht="21" customHeight="1" x14ac:dyDescent="0.2">
      <c r="B23" s="7"/>
      <c r="C23" s="10"/>
      <c r="D23" s="10"/>
      <c r="E23" s="10"/>
      <c r="F23" s="10"/>
      <c r="G23" s="10"/>
      <c r="H23" s="10"/>
      <c r="I23" s="10"/>
      <c r="J23" s="10"/>
    </row>
    <row r="24" spans="2:10" ht="21" customHeight="1" x14ac:dyDescent="0.2">
      <c r="B24" s="7"/>
      <c r="C24" s="10"/>
      <c r="D24" s="10"/>
      <c r="E24" s="10"/>
      <c r="F24" s="10"/>
      <c r="G24" s="10"/>
      <c r="H24" s="10"/>
      <c r="I24" s="10"/>
      <c r="J24" s="10"/>
    </row>
    <row r="25" spans="2:10" ht="21" customHeight="1" x14ac:dyDescent="0.2">
      <c r="B25" s="7"/>
      <c r="C25" s="10"/>
      <c r="D25" s="10"/>
      <c r="E25" s="10"/>
      <c r="F25" s="10"/>
      <c r="G25" s="10"/>
      <c r="H25" s="10"/>
      <c r="I25" s="10"/>
      <c r="J25" s="10"/>
    </row>
    <row r="26" spans="2:10" ht="21" customHeight="1" x14ac:dyDescent="0.2">
      <c r="B26" s="7"/>
      <c r="C26" s="10"/>
      <c r="D26" s="10"/>
      <c r="E26" s="10"/>
      <c r="F26" s="10"/>
      <c r="G26" s="10"/>
      <c r="H26" s="10"/>
      <c r="I26" s="10"/>
      <c r="J26" s="10"/>
    </row>
    <row r="27" spans="2:10" ht="21" customHeight="1" x14ac:dyDescent="0.2">
      <c r="B27" s="7"/>
      <c r="C27" s="10"/>
      <c r="D27" s="10"/>
      <c r="E27" s="10"/>
      <c r="F27" s="10"/>
      <c r="G27" s="10"/>
      <c r="H27" s="10"/>
      <c r="I27" s="10"/>
      <c r="J27" s="10"/>
    </row>
    <row r="28" spans="2:10" ht="21" customHeight="1" x14ac:dyDescent="0.2">
      <c r="B28" s="7"/>
      <c r="C28" s="10"/>
      <c r="D28" s="10"/>
      <c r="E28" s="10"/>
      <c r="F28" s="10"/>
      <c r="G28" s="10"/>
      <c r="H28" s="10"/>
      <c r="I28" s="10"/>
      <c r="J28" s="10"/>
    </row>
    <row r="29" spans="2:10" ht="21" customHeight="1" x14ac:dyDescent="0.2"/>
    <row r="30" spans="2:10" ht="21" customHeight="1" x14ac:dyDescent="0.2"/>
    <row r="31" spans="2:10" ht="21" customHeight="1" x14ac:dyDescent="0.2"/>
    <row r="32" spans="2:10" ht="21" customHeight="1" x14ac:dyDescent="0.2"/>
  </sheetData>
  <mergeCells count="1">
    <mergeCell ref="C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0E9A-3109-4C81-B1E2-3B7D46D899A8}">
  <sheetPr>
    <tabColor theme="0"/>
  </sheetPr>
  <dimension ref="A1:D18"/>
  <sheetViews>
    <sheetView tabSelected="1" workbookViewId="0">
      <selection activeCell="B14" sqref="B14:D14"/>
    </sheetView>
  </sheetViews>
  <sheetFormatPr defaultRowHeight="12.75" x14ac:dyDescent="0.2"/>
  <cols>
    <col min="1" max="1" width="15.85546875" style="72" customWidth="1"/>
    <col min="2" max="2" width="74.140625" style="72" bestFit="1" customWidth="1"/>
    <col min="3" max="3" width="28.5703125" style="71" customWidth="1"/>
    <col min="4" max="4" width="13.85546875" style="72" customWidth="1"/>
  </cols>
  <sheetData>
    <row r="1" spans="1:4" ht="75" customHeight="1" x14ac:dyDescent="0.3">
      <c r="A1" s="267" t="s">
        <v>195</v>
      </c>
      <c r="B1" s="268"/>
      <c r="C1" s="268"/>
      <c r="D1" s="64"/>
    </row>
    <row r="2" spans="1:4" ht="27.75" customHeight="1" x14ac:dyDescent="0.25">
      <c r="A2" s="65" t="s">
        <v>8</v>
      </c>
      <c r="B2" s="66"/>
      <c r="C2" s="65" t="s">
        <v>9</v>
      </c>
      <c r="D2" s="67"/>
    </row>
    <row r="3" spans="1:4" ht="27.75" customHeight="1" x14ac:dyDescent="0.25">
      <c r="A3" s="65" t="s">
        <v>10</v>
      </c>
      <c r="B3" s="68"/>
      <c r="C3" s="65" t="s">
        <v>11</v>
      </c>
      <c r="D3" s="69"/>
    </row>
    <row r="4" spans="1:4" ht="15.75" x14ac:dyDescent="0.25">
      <c r="A4" s="65"/>
      <c r="B4" s="70"/>
    </row>
    <row r="5" spans="1:4" ht="27.75" customHeight="1" x14ac:dyDescent="0.3">
      <c r="B5" s="73"/>
      <c r="C5" s="74" t="s">
        <v>194</v>
      </c>
    </row>
    <row r="6" spans="1:4" ht="18.75" x14ac:dyDescent="0.3">
      <c r="B6" s="73" t="s">
        <v>191</v>
      </c>
      <c r="C6" s="74">
        <f>'Option 1 Spread Pricing'!L45</f>
        <v>0</v>
      </c>
    </row>
    <row r="7" spans="1:4" ht="18.75" x14ac:dyDescent="0.3">
      <c r="B7" s="73" t="s">
        <v>192</v>
      </c>
      <c r="C7" s="74">
        <f>'Option 2 EFSC Spread Pricing'!L47</f>
        <v>0</v>
      </c>
    </row>
    <row r="8" spans="1:4" ht="18.75" x14ac:dyDescent="0.3">
      <c r="B8" s="73" t="s">
        <v>193</v>
      </c>
      <c r="C8" s="74">
        <f>'Option 2 No-EFSC Spread Pricing'!L45</f>
        <v>0</v>
      </c>
    </row>
    <row r="9" spans="1:4" x14ac:dyDescent="0.2">
      <c r="B9" s="75"/>
      <c r="C9" s="76"/>
    </row>
    <row r="10" spans="1:4" x14ac:dyDescent="0.2">
      <c r="B10" s="75"/>
      <c r="C10" s="76"/>
    </row>
    <row r="11" spans="1:4" x14ac:dyDescent="0.2">
      <c r="B11" s="75"/>
      <c r="C11" s="77"/>
    </row>
    <row r="12" spans="1:4" ht="15.75" x14ac:dyDescent="0.25">
      <c r="A12" s="78" t="s">
        <v>12</v>
      </c>
      <c r="B12" s="79"/>
      <c r="C12" s="80"/>
      <c r="D12" s="79"/>
    </row>
    <row r="13" spans="1:4" ht="30" customHeight="1" x14ac:dyDescent="0.2">
      <c r="A13" s="81" t="s">
        <v>13</v>
      </c>
      <c r="B13" s="265" t="s">
        <v>14</v>
      </c>
      <c r="C13" s="265"/>
      <c r="D13" s="265"/>
    </row>
    <row r="14" spans="1:4" ht="30" customHeight="1" x14ac:dyDescent="0.2">
      <c r="A14" s="81" t="s">
        <v>15</v>
      </c>
      <c r="B14" s="265" t="s">
        <v>16</v>
      </c>
      <c r="C14" s="265"/>
      <c r="D14" s="265"/>
    </row>
    <row r="15" spans="1:4" ht="30" customHeight="1" x14ac:dyDescent="0.2">
      <c r="A15" s="81" t="s">
        <v>17</v>
      </c>
      <c r="B15" s="265" t="s">
        <v>18</v>
      </c>
      <c r="C15" s="265"/>
      <c r="D15" s="265"/>
    </row>
    <row r="16" spans="1:4" x14ac:dyDescent="0.2">
      <c r="A16" s="81" t="s">
        <v>19</v>
      </c>
      <c r="B16" s="265" t="s">
        <v>196</v>
      </c>
      <c r="C16" s="265"/>
      <c r="D16" s="265"/>
    </row>
    <row r="17" spans="1:4" ht="30" customHeight="1" x14ac:dyDescent="0.2">
      <c r="A17" s="82" t="s">
        <v>20</v>
      </c>
      <c r="B17" s="265" t="s">
        <v>197</v>
      </c>
      <c r="C17" s="266"/>
      <c r="D17" s="266"/>
    </row>
    <row r="18" spans="1:4" ht="40.5" customHeight="1" x14ac:dyDescent="0.2">
      <c r="A18" s="82" t="s">
        <v>21</v>
      </c>
      <c r="B18" s="265" t="s">
        <v>198</v>
      </c>
      <c r="C18" s="266"/>
      <c r="D18" s="266"/>
    </row>
  </sheetData>
  <mergeCells count="7">
    <mergeCell ref="B17:D17"/>
    <mergeCell ref="B18:D18"/>
    <mergeCell ref="A1:C1"/>
    <mergeCell ref="B13:D13"/>
    <mergeCell ref="B14:D14"/>
    <mergeCell ref="B15:D15"/>
    <mergeCell ref="B16:D16"/>
  </mergeCells>
  <dataValidations count="1">
    <dataValidation type="list" allowBlank="1" showInputMessage="1" showErrorMessage="1" sqref="C65535 C131071 C196607 C262143 C327679 C393215 C458751 C524287 C589823 C655359 C720895 C786431 C851967 C917503 C983039" xr:uid="{86642475-904A-4960-A06B-8C4C35545F27}">
      <formula1>"Yes, No"</formula1>
    </dataValidation>
  </dataValidations>
  <pageMargins left="0.7" right="0.7" top="0.75" bottom="0.75" header="0.3" footer="0.3"/>
  <ignoredErrors>
    <ignoredError sqref="C7"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7B3C7-7926-40CE-A99A-D476EDA6B181}">
  <sheetPr>
    <tabColor rgb="FFFF0000"/>
  </sheetPr>
  <dimension ref="A1:AM87"/>
  <sheetViews>
    <sheetView zoomScale="80" zoomScaleNormal="80" workbookViewId="0">
      <pane xSplit="4" ySplit="4" topLeftCell="E5" activePane="bottomRight" state="frozen"/>
      <selection pane="topRight" activeCell="C1" sqref="C1"/>
      <selection pane="bottomLeft" activeCell="A6" sqref="A6"/>
      <selection pane="bottomRight" activeCell="E6" sqref="E6"/>
    </sheetView>
  </sheetViews>
  <sheetFormatPr defaultColWidth="9.140625" defaultRowHeight="12.75" x14ac:dyDescent="0.2"/>
  <cols>
    <col min="1" max="1" width="14.42578125" style="1" customWidth="1"/>
    <col min="2" max="3" width="45.7109375" style="1" customWidth="1"/>
    <col min="4" max="4" width="13.5703125" style="1" bestFit="1" customWidth="1"/>
    <col min="5" max="24" width="12" style="1" customWidth="1"/>
    <col min="25" max="25" width="9.7109375" style="1" customWidth="1"/>
    <col min="26" max="26" width="18.7109375" style="1" customWidth="1"/>
    <col min="27" max="27" width="9.5703125" style="1" customWidth="1"/>
    <col min="28" max="28" width="16.140625" style="1" customWidth="1"/>
    <col min="29" max="29" width="9.140625" style="1" customWidth="1"/>
    <col min="30" max="30" width="16.140625" style="1" customWidth="1"/>
    <col min="31" max="31" width="9.140625" style="1" customWidth="1"/>
    <col min="32" max="32" width="16.140625" style="1" customWidth="1"/>
    <col min="33" max="33" width="9.140625" style="1" customWidth="1"/>
    <col min="34" max="34" width="16.140625" style="1" customWidth="1"/>
    <col min="35" max="35" width="9.140625" style="1" customWidth="1"/>
    <col min="36" max="36" width="16.140625" style="1" customWidth="1"/>
    <col min="37" max="37" width="14.42578125" style="1" customWidth="1"/>
    <col min="38" max="38" width="10.5703125" style="1" customWidth="1"/>
    <col min="39" max="39" width="19.140625" style="1" customWidth="1"/>
    <col min="40" max="16384" width="9.140625" style="1"/>
  </cols>
  <sheetData>
    <row r="1" spans="1:39" ht="48.75" customHeight="1" thickBot="1" x14ac:dyDescent="0.35">
      <c r="A1" s="269" t="s">
        <v>187</v>
      </c>
      <c r="B1" s="270"/>
      <c r="C1" s="270"/>
      <c r="D1" s="27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row>
    <row r="2" spans="1:39" ht="106.5" customHeight="1" x14ac:dyDescent="0.25">
      <c r="A2" s="271" t="s">
        <v>22</v>
      </c>
      <c r="B2" s="274" t="s">
        <v>23</v>
      </c>
      <c r="C2" s="141"/>
      <c r="D2" s="277" t="s">
        <v>24</v>
      </c>
      <c r="E2" s="279" t="s">
        <v>25</v>
      </c>
      <c r="F2" s="279" t="s">
        <v>25</v>
      </c>
      <c r="G2" s="279" t="s">
        <v>25</v>
      </c>
      <c r="H2" s="279" t="s">
        <v>25</v>
      </c>
      <c r="I2" s="279" t="s">
        <v>25</v>
      </c>
      <c r="J2" s="279" t="s">
        <v>25</v>
      </c>
      <c r="K2" s="279" t="s">
        <v>25</v>
      </c>
      <c r="L2" s="279" t="s">
        <v>25</v>
      </c>
      <c r="M2" s="279" t="s">
        <v>25</v>
      </c>
      <c r="N2" s="279" t="s">
        <v>25</v>
      </c>
      <c r="O2" s="279" t="s">
        <v>25</v>
      </c>
      <c r="P2" s="279" t="s">
        <v>25</v>
      </c>
      <c r="Q2" s="279" t="s">
        <v>25</v>
      </c>
      <c r="R2" s="279" t="s">
        <v>25</v>
      </c>
      <c r="S2" s="279" t="s">
        <v>25</v>
      </c>
      <c r="T2" s="279" t="s">
        <v>25</v>
      </c>
      <c r="U2" s="279" t="s">
        <v>25</v>
      </c>
      <c r="V2" s="279" t="s">
        <v>25</v>
      </c>
      <c r="W2" s="279" t="s">
        <v>25</v>
      </c>
      <c r="X2" s="279" t="s">
        <v>25</v>
      </c>
      <c r="Y2" s="288" t="s">
        <v>26</v>
      </c>
      <c r="Z2" s="289"/>
      <c r="AA2" s="288" t="s">
        <v>27</v>
      </c>
      <c r="AB2" s="290"/>
      <c r="AC2" s="289" t="s">
        <v>28</v>
      </c>
      <c r="AD2" s="290"/>
      <c r="AE2" s="291" t="s">
        <v>29</v>
      </c>
      <c r="AF2" s="290"/>
      <c r="AG2" s="289" t="s">
        <v>30</v>
      </c>
      <c r="AH2" s="290"/>
      <c r="AI2" s="289" t="s">
        <v>31</v>
      </c>
      <c r="AJ2" s="290"/>
      <c r="AK2" s="139" t="s">
        <v>32</v>
      </c>
      <c r="AL2" s="281" t="s">
        <v>33</v>
      </c>
      <c r="AM2" s="282"/>
    </row>
    <row r="3" spans="1:39" ht="65.25" customHeight="1" x14ac:dyDescent="0.3">
      <c r="A3" s="272"/>
      <c r="B3" s="275"/>
      <c r="C3" s="142"/>
      <c r="D3" s="278"/>
      <c r="E3" s="280"/>
      <c r="F3" s="280"/>
      <c r="G3" s="280"/>
      <c r="H3" s="280"/>
      <c r="I3" s="280"/>
      <c r="J3" s="280"/>
      <c r="K3" s="280"/>
      <c r="L3" s="280"/>
      <c r="M3" s="280"/>
      <c r="N3" s="280"/>
      <c r="O3" s="280"/>
      <c r="P3" s="280"/>
      <c r="Q3" s="280"/>
      <c r="R3" s="280"/>
      <c r="S3" s="280"/>
      <c r="T3" s="280"/>
      <c r="U3" s="280"/>
      <c r="V3" s="280"/>
      <c r="W3" s="280"/>
      <c r="X3" s="280"/>
      <c r="Y3" s="283" t="s">
        <v>34</v>
      </c>
      <c r="Z3" s="284"/>
      <c r="AA3" s="283" t="s">
        <v>35</v>
      </c>
      <c r="AB3" s="285"/>
      <c r="AC3" s="284" t="s">
        <v>36</v>
      </c>
      <c r="AD3" s="285"/>
      <c r="AE3" s="86" t="s">
        <v>37</v>
      </c>
      <c r="AF3" s="87"/>
      <c r="AG3" s="284" t="s">
        <v>38</v>
      </c>
      <c r="AH3" s="285"/>
      <c r="AI3" s="284" t="s">
        <v>39</v>
      </c>
      <c r="AJ3" s="285"/>
      <c r="AK3" s="88" t="s">
        <v>40</v>
      </c>
      <c r="AL3" s="286" t="s">
        <v>33</v>
      </c>
      <c r="AM3" s="287"/>
    </row>
    <row r="4" spans="1:39" ht="50.25" customHeight="1" thickBot="1" x14ac:dyDescent="0.3">
      <c r="A4" s="273"/>
      <c r="B4" s="276"/>
      <c r="C4" s="89" t="s">
        <v>41</v>
      </c>
      <c r="D4" s="90" t="s">
        <v>42</v>
      </c>
      <c r="E4" s="137">
        <v>1</v>
      </c>
      <c r="F4" s="137">
        <v>1</v>
      </c>
      <c r="G4" s="137">
        <v>1</v>
      </c>
      <c r="H4" s="137">
        <v>1</v>
      </c>
      <c r="I4" s="137">
        <v>1</v>
      </c>
      <c r="J4" s="137">
        <v>1</v>
      </c>
      <c r="K4" s="137">
        <v>1</v>
      </c>
      <c r="L4" s="137">
        <v>1</v>
      </c>
      <c r="M4" s="137">
        <v>1</v>
      </c>
      <c r="N4" s="137">
        <v>1</v>
      </c>
      <c r="O4" s="137">
        <v>1</v>
      </c>
      <c r="P4" s="137">
        <v>1</v>
      </c>
      <c r="Q4" s="137">
        <v>1</v>
      </c>
      <c r="R4" s="137">
        <v>1</v>
      </c>
      <c r="S4" s="137">
        <v>1</v>
      </c>
      <c r="T4" s="137">
        <v>1</v>
      </c>
      <c r="U4" s="137">
        <v>1</v>
      </c>
      <c r="V4" s="137">
        <v>1</v>
      </c>
      <c r="W4" s="137">
        <v>1</v>
      </c>
      <c r="X4" s="137">
        <v>1</v>
      </c>
      <c r="Y4" s="91" t="s">
        <v>43</v>
      </c>
      <c r="Z4" s="92" t="s">
        <v>44</v>
      </c>
      <c r="AA4" s="91" t="s">
        <v>43</v>
      </c>
      <c r="AB4" s="93" t="s">
        <v>44</v>
      </c>
      <c r="AC4" s="94" t="s">
        <v>43</v>
      </c>
      <c r="AD4" s="93" t="s">
        <v>44</v>
      </c>
      <c r="AE4" s="94" t="s">
        <v>43</v>
      </c>
      <c r="AF4" s="93" t="s">
        <v>44</v>
      </c>
      <c r="AG4" s="94" t="s">
        <v>43</v>
      </c>
      <c r="AH4" s="93" t="s">
        <v>44</v>
      </c>
      <c r="AI4" s="94" t="s">
        <v>43</v>
      </c>
      <c r="AJ4" s="6" t="s">
        <v>44</v>
      </c>
      <c r="AK4" s="94" t="s">
        <v>44</v>
      </c>
      <c r="AL4" s="94" t="s">
        <v>43</v>
      </c>
      <c r="AM4" s="6" t="s">
        <v>44</v>
      </c>
    </row>
    <row r="5" spans="1:39" ht="19.5" thickBot="1" x14ac:dyDescent="0.35">
      <c r="A5" s="167">
        <v>5.0999999999999996</v>
      </c>
      <c r="B5" s="43" t="s">
        <v>45</v>
      </c>
      <c r="C5" s="161"/>
      <c r="D5" s="179" t="s">
        <v>46</v>
      </c>
      <c r="E5" s="294" t="s">
        <v>43</v>
      </c>
      <c r="F5" s="295"/>
      <c r="G5" s="295"/>
      <c r="H5" s="295"/>
      <c r="I5" s="295"/>
      <c r="J5" s="295"/>
      <c r="K5" s="295"/>
      <c r="L5" s="295"/>
      <c r="M5" s="295"/>
      <c r="N5" s="295"/>
      <c r="O5" s="295"/>
      <c r="P5" s="295"/>
      <c r="Q5" s="295"/>
      <c r="R5" s="295"/>
      <c r="S5" s="295"/>
      <c r="T5" s="295"/>
      <c r="U5" s="295"/>
      <c r="V5" s="295"/>
      <c r="W5" s="295"/>
      <c r="X5" s="295"/>
      <c r="Y5" s="162" t="s">
        <v>46</v>
      </c>
      <c r="Z5" s="163" t="s">
        <v>46</v>
      </c>
      <c r="AA5" s="162" t="s">
        <v>46</v>
      </c>
      <c r="AB5" s="164" t="s">
        <v>46</v>
      </c>
      <c r="AC5" s="162" t="s">
        <v>46</v>
      </c>
      <c r="AD5" s="164" t="s">
        <v>46</v>
      </c>
      <c r="AE5" s="162" t="s">
        <v>46</v>
      </c>
      <c r="AF5" s="164" t="s">
        <v>46</v>
      </c>
      <c r="AG5" s="162" t="s">
        <v>46</v>
      </c>
      <c r="AH5" s="164" t="s">
        <v>46</v>
      </c>
      <c r="AI5" s="162" t="s">
        <v>46</v>
      </c>
      <c r="AJ5" s="164" t="s">
        <v>46</v>
      </c>
      <c r="AK5" s="164" t="s">
        <v>46</v>
      </c>
      <c r="AL5" s="165" t="s">
        <v>46</v>
      </c>
      <c r="AM5" s="166" t="s">
        <v>46</v>
      </c>
    </row>
    <row r="6" spans="1:39" ht="16.5" thickBot="1" x14ac:dyDescent="0.3">
      <c r="A6" s="2">
        <v>5.0999999999999996</v>
      </c>
      <c r="B6" s="44" t="s">
        <v>47</v>
      </c>
      <c r="C6" s="95"/>
      <c r="D6" s="96" t="s">
        <v>46</v>
      </c>
      <c r="E6" s="4"/>
      <c r="F6" s="4"/>
      <c r="G6" s="4"/>
      <c r="H6" s="4"/>
      <c r="I6" s="4"/>
      <c r="J6" s="4"/>
      <c r="K6" s="4"/>
      <c r="L6" s="4"/>
      <c r="M6" s="4"/>
      <c r="N6" s="4"/>
      <c r="O6" s="4"/>
      <c r="P6" s="4"/>
      <c r="Q6" s="4"/>
      <c r="R6" s="4"/>
      <c r="S6" s="4"/>
      <c r="T6" s="4"/>
      <c r="U6" s="4"/>
      <c r="V6" s="4"/>
      <c r="W6" s="4"/>
      <c r="X6" s="4"/>
      <c r="Y6" s="145">
        <f>SUM(E6:X6)</f>
        <v>0</v>
      </c>
      <c r="Z6" s="146">
        <f>SUMPRODUCT($E$4:$X$4,E6:X6)</f>
        <v>0</v>
      </c>
      <c r="AA6" s="147"/>
      <c r="AB6" s="148"/>
      <c r="AC6" s="147"/>
      <c r="AD6" s="148"/>
      <c r="AE6" s="147"/>
      <c r="AF6" s="148"/>
      <c r="AG6" s="147"/>
      <c r="AH6" s="148"/>
      <c r="AI6" s="147"/>
      <c r="AJ6" s="148"/>
      <c r="AK6" s="149"/>
      <c r="AL6" s="147">
        <f>SUM(Y6,AA6,AC6,AE6,AG6,AI6)</f>
        <v>0</v>
      </c>
      <c r="AM6" s="151">
        <f>SUM(Z6,AB6,AD6,AF6,AH6,AJ6,AK6)</f>
        <v>0</v>
      </c>
    </row>
    <row r="7" spans="1:39" ht="16.5" thickBot="1" x14ac:dyDescent="0.3">
      <c r="A7" s="168"/>
      <c r="B7" s="298"/>
      <c r="C7" s="299"/>
      <c r="D7" s="300"/>
      <c r="E7" s="150">
        <f>SUBTOTAL(9,E6)</f>
        <v>0</v>
      </c>
      <c r="F7" s="150">
        <f t="shared" ref="F7:X7" si="0">SUBTOTAL(9,F6)</f>
        <v>0</v>
      </c>
      <c r="G7" s="150">
        <f t="shared" si="0"/>
        <v>0</v>
      </c>
      <c r="H7" s="150">
        <f t="shared" si="0"/>
        <v>0</v>
      </c>
      <c r="I7" s="150">
        <f t="shared" si="0"/>
        <v>0</v>
      </c>
      <c r="J7" s="150">
        <f t="shared" si="0"/>
        <v>0</v>
      </c>
      <c r="K7" s="150">
        <f t="shared" si="0"/>
        <v>0</v>
      </c>
      <c r="L7" s="150">
        <f t="shared" si="0"/>
        <v>0</v>
      </c>
      <c r="M7" s="150">
        <f t="shared" si="0"/>
        <v>0</v>
      </c>
      <c r="N7" s="150">
        <f t="shared" si="0"/>
        <v>0</v>
      </c>
      <c r="O7" s="150">
        <f t="shared" si="0"/>
        <v>0</v>
      </c>
      <c r="P7" s="150">
        <f t="shared" si="0"/>
        <v>0</v>
      </c>
      <c r="Q7" s="150">
        <f t="shared" si="0"/>
        <v>0</v>
      </c>
      <c r="R7" s="150">
        <f t="shared" ref="R7:W7" si="1">SUBTOTAL(9,R6)</f>
        <v>0</v>
      </c>
      <c r="S7" s="150">
        <f t="shared" si="1"/>
        <v>0</v>
      </c>
      <c r="T7" s="150">
        <f t="shared" si="1"/>
        <v>0</v>
      </c>
      <c r="U7" s="150">
        <f t="shared" si="1"/>
        <v>0</v>
      </c>
      <c r="V7" s="150">
        <f t="shared" si="1"/>
        <v>0</v>
      </c>
      <c r="W7" s="150">
        <f t="shared" si="1"/>
        <v>0</v>
      </c>
      <c r="X7" s="150">
        <f t="shared" si="0"/>
        <v>0</v>
      </c>
      <c r="Y7" s="106">
        <f>SUM(Y6)</f>
        <v>0</v>
      </c>
      <c r="Z7" s="101">
        <f>SUM(Z6)</f>
        <v>0</v>
      </c>
      <c r="AA7" s="106">
        <f t="shared" ref="AA7:AJ7" si="2">SUM(AA6)</f>
        <v>0</v>
      </c>
      <c r="AB7" s="101">
        <f t="shared" si="2"/>
        <v>0</v>
      </c>
      <c r="AC7" s="106">
        <f t="shared" si="2"/>
        <v>0</v>
      </c>
      <c r="AD7" s="101">
        <f t="shared" si="2"/>
        <v>0</v>
      </c>
      <c r="AE7" s="106">
        <f t="shared" si="2"/>
        <v>0</v>
      </c>
      <c r="AF7" s="101">
        <f t="shared" si="2"/>
        <v>0</v>
      </c>
      <c r="AG7" s="106">
        <f t="shared" si="2"/>
        <v>0</v>
      </c>
      <c r="AH7" s="101">
        <f t="shared" si="2"/>
        <v>0</v>
      </c>
      <c r="AI7" s="106">
        <f t="shared" si="2"/>
        <v>0</v>
      </c>
      <c r="AJ7" s="115">
        <f t="shared" si="2"/>
        <v>0</v>
      </c>
      <c r="AK7" s="107">
        <f t="shared" ref="AK7" si="3">SUM(AK6:AK6)</f>
        <v>0</v>
      </c>
      <c r="AL7" s="183">
        <f>SUM(AL6)</f>
        <v>0</v>
      </c>
      <c r="AM7" s="184">
        <f>SUM(AM6)</f>
        <v>0</v>
      </c>
    </row>
    <row r="8" spans="1:39" s="102" customFormat="1" ht="19.5" thickBot="1" x14ac:dyDescent="0.35">
      <c r="A8" s="169">
        <v>5.2</v>
      </c>
      <c r="B8" s="43" t="s">
        <v>48</v>
      </c>
      <c r="C8" s="161"/>
      <c r="D8" s="179" t="s">
        <v>46</v>
      </c>
      <c r="E8" s="301" t="s">
        <v>43</v>
      </c>
      <c r="F8" s="302"/>
      <c r="G8" s="302"/>
      <c r="H8" s="302"/>
      <c r="I8" s="302"/>
      <c r="J8" s="302"/>
      <c r="K8" s="302"/>
      <c r="L8" s="302"/>
      <c r="M8" s="302"/>
      <c r="N8" s="302"/>
      <c r="O8" s="302"/>
      <c r="P8" s="302"/>
      <c r="Q8" s="302"/>
      <c r="R8" s="302"/>
      <c r="S8" s="302"/>
      <c r="T8" s="302"/>
      <c r="U8" s="302"/>
      <c r="V8" s="302"/>
      <c r="W8" s="302"/>
      <c r="X8" s="303"/>
      <c r="Y8" s="162"/>
      <c r="Z8" s="163"/>
      <c r="AA8" s="162"/>
      <c r="AB8" s="164"/>
      <c r="AC8" s="162"/>
      <c r="AD8" s="164"/>
      <c r="AE8" s="162"/>
      <c r="AF8" s="164"/>
      <c r="AG8" s="162"/>
      <c r="AH8" s="164"/>
      <c r="AI8" s="162"/>
      <c r="AJ8" s="164"/>
      <c r="AK8" s="164"/>
      <c r="AL8" s="165"/>
      <c r="AM8" s="166"/>
    </row>
    <row r="9" spans="1:39" ht="31.5" x14ac:dyDescent="0.25">
      <c r="A9" s="52" t="s">
        <v>49</v>
      </c>
      <c r="B9" s="56" t="s">
        <v>50</v>
      </c>
      <c r="C9" s="20" t="s">
        <v>51</v>
      </c>
      <c r="D9" s="17" t="s">
        <v>46</v>
      </c>
      <c r="E9" s="4"/>
      <c r="F9" s="4"/>
      <c r="G9" s="4"/>
      <c r="H9" s="4"/>
      <c r="I9" s="4"/>
      <c r="J9" s="4"/>
      <c r="K9" s="4"/>
      <c r="L9" s="4"/>
      <c r="M9" s="4"/>
      <c r="N9" s="4"/>
      <c r="O9" s="4"/>
      <c r="P9" s="4"/>
      <c r="Q9" s="4"/>
      <c r="R9" s="4"/>
      <c r="S9" s="4"/>
      <c r="T9" s="4"/>
      <c r="U9" s="4"/>
      <c r="V9" s="4"/>
      <c r="W9" s="4"/>
      <c r="X9" s="4"/>
      <c r="Y9" s="145">
        <f t="shared" ref="Y9:Y15" si="4">SUM(E9:X9)</f>
        <v>0</v>
      </c>
      <c r="Z9" s="151">
        <f>SUMPRODUCT($E$4:$X$4,E9:X9)</f>
        <v>0</v>
      </c>
      <c r="AA9" s="145"/>
      <c r="AB9" s="151"/>
      <c r="AC9" s="145"/>
      <c r="AD9" s="151"/>
      <c r="AE9" s="145"/>
      <c r="AF9" s="151"/>
      <c r="AG9" s="145"/>
      <c r="AH9" s="151"/>
      <c r="AI9" s="145"/>
      <c r="AJ9" s="151"/>
      <c r="AK9" s="151"/>
      <c r="AL9" s="147">
        <f>SUM(Y9,AA9,AC9,AE9,AG9,AI9)</f>
        <v>0</v>
      </c>
      <c r="AM9" s="151">
        <f>SUM(Z9,AB9,AD9,AF9,AH9,AJ9,AK9)</f>
        <v>0</v>
      </c>
    </row>
    <row r="10" spans="1:39" ht="15.75" x14ac:dyDescent="0.25">
      <c r="A10" s="52" t="s">
        <v>52</v>
      </c>
      <c r="B10" s="30"/>
      <c r="C10" s="20" t="s">
        <v>53</v>
      </c>
      <c r="D10" s="17" t="s">
        <v>54</v>
      </c>
      <c r="E10" s="4"/>
      <c r="F10" s="4"/>
      <c r="G10" s="4"/>
      <c r="H10" s="4"/>
      <c r="I10" s="4"/>
      <c r="J10" s="4"/>
      <c r="K10" s="4"/>
      <c r="L10" s="4"/>
      <c r="M10" s="4"/>
      <c r="N10" s="4"/>
      <c r="O10" s="4"/>
      <c r="P10" s="4"/>
      <c r="Q10" s="4"/>
      <c r="R10" s="4"/>
      <c r="S10" s="4"/>
      <c r="T10" s="4"/>
      <c r="U10" s="4"/>
      <c r="V10" s="4"/>
      <c r="W10" s="4"/>
      <c r="X10" s="4"/>
      <c r="Y10" s="145">
        <f t="shared" si="4"/>
        <v>0</v>
      </c>
      <c r="Z10" s="151">
        <f t="shared" ref="Z10:Z15" si="5">SUMPRODUCT($E$4:$X$4,E10:X10)</f>
        <v>0</v>
      </c>
      <c r="AA10" s="145"/>
      <c r="AB10" s="151"/>
      <c r="AC10" s="145"/>
      <c r="AD10" s="151"/>
      <c r="AE10" s="145"/>
      <c r="AF10" s="151"/>
      <c r="AG10" s="145"/>
      <c r="AH10" s="151"/>
      <c r="AI10" s="145"/>
      <c r="AJ10" s="151"/>
      <c r="AK10" s="151"/>
      <c r="AL10" s="147">
        <f t="shared" ref="AL10:AL15" si="6">AA10+Y10</f>
        <v>0</v>
      </c>
      <c r="AM10" s="151">
        <f t="shared" ref="AM10:AM15" si="7">SUM(Z10,AB10,AD10,AF10,AH10,AJ10,AK10)</f>
        <v>0</v>
      </c>
    </row>
    <row r="11" spans="1:39" ht="15.75" x14ac:dyDescent="0.25">
      <c r="A11" s="52" t="s">
        <v>55</v>
      </c>
      <c r="B11" s="30"/>
      <c r="C11" s="20" t="s">
        <v>56</v>
      </c>
      <c r="D11" s="17"/>
      <c r="E11" s="4"/>
      <c r="F11" s="4"/>
      <c r="G11" s="4"/>
      <c r="H11" s="4"/>
      <c r="I11" s="4"/>
      <c r="J11" s="4"/>
      <c r="K11" s="4"/>
      <c r="L11" s="4"/>
      <c r="M11" s="4"/>
      <c r="N11" s="4"/>
      <c r="O11" s="4"/>
      <c r="P11" s="4"/>
      <c r="Q11" s="4"/>
      <c r="R11" s="4"/>
      <c r="S11" s="4"/>
      <c r="T11" s="4"/>
      <c r="U11" s="4"/>
      <c r="V11" s="4"/>
      <c r="W11" s="4"/>
      <c r="X11" s="4"/>
      <c r="Y11" s="145">
        <f t="shared" si="4"/>
        <v>0</v>
      </c>
      <c r="Z11" s="151">
        <f t="shared" si="5"/>
        <v>0</v>
      </c>
      <c r="AA11" s="145"/>
      <c r="AB11" s="151"/>
      <c r="AC11" s="145"/>
      <c r="AD11" s="151"/>
      <c r="AE11" s="145"/>
      <c r="AF11" s="151"/>
      <c r="AG11" s="145"/>
      <c r="AH11" s="151"/>
      <c r="AI11" s="145"/>
      <c r="AJ11" s="151"/>
      <c r="AK11" s="151"/>
      <c r="AL11" s="147">
        <f t="shared" si="6"/>
        <v>0</v>
      </c>
      <c r="AM11" s="151">
        <f t="shared" si="7"/>
        <v>0</v>
      </c>
    </row>
    <row r="12" spans="1:39" ht="15.75" x14ac:dyDescent="0.25">
      <c r="A12" s="52" t="s">
        <v>57</v>
      </c>
      <c r="B12" s="30"/>
      <c r="C12" s="20" t="s">
        <v>58</v>
      </c>
      <c r="D12" s="17"/>
      <c r="E12" s="4"/>
      <c r="F12" s="4"/>
      <c r="G12" s="4"/>
      <c r="H12" s="4"/>
      <c r="I12" s="4"/>
      <c r="J12" s="4"/>
      <c r="K12" s="4"/>
      <c r="L12" s="4"/>
      <c r="M12" s="4"/>
      <c r="N12" s="4"/>
      <c r="O12" s="4"/>
      <c r="P12" s="4"/>
      <c r="Q12" s="4"/>
      <c r="R12" s="4"/>
      <c r="S12" s="4"/>
      <c r="T12" s="4"/>
      <c r="U12" s="4"/>
      <c r="V12" s="4"/>
      <c r="W12" s="4"/>
      <c r="X12" s="4"/>
      <c r="Y12" s="145">
        <f t="shared" si="4"/>
        <v>0</v>
      </c>
      <c r="Z12" s="151">
        <f t="shared" si="5"/>
        <v>0</v>
      </c>
      <c r="AA12" s="145"/>
      <c r="AB12" s="151"/>
      <c r="AC12" s="145"/>
      <c r="AD12" s="151"/>
      <c r="AE12" s="145"/>
      <c r="AF12" s="151"/>
      <c r="AG12" s="145"/>
      <c r="AH12" s="151"/>
      <c r="AI12" s="145"/>
      <c r="AJ12" s="151"/>
      <c r="AK12" s="151"/>
      <c r="AL12" s="147">
        <f t="shared" si="6"/>
        <v>0</v>
      </c>
      <c r="AM12" s="151">
        <f t="shared" si="7"/>
        <v>0</v>
      </c>
    </row>
    <row r="13" spans="1:39" ht="15.75" x14ac:dyDescent="0.25">
      <c r="A13" s="52" t="s">
        <v>59</v>
      </c>
      <c r="B13" s="30"/>
      <c r="C13" s="20" t="s">
        <v>60</v>
      </c>
      <c r="D13" s="17" t="s">
        <v>46</v>
      </c>
      <c r="E13" s="4"/>
      <c r="F13" s="4"/>
      <c r="G13" s="4"/>
      <c r="H13" s="4"/>
      <c r="I13" s="4"/>
      <c r="J13" s="4"/>
      <c r="K13" s="4"/>
      <c r="L13" s="4"/>
      <c r="M13" s="4"/>
      <c r="N13" s="4"/>
      <c r="O13" s="4"/>
      <c r="P13" s="4"/>
      <c r="Q13" s="4"/>
      <c r="R13" s="4"/>
      <c r="S13" s="4"/>
      <c r="T13" s="4"/>
      <c r="U13" s="4"/>
      <c r="V13" s="4"/>
      <c r="W13" s="4"/>
      <c r="X13" s="4"/>
      <c r="Y13" s="145">
        <f t="shared" si="4"/>
        <v>0</v>
      </c>
      <c r="Z13" s="151">
        <f t="shared" si="5"/>
        <v>0</v>
      </c>
      <c r="AA13" s="145"/>
      <c r="AB13" s="151"/>
      <c r="AC13" s="145"/>
      <c r="AD13" s="151"/>
      <c r="AE13" s="145"/>
      <c r="AF13" s="151"/>
      <c r="AG13" s="145"/>
      <c r="AH13" s="151"/>
      <c r="AI13" s="145"/>
      <c r="AJ13" s="151"/>
      <c r="AK13" s="151"/>
      <c r="AL13" s="147">
        <f t="shared" si="6"/>
        <v>0</v>
      </c>
      <c r="AM13" s="151">
        <f t="shared" si="7"/>
        <v>0</v>
      </c>
    </row>
    <row r="14" spans="1:39" ht="15.75" x14ac:dyDescent="0.25">
      <c r="A14" s="52" t="s">
        <v>61</v>
      </c>
      <c r="B14" s="30"/>
      <c r="C14" s="20" t="s">
        <v>62</v>
      </c>
      <c r="D14" s="17" t="s">
        <v>54</v>
      </c>
      <c r="E14" s="4"/>
      <c r="F14" s="4"/>
      <c r="G14" s="4"/>
      <c r="H14" s="4"/>
      <c r="I14" s="4"/>
      <c r="J14" s="4"/>
      <c r="K14" s="4"/>
      <c r="L14" s="4"/>
      <c r="M14" s="4"/>
      <c r="N14" s="4"/>
      <c r="O14" s="4"/>
      <c r="P14" s="4"/>
      <c r="Q14" s="4"/>
      <c r="R14" s="4"/>
      <c r="S14" s="4"/>
      <c r="T14" s="4"/>
      <c r="U14" s="4"/>
      <c r="V14" s="4"/>
      <c r="W14" s="4"/>
      <c r="X14" s="4"/>
      <c r="Y14" s="145">
        <f t="shared" si="4"/>
        <v>0</v>
      </c>
      <c r="Z14" s="151">
        <f t="shared" si="5"/>
        <v>0</v>
      </c>
      <c r="AA14" s="145"/>
      <c r="AB14" s="151"/>
      <c r="AC14" s="145"/>
      <c r="AD14" s="151"/>
      <c r="AE14" s="145"/>
      <c r="AF14" s="151"/>
      <c r="AG14" s="145"/>
      <c r="AH14" s="151"/>
      <c r="AI14" s="145"/>
      <c r="AJ14" s="151"/>
      <c r="AK14" s="151"/>
      <c r="AL14" s="147">
        <f t="shared" si="6"/>
        <v>0</v>
      </c>
      <c r="AM14" s="151">
        <f t="shared" si="7"/>
        <v>0</v>
      </c>
    </row>
    <row r="15" spans="1:39" ht="16.5" thickBot="1" x14ac:dyDescent="0.3">
      <c r="A15" s="52" t="s">
        <v>63</v>
      </c>
      <c r="B15" s="31"/>
      <c r="C15" s="21" t="s">
        <v>64</v>
      </c>
      <c r="D15" s="17"/>
      <c r="E15" s="127"/>
      <c r="F15" s="127"/>
      <c r="G15" s="127"/>
      <c r="H15" s="127"/>
      <c r="I15" s="127"/>
      <c r="J15" s="127"/>
      <c r="K15" s="127"/>
      <c r="L15" s="127"/>
      <c r="M15" s="127"/>
      <c r="N15" s="127"/>
      <c r="O15" s="127"/>
      <c r="P15" s="127"/>
      <c r="Q15" s="127"/>
      <c r="R15" s="127"/>
      <c r="S15" s="127"/>
      <c r="T15" s="127"/>
      <c r="U15" s="127"/>
      <c r="V15" s="127"/>
      <c r="W15" s="127"/>
      <c r="X15" s="127"/>
      <c r="Y15" s="152">
        <f t="shared" si="4"/>
        <v>0</v>
      </c>
      <c r="Z15" s="153">
        <f t="shared" si="5"/>
        <v>0</v>
      </c>
      <c r="AA15" s="152"/>
      <c r="AB15" s="153"/>
      <c r="AC15" s="152"/>
      <c r="AD15" s="153"/>
      <c r="AE15" s="152"/>
      <c r="AF15" s="153"/>
      <c r="AG15" s="152"/>
      <c r="AH15" s="153"/>
      <c r="AI15" s="152"/>
      <c r="AJ15" s="153"/>
      <c r="AK15" s="153"/>
      <c r="AL15" s="154">
        <f t="shared" si="6"/>
        <v>0</v>
      </c>
      <c r="AM15" s="153">
        <f t="shared" si="7"/>
        <v>0</v>
      </c>
    </row>
    <row r="16" spans="1:39" s="103" customFormat="1" ht="16.5" thickBot="1" x14ac:dyDescent="0.3">
      <c r="A16" s="155"/>
      <c r="B16" s="55" t="s">
        <v>65</v>
      </c>
      <c r="C16" s="22"/>
      <c r="D16" s="110"/>
      <c r="E16" s="150">
        <f>SUBTOTAL(9,E9:E15)</f>
        <v>0</v>
      </c>
      <c r="F16" s="150">
        <f t="shared" ref="F16:X16" si="8">SUBTOTAL(9,F9:F15)</f>
        <v>0</v>
      </c>
      <c r="G16" s="150">
        <f t="shared" si="8"/>
        <v>0</v>
      </c>
      <c r="H16" s="150">
        <f t="shared" si="8"/>
        <v>0</v>
      </c>
      <c r="I16" s="150">
        <f t="shared" si="8"/>
        <v>0</v>
      </c>
      <c r="J16" s="150">
        <f t="shared" si="8"/>
        <v>0</v>
      </c>
      <c r="K16" s="150">
        <f t="shared" si="8"/>
        <v>0</v>
      </c>
      <c r="L16" s="150">
        <f t="shared" si="8"/>
        <v>0</v>
      </c>
      <c r="M16" s="150">
        <f t="shared" si="8"/>
        <v>0</v>
      </c>
      <c r="N16" s="150">
        <f t="shared" si="8"/>
        <v>0</v>
      </c>
      <c r="O16" s="150">
        <f t="shared" si="8"/>
        <v>0</v>
      </c>
      <c r="P16" s="150">
        <f t="shared" si="8"/>
        <v>0</v>
      </c>
      <c r="Q16" s="150">
        <f t="shared" si="8"/>
        <v>0</v>
      </c>
      <c r="R16" s="150">
        <f t="shared" ref="R16:W16" si="9">SUBTOTAL(9,R9:R15)</f>
        <v>0</v>
      </c>
      <c r="S16" s="150">
        <f t="shared" si="9"/>
        <v>0</v>
      </c>
      <c r="T16" s="150">
        <f t="shared" si="9"/>
        <v>0</v>
      </c>
      <c r="U16" s="150">
        <f t="shared" si="9"/>
        <v>0</v>
      </c>
      <c r="V16" s="150">
        <f t="shared" si="9"/>
        <v>0</v>
      </c>
      <c r="W16" s="150">
        <f t="shared" si="9"/>
        <v>0</v>
      </c>
      <c r="X16" s="150">
        <f t="shared" si="8"/>
        <v>0</v>
      </c>
      <c r="Y16" s="106">
        <f t="shared" ref="Y16:AM16" si="10">SUM(Y9:Y15)</f>
        <v>0</v>
      </c>
      <c r="Z16" s="101">
        <f t="shared" si="10"/>
        <v>0</v>
      </c>
      <c r="AA16" s="106">
        <f t="shared" si="10"/>
        <v>0</v>
      </c>
      <c r="AB16" s="101">
        <f t="shared" si="10"/>
        <v>0</v>
      </c>
      <c r="AC16" s="106">
        <f t="shared" si="10"/>
        <v>0</v>
      </c>
      <c r="AD16" s="101">
        <f t="shared" si="10"/>
        <v>0</v>
      </c>
      <c r="AE16" s="106">
        <f t="shared" si="10"/>
        <v>0</v>
      </c>
      <c r="AF16" s="101">
        <f t="shared" si="10"/>
        <v>0</v>
      </c>
      <c r="AG16" s="106">
        <f t="shared" si="10"/>
        <v>0</v>
      </c>
      <c r="AH16" s="101">
        <f t="shared" si="10"/>
        <v>0</v>
      </c>
      <c r="AI16" s="106">
        <f t="shared" si="10"/>
        <v>0</v>
      </c>
      <c r="AJ16" s="101">
        <f t="shared" si="10"/>
        <v>0</v>
      </c>
      <c r="AK16" s="107">
        <f t="shared" si="10"/>
        <v>0</v>
      </c>
      <c r="AL16" s="138">
        <f t="shared" si="10"/>
        <v>0</v>
      </c>
      <c r="AM16" s="181">
        <f t="shared" si="10"/>
        <v>0</v>
      </c>
    </row>
    <row r="17" spans="1:39" ht="31.5" x14ac:dyDescent="0.25">
      <c r="A17" s="52" t="s">
        <v>49</v>
      </c>
      <c r="B17" s="156" t="s">
        <v>66</v>
      </c>
      <c r="C17" s="3" t="s">
        <v>51</v>
      </c>
      <c r="D17" s="19" t="s">
        <v>46</v>
      </c>
      <c r="E17" s="4"/>
      <c r="F17" s="4"/>
      <c r="G17" s="4"/>
      <c r="H17" s="4"/>
      <c r="I17" s="4"/>
      <c r="J17" s="4"/>
      <c r="K17" s="4"/>
      <c r="L17" s="4"/>
      <c r="M17" s="4"/>
      <c r="N17" s="4"/>
      <c r="O17" s="4"/>
      <c r="P17" s="4"/>
      <c r="Q17" s="4"/>
      <c r="R17" s="4"/>
      <c r="S17" s="4"/>
      <c r="T17" s="4"/>
      <c r="U17" s="4"/>
      <c r="V17" s="4"/>
      <c r="W17" s="4"/>
      <c r="X17" s="4"/>
      <c r="Y17" s="97">
        <f t="shared" ref="Y17:Y23" si="11">SUM(E17:X17)</f>
        <v>0</v>
      </c>
      <c r="Z17" s="151">
        <f>SUMPRODUCT($E$4:$X$4,E17:X17)</f>
        <v>0</v>
      </c>
      <c r="AA17" s="97"/>
      <c r="AB17" s="151"/>
      <c r="AC17" s="97"/>
      <c r="AD17" s="151"/>
      <c r="AE17" s="97"/>
      <c r="AF17" s="151"/>
      <c r="AG17" s="97"/>
      <c r="AH17" s="151"/>
      <c r="AI17" s="97"/>
      <c r="AJ17" s="151"/>
      <c r="AK17" s="151"/>
      <c r="AL17" s="147">
        <f t="shared" ref="AL17:AL23" si="12">SUM(Y17,AA17,AC17,AE17,AG17,AI17)</f>
        <v>0</v>
      </c>
      <c r="AM17" s="151">
        <f t="shared" ref="AM17:AM23" si="13">SUM(Z17,AB17,AD17,AF17,AH17,AJ17,AK17)</f>
        <v>0</v>
      </c>
    </row>
    <row r="18" spans="1:39" ht="15.75" x14ac:dyDescent="0.25">
      <c r="A18" s="53" t="s">
        <v>52</v>
      </c>
      <c r="B18" s="32"/>
      <c r="C18" s="3" t="s">
        <v>53</v>
      </c>
      <c r="D18" s="17" t="s">
        <v>54</v>
      </c>
      <c r="E18" s="4"/>
      <c r="F18" s="4"/>
      <c r="G18" s="4"/>
      <c r="H18" s="4"/>
      <c r="I18" s="4"/>
      <c r="J18" s="4"/>
      <c r="K18" s="4"/>
      <c r="L18" s="4"/>
      <c r="M18" s="4"/>
      <c r="N18" s="4"/>
      <c r="O18" s="4"/>
      <c r="P18" s="4"/>
      <c r="Q18" s="4"/>
      <c r="R18" s="4"/>
      <c r="S18" s="4"/>
      <c r="T18" s="4"/>
      <c r="U18" s="4"/>
      <c r="V18" s="4"/>
      <c r="W18" s="4"/>
      <c r="X18" s="4"/>
      <c r="Y18" s="97">
        <f t="shared" si="11"/>
        <v>0</v>
      </c>
      <c r="Z18" s="151">
        <f t="shared" ref="Z18:Z23" si="14">SUMPRODUCT($E$4:$X$4,E18:X18)</f>
        <v>0</v>
      </c>
      <c r="AA18" s="97"/>
      <c r="AB18" s="151"/>
      <c r="AC18" s="97"/>
      <c r="AD18" s="151"/>
      <c r="AE18" s="97"/>
      <c r="AF18" s="151"/>
      <c r="AG18" s="97"/>
      <c r="AH18" s="151"/>
      <c r="AI18" s="97"/>
      <c r="AJ18" s="151"/>
      <c r="AK18" s="151"/>
      <c r="AL18" s="147">
        <f t="shared" si="12"/>
        <v>0</v>
      </c>
      <c r="AM18" s="151">
        <f t="shared" si="13"/>
        <v>0</v>
      </c>
    </row>
    <row r="19" spans="1:39" ht="15.75" x14ac:dyDescent="0.25">
      <c r="A19" s="53" t="s">
        <v>55</v>
      </c>
      <c r="B19" s="32"/>
      <c r="C19" s="3" t="s">
        <v>56</v>
      </c>
      <c r="D19" s="17"/>
      <c r="E19" s="4"/>
      <c r="F19" s="4"/>
      <c r="G19" s="4"/>
      <c r="H19" s="4"/>
      <c r="I19" s="4"/>
      <c r="J19" s="4"/>
      <c r="K19" s="4"/>
      <c r="L19" s="4"/>
      <c r="M19" s="4"/>
      <c r="N19" s="4"/>
      <c r="O19" s="4"/>
      <c r="P19" s="4"/>
      <c r="Q19" s="4"/>
      <c r="R19" s="4"/>
      <c r="S19" s="4"/>
      <c r="T19" s="4"/>
      <c r="U19" s="4"/>
      <c r="V19" s="4"/>
      <c r="W19" s="4"/>
      <c r="X19" s="4"/>
      <c r="Y19" s="97">
        <f t="shared" si="11"/>
        <v>0</v>
      </c>
      <c r="Z19" s="151">
        <f t="shared" si="14"/>
        <v>0</v>
      </c>
      <c r="AA19" s="97"/>
      <c r="AB19" s="151"/>
      <c r="AC19" s="97"/>
      <c r="AD19" s="151"/>
      <c r="AE19" s="97"/>
      <c r="AF19" s="151"/>
      <c r="AG19" s="97"/>
      <c r="AH19" s="151"/>
      <c r="AI19" s="97"/>
      <c r="AJ19" s="151"/>
      <c r="AK19" s="151"/>
      <c r="AL19" s="147">
        <f t="shared" si="12"/>
        <v>0</v>
      </c>
      <c r="AM19" s="151">
        <f t="shared" si="13"/>
        <v>0</v>
      </c>
    </row>
    <row r="20" spans="1:39" ht="15.75" x14ac:dyDescent="0.25">
      <c r="A20" s="53" t="s">
        <v>57</v>
      </c>
      <c r="B20" s="32"/>
      <c r="C20" s="3" t="s">
        <v>58</v>
      </c>
      <c r="D20" s="17"/>
      <c r="E20" s="4"/>
      <c r="F20" s="4"/>
      <c r="G20" s="4"/>
      <c r="H20" s="4"/>
      <c r="I20" s="4"/>
      <c r="J20" s="4"/>
      <c r="K20" s="4"/>
      <c r="L20" s="4"/>
      <c r="M20" s="4"/>
      <c r="N20" s="4"/>
      <c r="O20" s="4"/>
      <c r="P20" s="4"/>
      <c r="Q20" s="4"/>
      <c r="R20" s="4"/>
      <c r="S20" s="4"/>
      <c r="T20" s="4"/>
      <c r="U20" s="4"/>
      <c r="V20" s="4"/>
      <c r="W20" s="4"/>
      <c r="X20" s="4"/>
      <c r="Y20" s="97">
        <f t="shared" si="11"/>
        <v>0</v>
      </c>
      <c r="Z20" s="151">
        <f t="shared" si="14"/>
        <v>0</v>
      </c>
      <c r="AA20" s="97"/>
      <c r="AB20" s="151"/>
      <c r="AC20" s="97"/>
      <c r="AD20" s="151"/>
      <c r="AE20" s="97"/>
      <c r="AF20" s="151"/>
      <c r="AG20" s="97"/>
      <c r="AH20" s="151"/>
      <c r="AI20" s="97"/>
      <c r="AJ20" s="151"/>
      <c r="AK20" s="151"/>
      <c r="AL20" s="147">
        <f t="shared" si="12"/>
        <v>0</v>
      </c>
      <c r="AM20" s="151">
        <f t="shared" si="13"/>
        <v>0</v>
      </c>
    </row>
    <row r="21" spans="1:39" ht="15.75" x14ac:dyDescent="0.25">
      <c r="A21" s="53" t="s">
        <v>59</v>
      </c>
      <c r="B21" s="32"/>
      <c r="C21" s="3" t="s">
        <v>60</v>
      </c>
      <c r="D21" s="17" t="s">
        <v>46</v>
      </c>
      <c r="E21" s="4"/>
      <c r="F21" s="4"/>
      <c r="G21" s="4"/>
      <c r="H21" s="4"/>
      <c r="I21" s="4"/>
      <c r="J21" s="4"/>
      <c r="K21" s="4"/>
      <c r="L21" s="4"/>
      <c r="M21" s="4"/>
      <c r="N21" s="4"/>
      <c r="O21" s="4"/>
      <c r="P21" s="4"/>
      <c r="Q21" s="4"/>
      <c r="R21" s="4"/>
      <c r="S21" s="4"/>
      <c r="T21" s="4"/>
      <c r="U21" s="4"/>
      <c r="V21" s="4"/>
      <c r="W21" s="4"/>
      <c r="X21" s="4"/>
      <c r="Y21" s="97">
        <f t="shared" si="11"/>
        <v>0</v>
      </c>
      <c r="Z21" s="151">
        <f t="shared" si="14"/>
        <v>0</v>
      </c>
      <c r="AA21" s="97"/>
      <c r="AB21" s="151"/>
      <c r="AC21" s="97"/>
      <c r="AD21" s="151"/>
      <c r="AE21" s="97"/>
      <c r="AF21" s="151"/>
      <c r="AG21" s="97"/>
      <c r="AH21" s="151"/>
      <c r="AI21" s="97"/>
      <c r="AJ21" s="151"/>
      <c r="AK21" s="151"/>
      <c r="AL21" s="147">
        <f t="shared" si="12"/>
        <v>0</v>
      </c>
      <c r="AM21" s="151">
        <f t="shared" si="13"/>
        <v>0</v>
      </c>
    </row>
    <row r="22" spans="1:39" ht="15.75" x14ac:dyDescent="0.25">
      <c r="A22" s="53" t="s">
        <v>61</v>
      </c>
      <c r="B22" s="32"/>
      <c r="C22" s="3" t="s">
        <v>67</v>
      </c>
      <c r="D22" s="17" t="s">
        <v>54</v>
      </c>
      <c r="E22" s="4"/>
      <c r="F22" s="4"/>
      <c r="G22" s="4"/>
      <c r="H22" s="4"/>
      <c r="I22" s="4"/>
      <c r="J22" s="4"/>
      <c r="K22" s="4"/>
      <c r="L22" s="4"/>
      <c r="M22" s="4"/>
      <c r="N22" s="4"/>
      <c r="O22" s="4"/>
      <c r="P22" s="4"/>
      <c r="Q22" s="4"/>
      <c r="R22" s="4"/>
      <c r="S22" s="4"/>
      <c r="T22" s="4"/>
      <c r="U22" s="4"/>
      <c r="V22" s="4"/>
      <c r="W22" s="4"/>
      <c r="X22" s="4"/>
      <c r="Y22" s="97">
        <f t="shared" si="11"/>
        <v>0</v>
      </c>
      <c r="Z22" s="151">
        <f t="shared" si="14"/>
        <v>0</v>
      </c>
      <c r="AA22" s="97"/>
      <c r="AB22" s="151"/>
      <c r="AC22" s="97"/>
      <c r="AD22" s="151"/>
      <c r="AE22" s="97"/>
      <c r="AF22" s="151"/>
      <c r="AG22" s="97"/>
      <c r="AH22" s="151"/>
      <c r="AI22" s="97"/>
      <c r="AJ22" s="151"/>
      <c r="AK22" s="151"/>
      <c r="AL22" s="147">
        <f t="shared" si="12"/>
        <v>0</v>
      </c>
      <c r="AM22" s="151">
        <f t="shared" si="13"/>
        <v>0</v>
      </c>
    </row>
    <row r="23" spans="1:39" ht="16.5" thickBot="1" x14ac:dyDescent="0.3">
      <c r="A23" s="53" t="s">
        <v>63</v>
      </c>
      <c r="B23" s="28"/>
      <c r="C23" s="23" t="s">
        <v>64</v>
      </c>
      <c r="D23" s="17"/>
      <c r="E23" s="127"/>
      <c r="F23" s="127"/>
      <c r="G23" s="127"/>
      <c r="H23" s="127"/>
      <c r="I23" s="127"/>
      <c r="J23" s="127"/>
      <c r="K23" s="127"/>
      <c r="L23" s="127"/>
      <c r="M23" s="127"/>
      <c r="N23" s="127"/>
      <c r="O23" s="127"/>
      <c r="P23" s="127"/>
      <c r="Q23" s="127"/>
      <c r="R23" s="127"/>
      <c r="S23" s="127"/>
      <c r="T23" s="127"/>
      <c r="U23" s="127"/>
      <c r="V23" s="127"/>
      <c r="W23" s="127"/>
      <c r="X23" s="127"/>
      <c r="Y23" s="125">
        <f t="shared" si="11"/>
        <v>0</v>
      </c>
      <c r="Z23" s="153">
        <f t="shared" si="14"/>
        <v>0</v>
      </c>
      <c r="AA23" s="125"/>
      <c r="AB23" s="153"/>
      <c r="AC23" s="125"/>
      <c r="AD23" s="153"/>
      <c r="AE23" s="125"/>
      <c r="AF23" s="153"/>
      <c r="AG23" s="125"/>
      <c r="AH23" s="153"/>
      <c r="AI23" s="125"/>
      <c r="AJ23" s="153"/>
      <c r="AK23" s="153"/>
      <c r="AL23" s="147">
        <f t="shared" si="12"/>
        <v>0</v>
      </c>
      <c r="AM23" s="151">
        <f t="shared" si="13"/>
        <v>0</v>
      </c>
    </row>
    <row r="24" spans="1:39" s="103" customFormat="1" ht="16.5" thickBot="1" x14ac:dyDescent="0.3">
      <c r="A24" s="104"/>
      <c r="B24" s="55" t="s">
        <v>68</v>
      </c>
      <c r="C24" s="22"/>
      <c r="D24" s="157"/>
      <c r="E24" s="150">
        <f>SUBTOTAL(9,E17:E23)</f>
        <v>0</v>
      </c>
      <c r="F24" s="150">
        <f t="shared" ref="F24:X24" si="15">SUBTOTAL(9,F17:F23)</f>
        <v>0</v>
      </c>
      <c r="G24" s="150">
        <f t="shared" si="15"/>
        <v>0</v>
      </c>
      <c r="H24" s="150">
        <f t="shared" si="15"/>
        <v>0</v>
      </c>
      <c r="I24" s="150">
        <f t="shared" si="15"/>
        <v>0</v>
      </c>
      <c r="J24" s="150">
        <f t="shared" si="15"/>
        <v>0</v>
      </c>
      <c r="K24" s="150">
        <f t="shared" si="15"/>
        <v>0</v>
      </c>
      <c r="L24" s="150">
        <f t="shared" si="15"/>
        <v>0</v>
      </c>
      <c r="M24" s="150">
        <f t="shared" si="15"/>
        <v>0</v>
      </c>
      <c r="N24" s="150">
        <f t="shared" si="15"/>
        <v>0</v>
      </c>
      <c r="O24" s="150">
        <f t="shared" si="15"/>
        <v>0</v>
      </c>
      <c r="P24" s="150">
        <f t="shared" si="15"/>
        <v>0</v>
      </c>
      <c r="Q24" s="150">
        <f t="shared" si="15"/>
        <v>0</v>
      </c>
      <c r="R24" s="150">
        <f t="shared" ref="R24:W24" si="16">SUBTOTAL(9,R17:R23)</f>
        <v>0</v>
      </c>
      <c r="S24" s="150">
        <f t="shared" si="16"/>
        <v>0</v>
      </c>
      <c r="T24" s="150">
        <f t="shared" si="16"/>
        <v>0</v>
      </c>
      <c r="U24" s="150">
        <f t="shared" si="16"/>
        <v>0</v>
      </c>
      <c r="V24" s="150">
        <f t="shared" si="16"/>
        <v>0</v>
      </c>
      <c r="W24" s="150">
        <f t="shared" si="16"/>
        <v>0</v>
      </c>
      <c r="X24" s="150">
        <f t="shared" si="15"/>
        <v>0</v>
      </c>
      <c r="Y24" s="106">
        <f t="shared" ref="Y24:AK24" si="17">SUM(Y17:Y23)</f>
        <v>0</v>
      </c>
      <c r="Z24" s="101">
        <f t="shared" si="17"/>
        <v>0</v>
      </c>
      <c r="AA24" s="106">
        <f t="shared" si="17"/>
        <v>0</v>
      </c>
      <c r="AB24" s="101">
        <f t="shared" si="17"/>
        <v>0</v>
      </c>
      <c r="AC24" s="106">
        <f t="shared" si="17"/>
        <v>0</v>
      </c>
      <c r="AD24" s="101">
        <f t="shared" si="17"/>
        <v>0</v>
      </c>
      <c r="AE24" s="106">
        <f t="shared" si="17"/>
        <v>0</v>
      </c>
      <c r="AF24" s="101">
        <f t="shared" si="17"/>
        <v>0</v>
      </c>
      <c r="AG24" s="106">
        <f t="shared" si="17"/>
        <v>0</v>
      </c>
      <c r="AH24" s="101">
        <f t="shared" si="17"/>
        <v>0</v>
      </c>
      <c r="AI24" s="106">
        <f t="shared" si="17"/>
        <v>0</v>
      </c>
      <c r="AJ24" s="101">
        <f t="shared" si="17"/>
        <v>0</v>
      </c>
      <c r="AK24" s="107">
        <f t="shared" si="17"/>
        <v>0</v>
      </c>
      <c r="AL24" s="138">
        <f t="shared" ref="AL24" si="18">SUM(AL17:AL23)</f>
        <v>0</v>
      </c>
      <c r="AM24" s="181">
        <f t="shared" ref="AM24" si="19">SUM(AM17:AM23)</f>
        <v>0</v>
      </c>
    </row>
    <row r="25" spans="1:39" ht="15.75" x14ac:dyDescent="0.25">
      <c r="A25" s="53" t="s">
        <v>52</v>
      </c>
      <c r="B25" s="32" t="s">
        <v>69</v>
      </c>
      <c r="C25" s="158" t="s">
        <v>53</v>
      </c>
      <c r="D25" s="19" t="s">
        <v>46</v>
      </c>
      <c r="E25" s="4"/>
      <c r="F25" s="4"/>
      <c r="G25" s="4"/>
      <c r="H25" s="4"/>
      <c r="I25" s="4"/>
      <c r="J25" s="4"/>
      <c r="K25" s="4"/>
      <c r="L25" s="4"/>
      <c r="M25" s="4"/>
      <c r="N25" s="4"/>
      <c r="O25" s="4"/>
      <c r="P25" s="4"/>
      <c r="Q25" s="4"/>
      <c r="R25" s="4"/>
      <c r="S25" s="4"/>
      <c r="T25" s="4"/>
      <c r="U25" s="4"/>
      <c r="V25" s="4"/>
      <c r="W25" s="4"/>
      <c r="X25" s="4"/>
      <c r="Y25" s="97">
        <f t="shared" ref="Y25:Y30" si="20">SUM(E25:X25)</f>
        <v>0</v>
      </c>
      <c r="Z25" s="151">
        <f t="shared" ref="Z25:Z30" si="21">SUMPRODUCT($E$4:$X$4,E25:X25)</f>
        <v>0</v>
      </c>
      <c r="AA25" s="97"/>
      <c r="AB25" s="151"/>
      <c r="AC25" s="97"/>
      <c r="AD25" s="151"/>
      <c r="AE25" s="97"/>
      <c r="AF25" s="151"/>
      <c r="AG25" s="97"/>
      <c r="AH25" s="151"/>
      <c r="AI25" s="97"/>
      <c r="AJ25" s="151"/>
      <c r="AK25" s="151"/>
      <c r="AL25" s="147">
        <f t="shared" ref="AL25:AL30" si="22">SUM(Y25,AA25,AC25,AE25,AG25,AI25)</f>
        <v>0</v>
      </c>
      <c r="AM25" s="151">
        <f t="shared" ref="AM25:AM30" si="23">SUM(Z25,AB25,AD25,AF25,AH25,AJ25,AK25)</f>
        <v>0</v>
      </c>
    </row>
    <row r="26" spans="1:39" ht="15.75" x14ac:dyDescent="0.25">
      <c r="A26" s="53" t="s">
        <v>55</v>
      </c>
      <c r="B26" s="32"/>
      <c r="C26" s="23" t="s">
        <v>56</v>
      </c>
      <c r="D26" s="17" t="s">
        <v>54</v>
      </c>
      <c r="E26" s="4"/>
      <c r="F26" s="4"/>
      <c r="G26" s="4"/>
      <c r="H26" s="4"/>
      <c r="I26" s="4"/>
      <c r="J26" s="4"/>
      <c r="K26" s="4"/>
      <c r="L26" s="4"/>
      <c r="M26" s="4"/>
      <c r="N26" s="4"/>
      <c r="O26" s="4"/>
      <c r="P26" s="4"/>
      <c r="Q26" s="4"/>
      <c r="R26" s="4"/>
      <c r="S26" s="4"/>
      <c r="T26" s="4"/>
      <c r="U26" s="4"/>
      <c r="V26" s="4"/>
      <c r="W26" s="4"/>
      <c r="X26" s="4"/>
      <c r="Y26" s="97">
        <f t="shared" si="20"/>
        <v>0</v>
      </c>
      <c r="Z26" s="151">
        <f t="shared" si="21"/>
        <v>0</v>
      </c>
      <c r="AA26" s="97"/>
      <c r="AB26" s="151"/>
      <c r="AC26" s="97"/>
      <c r="AD26" s="151"/>
      <c r="AE26" s="97"/>
      <c r="AF26" s="151"/>
      <c r="AG26" s="97"/>
      <c r="AH26" s="151"/>
      <c r="AI26" s="97"/>
      <c r="AJ26" s="151"/>
      <c r="AK26" s="151"/>
      <c r="AL26" s="147">
        <f t="shared" si="22"/>
        <v>0</v>
      </c>
      <c r="AM26" s="151">
        <f t="shared" si="23"/>
        <v>0</v>
      </c>
    </row>
    <row r="27" spans="1:39" ht="31.5" x14ac:dyDescent="0.25">
      <c r="A27" s="53" t="s">
        <v>57</v>
      </c>
      <c r="B27" s="32"/>
      <c r="C27" s="23" t="s">
        <v>70</v>
      </c>
      <c r="D27" s="17"/>
      <c r="E27" s="4"/>
      <c r="F27" s="4"/>
      <c r="G27" s="4"/>
      <c r="H27" s="4"/>
      <c r="I27" s="4"/>
      <c r="J27" s="4"/>
      <c r="K27" s="4"/>
      <c r="L27" s="4"/>
      <c r="M27" s="4"/>
      <c r="N27" s="4"/>
      <c r="O27" s="4"/>
      <c r="P27" s="4"/>
      <c r="Q27" s="4"/>
      <c r="R27" s="4"/>
      <c r="S27" s="4"/>
      <c r="T27" s="4"/>
      <c r="U27" s="4"/>
      <c r="V27" s="4"/>
      <c r="W27" s="4"/>
      <c r="X27" s="4"/>
      <c r="Y27" s="97">
        <f t="shared" si="20"/>
        <v>0</v>
      </c>
      <c r="Z27" s="151">
        <f t="shared" si="21"/>
        <v>0</v>
      </c>
      <c r="AA27" s="97"/>
      <c r="AB27" s="151"/>
      <c r="AC27" s="97"/>
      <c r="AD27" s="151"/>
      <c r="AE27" s="97"/>
      <c r="AF27" s="151"/>
      <c r="AG27" s="97"/>
      <c r="AH27" s="151"/>
      <c r="AI27" s="97"/>
      <c r="AJ27" s="151"/>
      <c r="AK27" s="151"/>
      <c r="AL27" s="147">
        <f t="shared" si="22"/>
        <v>0</v>
      </c>
      <c r="AM27" s="151">
        <f t="shared" si="23"/>
        <v>0</v>
      </c>
    </row>
    <row r="28" spans="1:39" ht="47.25" x14ac:dyDescent="0.25">
      <c r="A28" s="53" t="s">
        <v>59</v>
      </c>
      <c r="B28" s="32"/>
      <c r="C28" s="23" t="s">
        <v>71</v>
      </c>
      <c r="D28" s="17"/>
      <c r="E28" s="4"/>
      <c r="F28" s="4"/>
      <c r="G28" s="4"/>
      <c r="H28" s="4"/>
      <c r="I28" s="4"/>
      <c r="J28" s="4"/>
      <c r="K28" s="4"/>
      <c r="L28" s="4"/>
      <c r="M28" s="4"/>
      <c r="N28" s="4"/>
      <c r="O28" s="4"/>
      <c r="P28" s="4"/>
      <c r="Q28" s="4"/>
      <c r="R28" s="4"/>
      <c r="S28" s="4"/>
      <c r="T28" s="4"/>
      <c r="U28" s="4"/>
      <c r="V28" s="4"/>
      <c r="W28" s="4"/>
      <c r="X28" s="4"/>
      <c r="Y28" s="97">
        <f t="shared" si="20"/>
        <v>0</v>
      </c>
      <c r="Z28" s="151">
        <f t="shared" si="21"/>
        <v>0</v>
      </c>
      <c r="AA28" s="97"/>
      <c r="AB28" s="151"/>
      <c r="AC28" s="97"/>
      <c r="AD28" s="151"/>
      <c r="AE28" s="97"/>
      <c r="AF28" s="151"/>
      <c r="AG28" s="97"/>
      <c r="AH28" s="151"/>
      <c r="AI28" s="97"/>
      <c r="AJ28" s="151"/>
      <c r="AK28" s="151"/>
      <c r="AL28" s="147">
        <f t="shared" si="22"/>
        <v>0</v>
      </c>
      <c r="AM28" s="151">
        <f t="shared" si="23"/>
        <v>0</v>
      </c>
    </row>
    <row r="29" spans="1:39" ht="15.75" x14ac:dyDescent="0.25">
      <c r="A29" s="53" t="s">
        <v>61</v>
      </c>
      <c r="B29" s="32"/>
      <c r="C29" s="3" t="s">
        <v>67</v>
      </c>
      <c r="D29" s="17" t="s">
        <v>46</v>
      </c>
      <c r="E29" s="4"/>
      <c r="F29" s="4"/>
      <c r="G29" s="4"/>
      <c r="H29" s="4"/>
      <c r="I29" s="4"/>
      <c r="J29" s="4"/>
      <c r="K29" s="4"/>
      <c r="L29" s="4"/>
      <c r="M29" s="4"/>
      <c r="N29" s="4"/>
      <c r="O29" s="4"/>
      <c r="P29" s="4"/>
      <c r="Q29" s="4"/>
      <c r="R29" s="4"/>
      <c r="S29" s="4"/>
      <c r="T29" s="4"/>
      <c r="U29" s="4"/>
      <c r="V29" s="4"/>
      <c r="W29" s="4"/>
      <c r="X29" s="4"/>
      <c r="Y29" s="97">
        <f t="shared" si="20"/>
        <v>0</v>
      </c>
      <c r="Z29" s="151">
        <f t="shared" si="21"/>
        <v>0</v>
      </c>
      <c r="AA29" s="97"/>
      <c r="AB29" s="151"/>
      <c r="AC29" s="97"/>
      <c r="AD29" s="151"/>
      <c r="AE29" s="97"/>
      <c r="AF29" s="151"/>
      <c r="AG29" s="97"/>
      <c r="AH29" s="151"/>
      <c r="AI29" s="97"/>
      <c r="AJ29" s="151"/>
      <c r="AK29" s="151"/>
      <c r="AL29" s="147">
        <f t="shared" si="22"/>
        <v>0</v>
      </c>
      <c r="AM29" s="151">
        <f t="shared" si="23"/>
        <v>0</v>
      </c>
    </row>
    <row r="30" spans="1:39" ht="16.5" thickBot="1" x14ac:dyDescent="0.3">
      <c r="A30" s="53" t="s">
        <v>63</v>
      </c>
      <c r="B30" s="28"/>
      <c r="C30" s="23" t="s">
        <v>64</v>
      </c>
      <c r="D30" s="17"/>
      <c r="E30" s="127"/>
      <c r="F30" s="127"/>
      <c r="G30" s="127"/>
      <c r="H30" s="127"/>
      <c r="I30" s="127"/>
      <c r="J30" s="127"/>
      <c r="K30" s="127"/>
      <c r="L30" s="127"/>
      <c r="M30" s="127"/>
      <c r="N30" s="127"/>
      <c r="O30" s="127"/>
      <c r="P30" s="127"/>
      <c r="Q30" s="127"/>
      <c r="R30" s="127"/>
      <c r="S30" s="127"/>
      <c r="T30" s="127"/>
      <c r="U30" s="127"/>
      <c r="V30" s="127"/>
      <c r="W30" s="127"/>
      <c r="X30" s="127"/>
      <c r="Y30" s="97">
        <f t="shared" si="20"/>
        <v>0</v>
      </c>
      <c r="Z30" s="151">
        <f t="shared" si="21"/>
        <v>0</v>
      </c>
      <c r="AA30" s="97"/>
      <c r="AB30" s="151"/>
      <c r="AC30" s="97"/>
      <c r="AD30" s="151"/>
      <c r="AE30" s="97"/>
      <c r="AF30" s="151"/>
      <c r="AG30" s="97"/>
      <c r="AH30" s="151"/>
      <c r="AI30" s="97"/>
      <c r="AJ30" s="151"/>
      <c r="AK30" s="151"/>
      <c r="AL30" s="147">
        <f t="shared" si="22"/>
        <v>0</v>
      </c>
      <c r="AM30" s="151">
        <f t="shared" si="23"/>
        <v>0</v>
      </c>
    </row>
    <row r="31" spans="1:39" ht="16.5" thickBot="1" x14ac:dyDescent="0.3">
      <c r="A31" s="109"/>
      <c r="B31" s="57" t="s">
        <v>72</v>
      </c>
      <c r="C31" s="22"/>
      <c r="D31" s="110"/>
      <c r="E31" s="150">
        <f>SUBTOTAL(9,E25:E30)</f>
        <v>0</v>
      </c>
      <c r="F31" s="150">
        <f t="shared" ref="F31:X31" si="24">SUBTOTAL(9,F25:F30)</f>
        <v>0</v>
      </c>
      <c r="G31" s="150">
        <f t="shared" si="24"/>
        <v>0</v>
      </c>
      <c r="H31" s="150">
        <f t="shared" si="24"/>
        <v>0</v>
      </c>
      <c r="I31" s="150">
        <f t="shared" si="24"/>
        <v>0</v>
      </c>
      <c r="J31" s="150">
        <f t="shared" si="24"/>
        <v>0</v>
      </c>
      <c r="K31" s="150">
        <f t="shared" si="24"/>
        <v>0</v>
      </c>
      <c r="L31" s="150">
        <f t="shared" si="24"/>
        <v>0</v>
      </c>
      <c r="M31" s="150">
        <f t="shared" si="24"/>
        <v>0</v>
      </c>
      <c r="N31" s="150">
        <f t="shared" si="24"/>
        <v>0</v>
      </c>
      <c r="O31" s="150">
        <f t="shared" si="24"/>
        <v>0</v>
      </c>
      <c r="P31" s="150">
        <f t="shared" si="24"/>
        <v>0</v>
      </c>
      <c r="Q31" s="150">
        <f t="shared" si="24"/>
        <v>0</v>
      </c>
      <c r="R31" s="150">
        <f t="shared" ref="R31:W31" si="25">SUBTOTAL(9,R25:R30)</f>
        <v>0</v>
      </c>
      <c r="S31" s="150">
        <f t="shared" si="25"/>
        <v>0</v>
      </c>
      <c r="T31" s="150">
        <f t="shared" si="25"/>
        <v>0</v>
      </c>
      <c r="U31" s="150">
        <f t="shared" si="25"/>
        <v>0</v>
      </c>
      <c r="V31" s="150">
        <f t="shared" si="25"/>
        <v>0</v>
      </c>
      <c r="W31" s="150">
        <f t="shared" si="25"/>
        <v>0</v>
      </c>
      <c r="X31" s="150">
        <f t="shared" si="24"/>
        <v>0</v>
      </c>
      <c r="Y31" s="106">
        <f t="shared" ref="Y31:AD31" si="26">SUM(Y25:Y30)</f>
        <v>0</v>
      </c>
      <c r="Z31" s="101">
        <f t="shared" si="26"/>
        <v>0</v>
      </c>
      <c r="AA31" s="106">
        <f t="shared" si="26"/>
        <v>0</v>
      </c>
      <c r="AB31" s="101">
        <f t="shared" si="26"/>
        <v>0</v>
      </c>
      <c r="AC31" s="106">
        <f t="shared" si="26"/>
        <v>0</v>
      </c>
      <c r="AD31" s="101">
        <f t="shared" si="26"/>
        <v>0</v>
      </c>
      <c r="AE31" s="106">
        <f t="shared" ref="AE31:AK31" si="27">SUM(AE25:AE30)</f>
        <v>0</v>
      </c>
      <c r="AF31" s="101">
        <f t="shared" si="27"/>
        <v>0</v>
      </c>
      <c r="AG31" s="106">
        <f t="shared" si="27"/>
        <v>0</v>
      </c>
      <c r="AH31" s="101">
        <f t="shared" si="27"/>
        <v>0</v>
      </c>
      <c r="AI31" s="106">
        <f t="shared" si="27"/>
        <v>0</v>
      </c>
      <c r="AJ31" s="101">
        <f t="shared" si="27"/>
        <v>0</v>
      </c>
      <c r="AK31" s="105">
        <f t="shared" si="27"/>
        <v>0</v>
      </c>
      <c r="AL31" s="138">
        <f>SUM(AL25:AL30)</f>
        <v>0</v>
      </c>
      <c r="AM31" s="181">
        <f>SUM(AM25:AM30)</f>
        <v>0</v>
      </c>
    </row>
    <row r="32" spans="1:39" ht="16.5" thickBot="1" x14ac:dyDescent="0.3">
      <c r="A32" s="170"/>
      <c r="B32" s="47" t="s">
        <v>73</v>
      </c>
      <c r="C32" s="25"/>
      <c r="D32" s="112"/>
      <c r="E32" s="159">
        <f t="shared" ref="E32:Z32" si="28">E31+E24+E16</f>
        <v>0</v>
      </c>
      <c r="F32" s="159">
        <f t="shared" si="28"/>
        <v>0</v>
      </c>
      <c r="G32" s="159">
        <f t="shared" si="28"/>
        <v>0</v>
      </c>
      <c r="H32" s="159">
        <f t="shared" si="28"/>
        <v>0</v>
      </c>
      <c r="I32" s="159">
        <f t="shared" si="28"/>
        <v>0</v>
      </c>
      <c r="J32" s="159">
        <f t="shared" si="28"/>
        <v>0</v>
      </c>
      <c r="K32" s="159">
        <f t="shared" si="28"/>
        <v>0</v>
      </c>
      <c r="L32" s="159">
        <f t="shared" si="28"/>
        <v>0</v>
      </c>
      <c r="M32" s="159">
        <f t="shared" si="28"/>
        <v>0</v>
      </c>
      <c r="N32" s="159">
        <f t="shared" si="28"/>
        <v>0</v>
      </c>
      <c r="O32" s="159">
        <f t="shared" si="28"/>
        <v>0</v>
      </c>
      <c r="P32" s="159">
        <f t="shared" si="28"/>
        <v>0</v>
      </c>
      <c r="Q32" s="159">
        <f t="shared" si="28"/>
        <v>0</v>
      </c>
      <c r="R32" s="159">
        <f t="shared" ref="R32:W32" si="29">R31+R24+R16</f>
        <v>0</v>
      </c>
      <c r="S32" s="159">
        <f t="shared" si="29"/>
        <v>0</v>
      </c>
      <c r="T32" s="159">
        <f t="shared" si="29"/>
        <v>0</v>
      </c>
      <c r="U32" s="159">
        <f t="shared" si="29"/>
        <v>0</v>
      </c>
      <c r="V32" s="159">
        <f t="shared" si="29"/>
        <v>0</v>
      </c>
      <c r="W32" s="159">
        <f t="shared" si="29"/>
        <v>0</v>
      </c>
      <c r="X32" s="159">
        <f t="shared" si="28"/>
        <v>0</v>
      </c>
      <c r="Y32" s="108">
        <f t="shared" si="28"/>
        <v>0</v>
      </c>
      <c r="Z32" s="180">
        <f t="shared" si="28"/>
        <v>0</v>
      </c>
      <c r="AA32" s="108">
        <f t="shared" ref="AA32:AD32" si="30">AA31+AA24+AA16</f>
        <v>0</v>
      </c>
      <c r="AB32" s="180">
        <f t="shared" si="30"/>
        <v>0</v>
      </c>
      <c r="AC32" s="108">
        <f t="shared" si="30"/>
        <v>0</v>
      </c>
      <c r="AD32" s="180">
        <f t="shared" si="30"/>
        <v>0</v>
      </c>
      <c r="AE32" s="108">
        <f t="shared" ref="AE32:AL32" si="31">AE31+AE24+AE16</f>
        <v>0</v>
      </c>
      <c r="AF32" s="180">
        <f t="shared" si="31"/>
        <v>0</v>
      </c>
      <c r="AG32" s="108">
        <f t="shared" si="31"/>
        <v>0</v>
      </c>
      <c r="AH32" s="180">
        <f t="shared" si="31"/>
        <v>0</v>
      </c>
      <c r="AI32" s="108">
        <f t="shared" si="31"/>
        <v>0</v>
      </c>
      <c r="AJ32" s="180">
        <f t="shared" si="31"/>
        <v>0</v>
      </c>
      <c r="AK32" s="185">
        <f t="shared" si="31"/>
        <v>0</v>
      </c>
      <c r="AL32" s="111">
        <f t="shared" si="31"/>
        <v>0</v>
      </c>
      <c r="AM32" s="182">
        <f>AM31+AM24+AM16</f>
        <v>0</v>
      </c>
    </row>
    <row r="33" spans="1:39" ht="19.5" thickBot="1" x14ac:dyDescent="0.35">
      <c r="A33" s="171">
        <v>5.3</v>
      </c>
      <c r="B33" s="43" t="s">
        <v>74</v>
      </c>
      <c r="C33" s="161"/>
      <c r="D33" s="179" t="s">
        <v>46</v>
      </c>
      <c r="E33" s="294" t="s">
        <v>43</v>
      </c>
      <c r="F33" s="295"/>
      <c r="G33" s="295"/>
      <c r="H33" s="295"/>
      <c r="I33" s="295"/>
      <c r="J33" s="295"/>
      <c r="K33" s="295"/>
      <c r="L33" s="295"/>
      <c r="M33" s="295"/>
      <c r="N33" s="295"/>
      <c r="O33" s="295"/>
      <c r="P33" s="295"/>
      <c r="Q33" s="295"/>
      <c r="R33" s="295"/>
      <c r="S33" s="295"/>
      <c r="T33" s="295"/>
      <c r="U33" s="295"/>
      <c r="V33" s="295"/>
      <c r="W33" s="295"/>
      <c r="X33" s="295"/>
      <c r="Y33" s="162"/>
      <c r="Z33" s="163"/>
      <c r="AA33" s="162"/>
      <c r="AB33" s="164"/>
      <c r="AC33" s="162"/>
      <c r="AD33" s="164"/>
      <c r="AE33" s="162"/>
      <c r="AF33" s="164"/>
      <c r="AG33" s="162"/>
      <c r="AH33" s="164"/>
      <c r="AI33" s="162"/>
      <c r="AJ33" s="164"/>
      <c r="AK33" s="164"/>
      <c r="AL33" s="165"/>
      <c r="AM33" s="166"/>
    </row>
    <row r="34" spans="1:39" ht="15.75" x14ac:dyDescent="0.25">
      <c r="A34" s="60" t="s">
        <v>75</v>
      </c>
      <c r="B34" s="33" t="s">
        <v>69</v>
      </c>
      <c r="C34" s="23" t="s">
        <v>76</v>
      </c>
      <c r="D34" s="17" t="s">
        <v>46</v>
      </c>
      <c r="E34" s="4"/>
      <c r="F34" s="4"/>
      <c r="G34" s="4"/>
      <c r="H34" s="4"/>
      <c r="I34" s="4"/>
      <c r="J34" s="4"/>
      <c r="K34" s="4"/>
      <c r="L34" s="4"/>
      <c r="M34" s="4"/>
      <c r="N34" s="4"/>
      <c r="O34" s="4"/>
      <c r="P34" s="4"/>
      <c r="Q34" s="4"/>
      <c r="R34" s="4"/>
      <c r="S34" s="4"/>
      <c r="T34" s="4"/>
      <c r="U34" s="4"/>
      <c r="V34" s="4"/>
      <c r="W34" s="4"/>
      <c r="X34" s="4"/>
      <c r="Y34" s="97">
        <f t="shared" ref="Y34:Y46" si="32">SUM(E34:X34)</f>
        <v>0</v>
      </c>
      <c r="Z34" s="151">
        <f t="shared" ref="Z34:Z46" si="33">SUMPRODUCT($E$4:$X$4,E34:X34)</f>
        <v>0</v>
      </c>
      <c r="AA34" s="98"/>
      <c r="AB34" s="99"/>
      <c r="AC34" s="98"/>
      <c r="AD34" s="99"/>
      <c r="AE34" s="98"/>
      <c r="AF34" s="99"/>
      <c r="AG34" s="98"/>
      <c r="AH34" s="99"/>
      <c r="AI34" s="98"/>
      <c r="AJ34" s="99"/>
      <c r="AK34" s="100"/>
      <c r="AL34" s="147">
        <f t="shared" ref="AL34:AL46" si="34">SUM(Y34,AA34,AC34,AE34,AG34,AI34)</f>
        <v>0</v>
      </c>
      <c r="AM34" s="151">
        <f t="shared" ref="AM34:AM46" si="35">SUM(Z34,AB34,AD34,AF34,AH34,AJ34,AK34)</f>
        <v>0</v>
      </c>
    </row>
    <row r="35" spans="1:39" ht="15.75" x14ac:dyDescent="0.25">
      <c r="A35" s="61" t="s">
        <v>77</v>
      </c>
      <c r="B35" s="32"/>
      <c r="C35" s="23" t="s">
        <v>78</v>
      </c>
      <c r="D35" s="113"/>
      <c r="E35" s="4"/>
      <c r="F35" s="4"/>
      <c r="G35" s="4"/>
      <c r="H35" s="4"/>
      <c r="I35" s="4"/>
      <c r="J35" s="4"/>
      <c r="K35" s="4"/>
      <c r="L35" s="4"/>
      <c r="M35" s="4"/>
      <c r="N35" s="4"/>
      <c r="O35" s="4"/>
      <c r="P35" s="4"/>
      <c r="Q35" s="4"/>
      <c r="R35" s="4"/>
      <c r="S35" s="4"/>
      <c r="T35" s="4"/>
      <c r="U35" s="4"/>
      <c r="V35" s="4"/>
      <c r="W35" s="4"/>
      <c r="X35" s="4"/>
      <c r="Y35" s="97">
        <f t="shared" si="32"/>
        <v>0</v>
      </c>
      <c r="Z35" s="151">
        <f t="shared" si="33"/>
        <v>0</v>
      </c>
      <c r="AA35" s="98"/>
      <c r="AB35" s="99"/>
      <c r="AC35" s="98"/>
      <c r="AD35" s="99"/>
      <c r="AE35" s="98"/>
      <c r="AF35" s="99"/>
      <c r="AG35" s="98"/>
      <c r="AH35" s="99"/>
      <c r="AI35" s="98"/>
      <c r="AJ35" s="99"/>
      <c r="AK35" s="100"/>
      <c r="AL35" s="147">
        <f t="shared" si="34"/>
        <v>0</v>
      </c>
      <c r="AM35" s="151">
        <f t="shared" si="35"/>
        <v>0</v>
      </c>
    </row>
    <row r="36" spans="1:39" ht="15.75" x14ac:dyDescent="0.25">
      <c r="A36" s="61" t="s">
        <v>79</v>
      </c>
      <c r="B36" s="32"/>
      <c r="C36" s="23" t="s">
        <v>80</v>
      </c>
      <c r="D36" s="113"/>
      <c r="E36" s="4"/>
      <c r="F36" s="4"/>
      <c r="G36" s="4"/>
      <c r="H36" s="4"/>
      <c r="I36" s="4"/>
      <c r="J36" s="4"/>
      <c r="K36" s="4"/>
      <c r="L36" s="4"/>
      <c r="M36" s="4"/>
      <c r="N36" s="4"/>
      <c r="O36" s="4"/>
      <c r="P36" s="4"/>
      <c r="Q36" s="4"/>
      <c r="R36" s="4"/>
      <c r="S36" s="4"/>
      <c r="T36" s="4"/>
      <c r="U36" s="4"/>
      <c r="V36" s="4"/>
      <c r="W36" s="4"/>
      <c r="X36" s="4"/>
      <c r="Y36" s="97">
        <f t="shared" si="32"/>
        <v>0</v>
      </c>
      <c r="Z36" s="151">
        <f t="shared" si="33"/>
        <v>0</v>
      </c>
      <c r="AA36" s="98"/>
      <c r="AB36" s="99"/>
      <c r="AC36" s="98"/>
      <c r="AD36" s="99"/>
      <c r="AE36" s="98"/>
      <c r="AF36" s="99"/>
      <c r="AG36" s="98"/>
      <c r="AH36" s="99"/>
      <c r="AI36" s="98"/>
      <c r="AJ36" s="99"/>
      <c r="AK36" s="100"/>
      <c r="AL36" s="147">
        <f t="shared" si="34"/>
        <v>0</v>
      </c>
      <c r="AM36" s="151">
        <f t="shared" si="35"/>
        <v>0</v>
      </c>
    </row>
    <row r="37" spans="1:39" ht="15.75" x14ac:dyDescent="0.25">
      <c r="A37" s="61" t="s">
        <v>81</v>
      </c>
      <c r="B37" s="32"/>
      <c r="C37" s="23" t="s">
        <v>82</v>
      </c>
      <c r="D37" s="113"/>
      <c r="E37" s="4"/>
      <c r="F37" s="4"/>
      <c r="G37" s="4"/>
      <c r="H37" s="4"/>
      <c r="I37" s="4"/>
      <c r="J37" s="4"/>
      <c r="K37" s="4"/>
      <c r="L37" s="4"/>
      <c r="M37" s="4"/>
      <c r="N37" s="4"/>
      <c r="O37" s="4"/>
      <c r="P37" s="4"/>
      <c r="Q37" s="4"/>
      <c r="R37" s="4"/>
      <c r="S37" s="4"/>
      <c r="T37" s="4"/>
      <c r="U37" s="4"/>
      <c r="V37" s="4"/>
      <c r="W37" s="4"/>
      <c r="X37" s="4"/>
      <c r="Y37" s="97">
        <f t="shared" si="32"/>
        <v>0</v>
      </c>
      <c r="Z37" s="151">
        <f t="shared" si="33"/>
        <v>0</v>
      </c>
      <c r="AA37" s="98"/>
      <c r="AB37" s="99"/>
      <c r="AC37" s="98"/>
      <c r="AD37" s="99"/>
      <c r="AE37" s="98"/>
      <c r="AF37" s="99"/>
      <c r="AG37" s="98"/>
      <c r="AH37" s="99"/>
      <c r="AI37" s="98"/>
      <c r="AJ37" s="99"/>
      <c r="AK37" s="100"/>
      <c r="AL37" s="147">
        <f t="shared" si="34"/>
        <v>0</v>
      </c>
      <c r="AM37" s="151">
        <f t="shared" si="35"/>
        <v>0</v>
      </c>
    </row>
    <row r="38" spans="1:39" ht="15.75" x14ac:dyDescent="0.25">
      <c r="A38" s="61" t="s">
        <v>83</v>
      </c>
      <c r="B38" s="32"/>
      <c r="C38" s="23" t="s">
        <v>84</v>
      </c>
      <c r="D38" s="113"/>
      <c r="E38" s="4"/>
      <c r="F38" s="4"/>
      <c r="G38" s="4"/>
      <c r="H38" s="4"/>
      <c r="I38" s="4"/>
      <c r="J38" s="4"/>
      <c r="K38" s="4"/>
      <c r="L38" s="4"/>
      <c r="M38" s="4"/>
      <c r="N38" s="4"/>
      <c r="O38" s="4"/>
      <c r="P38" s="4"/>
      <c r="Q38" s="4"/>
      <c r="R38" s="4"/>
      <c r="S38" s="4"/>
      <c r="T38" s="4"/>
      <c r="U38" s="4"/>
      <c r="V38" s="4"/>
      <c r="W38" s="4"/>
      <c r="X38" s="4"/>
      <c r="Y38" s="97">
        <f t="shared" si="32"/>
        <v>0</v>
      </c>
      <c r="Z38" s="151">
        <f t="shared" si="33"/>
        <v>0</v>
      </c>
      <c r="AA38" s="98"/>
      <c r="AB38" s="99"/>
      <c r="AC38" s="98"/>
      <c r="AD38" s="99"/>
      <c r="AE38" s="98"/>
      <c r="AF38" s="99"/>
      <c r="AG38" s="98"/>
      <c r="AH38" s="99"/>
      <c r="AI38" s="98"/>
      <c r="AJ38" s="99"/>
      <c r="AK38" s="100"/>
      <c r="AL38" s="147">
        <f t="shared" si="34"/>
        <v>0</v>
      </c>
      <c r="AM38" s="151">
        <f t="shared" si="35"/>
        <v>0</v>
      </c>
    </row>
    <row r="39" spans="1:39" ht="15.75" x14ac:dyDescent="0.25">
      <c r="A39" s="61" t="s">
        <v>85</v>
      </c>
      <c r="B39" s="32"/>
      <c r="C39" s="23" t="s">
        <v>86</v>
      </c>
      <c r="D39" s="113"/>
      <c r="E39" s="4"/>
      <c r="F39" s="4"/>
      <c r="G39" s="4"/>
      <c r="H39" s="4"/>
      <c r="I39" s="4"/>
      <c r="J39" s="4"/>
      <c r="K39" s="4"/>
      <c r="L39" s="4"/>
      <c r="M39" s="4"/>
      <c r="N39" s="4"/>
      <c r="O39" s="4"/>
      <c r="P39" s="4"/>
      <c r="Q39" s="4"/>
      <c r="R39" s="4"/>
      <c r="S39" s="4"/>
      <c r="T39" s="4"/>
      <c r="U39" s="4"/>
      <c r="V39" s="4"/>
      <c r="W39" s="4"/>
      <c r="X39" s="4"/>
      <c r="Y39" s="97">
        <f t="shared" si="32"/>
        <v>0</v>
      </c>
      <c r="Z39" s="151">
        <f t="shared" si="33"/>
        <v>0</v>
      </c>
      <c r="AA39" s="98"/>
      <c r="AB39" s="99"/>
      <c r="AC39" s="98"/>
      <c r="AD39" s="99"/>
      <c r="AE39" s="98"/>
      <c r="AF39" s="99"/>
      <c r="AG39" s="98"/>
      <c r="AH39" s="99"/>
      <c r="AI39" s="98"/>
      <c r="AJ39" s="99"/>
      <c r="AK39" s="100"/>
      <c r="AL39" s="147">
        <f t="shared" si="34"/>
        <v>0</v>
      </c>
      <c r="AM39" s="151">
        <f t="shared" si="35"/>
        <v>0</v>
      </c>
    </row>
    <row r="40" spans="1:39" ht="47.25" x14ac:dyDescent="0.25">
      <c r="A40" s="61" t="s">
        <v>87</v>
      </c>
      <c r="B40" s="32"/>
      <c r="C40" s="23" t="s">
        <v>88</v>
      </c>
      <c r="D40" s="113"/>
      <c r="E40" s="4"/>
      <c r="F40" s="4"/>
      <c r="G40" s="4"/>
      <c r="H40" s="4"/>
      <c r="I40" s="4"/>
      <c r="J40" s="4"/>
      <c r="K40" s="4"/>
      <c r="L40" s="4"/>
      <c r="M40" s="4"/>
      <c r="N40" s="4"/>
      <c r="O40" s="4"/>
      <c r="P40" s="4"/>
      <c r="Q40" s="4"/>
      <c r="R40" s="4"/>
      <c r="S40" s="4"/>
      <c r="T40" s="4"/>
      <c r="U40" s="4"/>
      <c r="V40" s="4"/>
      <c r="W40" s="4"/>
      <c r="X40" s="4"/>
      <c r="Y40" s="97">
        <f t="shared" si="32"/>
        <v>0</v>
      </c>
      <c r="Z40" s="151">
        <f t="shared" si="33"/>
        <v>0</v>
      </c>
      <c r="AA40" s="98"/>
      <c r="AB40" s="99"/>
      <c r="AC40" s="98"/>
      <c r="AD40" s="99"/>
      <c r="AE40" s="98"/>
      <c r="AF40" s="99"/>
      <c r="AG40" s="98"/>
      <c r="AH40" s="99"/>
      <c r="AI40" s="98"/>
      <c r="AJ40" s="99"/>
      <c r="AK40" s="100"/>
      <c r="AL40" s="147">
        <f t="shared" si="34"/>
        <v>0</v>
      </c>
      <c r="AM40" s="151">
        <f t="shared" si="35"/>
        <v>0</v>
      </c>
    </row>
    <row r="41" spans="1:39" ht="15.75" x14ac:dyDescent="0.25">
      <c r="A41" s="61" t="s">
        <v>89</v>
      </c>
      <c r="B41" s="32"/>
      <c r="C41" s="23" t="s">
        <v>90</v>
      </c>
      <c r="D41" s="113"/>
      <c r="E41" s="4"/>
      <c r="F41" s="4"/>
      <c r="G41" s="4"/>
      <c r="H41" s="4"/>
      <c r="I41" s="4"/>
      <c r="J41" s="4"/>
      <c r="K41" s="4"/>
      <c r="L41" s="4"/>
      <c r="M41" s="4"/>
      <c r="N41" s="4"/>
      <c r="O41" s="4"/>
      <c r="P41" s="4"/>
      <c r="Q41" s="4"/>
      <c r="R41" s="4"/>
      <c r="S41" s="4"/>
      <c r="T41" s="4"/>
      <c r="U41" s="4"/>
      <c r="V41" s="4"/>
      <c r="W41" s="4"/>
      <c r="X41" s="4"/>
      <c r="Y41" s="97">
        <f t="shared" si="32"/>
        <v>0</v>
      </c>
      <c r="Z41" s="151">
        <f t="shared" si="33"/>
        <v>0</v>
      </c>
      <c r="AA41" s="98"/>
      <c r="AB41" s="99"/>
      <c r="AC41" s="98"/>
      <c r="AD41" s="99"/>
      <c r="AE41" s="98"/>
      <c r="AF41" s="99"/>
      <c r="AG41" s="98"/>
      <c r="AH41" s="99"/>
      <c r="AI41" s="98"/>
      <c r="AJ41" s="99"/>
      <c r="AK41" s="100"/>
      <c r="AL41" s="147">
        <f t="shared" si="34"/>
        <v>0</v>
      </c>
      <c r="AM41" s="151">
        <f t="shared" si="35"/>
        <v>0</v>
      </c>
    </row>
    <row r="42" spans="1:39" ht="47.25" x14ac:dyDescent="0.25">
      <c r="A42" s="61" t="s">
        <v>91</v>
      </c>
      <c r="B42" s="32"/>
      <c r="C42" s="23" t="s">
        <v>92</v>
      </c>
      <c r="D42" s="113"/>
      <c r="E42" s="4"/>
      <c r="F42" s="4"/>
      <c r="G42" s="4"/>
      <c r="H42" s="4"/>
      <c r="I42" s="4"/>
      <c r="J42" s="4"/>
      <c r="K42" s="4"/>
      <c r="L42" s="4"/>
      <c r="M42" s="4"/>
      <c r="N42" s="4"/>
      <c r="O42" s="4"/>
      <c r="P42" s="4"/>
      <c r="Q42" s="4"/>
      <c r="R42" s="4"/>
      <c r="S42" s="4"/>
      <c r="T42" s="4"/>
      <c r="U42" s="4"/>
      <c r="V42" s="4"/>
      <c r="W42" s="4"/>
      <c r="X42" s="4"/>
      <c r="Y42" s="97">
        <f t="shared" si="32"/>
        <v>0</v>
      </c>
      <c r="Z42" s="151">
        <f t="shared" si="33"/>
        <v>0</v>
      </c>
      <c r="AA42" s="98"/>
      <c r="AB42" s="99"/>
      <c r="AC42" s="98"/>
      <c r="AD42" s="99"/>
      <c r="AE42" s="98"/>
      <c r="AF42" s="99"/>
      <c r="AG42" s="98"/>
      <c r="AH42" s="99"/>
      <c r="AI42" s="98"/>
      <c r="AJ42" s="99"/>
      <c r="AK42" s="100"/>
      <c r="AL42" s="147">
        <f t="shared" si="34"/>
        <v>0</v>
      </c>
      <c r="AM42" s="151">
        <f t="shared" si="35"/>
        <v>0</v>
      </c>
    </row>
    <row r="43" spans="1:39" ht="15.75" x14ac:dyDescent="0.25">
      <c r="A43" s="61" t="s">
        <v>91</v>
      </c>
      <c r="B43" s="32"/>
      <c r="C43" s="23" t="s">
        <v>93</v>
      </c>
      <c r="D43" s="113"/>
      <c r="E43" s="4"/>
      <c r="F43" s="4"/>
      <c r="G43" s="4"/>
      <c r="H43" s="4"/>
      <c r="I43" s="4"/>
      <c r="J43" s="4"/>
      <c r="K43" s="4"/>
      <c r="L43" s="4"/>
      <c r="M43" s="4"/>
      <c r="N43" s="4"/>
      <c r="O43" s="4"/>
      <c r="P43" s="4"/>
      <c r="Q43" s="4"/>
      <c r="R43" s="4"/>
      <c r="S43" s="4"/>
      <c r="T43" s="4"/>
      <c r="U43" s="4"/>
      <c r="V43" s="4"/>
      <c r="W43" s="4"/>
      <c r="X43" s="4"/>
      <c r="Y43" s="97">
        <f t="shared" si="32"/>
        <v>0</v>
      </c>
      <c r="Z43" s="151">
        <f t="shared" si="33"/>
        <v>0</v>
      </c>
      <c r="AA43" s="98"/>
      <c r="AB43" s="99"/>
      <c r="AC43" s="98"/>
      <c r="AD43" s="99"/>
      <c r="AE43" s="98"/>
      <c r="AF43" s="99"/>
      <c r="AG43" s="98"/>
      <c r="AH43" s="99"/>
      <c r="AI43" s="98"/>
      <c r="AJ43" s="99"/>
      <c r="AK43" s="100"/>
      <c r="AL43" s="147">
        <f t="shared" si="34"/>
        <v>0</v>
      </c>
      <c r="AM43" s="151">
        <f t="shared" si="35"/>
        <v>0</v>
      </c>
    </row>
    <row r="44" spans="1:39" ht="47.25" x14ac:dyDescent="0.25">
      <c r="A44" s="61" t="s">
        <v>94</v>
      </c>
      <c r="B44" s="32"/>
      <c r="C44" s="23" t="s">
        <v>71</v>
      </c>
      <c r="D44" s="113"/>
      <c r="E44" s="4"/>
      <c r="F44" s="4"/>
      <c r="G44" s="4"/>
      <c r="H44" s="4"/>
      <c r="I44" s="4"/>
      <c r="J44" s="4"/>
      <c r="K44" s="4"/>
      <c r="L44" s="4"/>
      <c r="M44" s="4"/>
      <c r="N44" s="4"/>
      <c r="O44" s="4"/>
      <c r="P44" s="4"/>
      <c r="Q44" s="4"/>
      <c r="R44" s="4"/>
      <c r="S44" s="4"/>
      <c r="T44" s="4"/>
      <c r="U44" s="4"/>
      <c r="V44" s="4"/>
      <c r="W44" s="4"/>
      <c r="X44" s="4"/>
      <c r="Y44" s="97">
        <f t="shared" si="32"/>
        <v>0</v>
      </c>
      <c r="Z44" s="151">
        <f t="shared" si="33"/>
        <v>0</v>
      </c>
      <c r="AA44" s="98"/>
      <c r="AB44" s="99"/>
      <c r="AC44" s="98"/>
      <c r="AD44" s="99"/>
      <c r="AE44" s="98"/>
      <c r="AF44" s="99"/>
      <c r="AG44" s="98"/>
      <c r="AH44" s="99"/>
      <c r="AI44" s="98"/>
      <c r="AJ44" s="99"/>
      <c r="AK44" s="100"/>
      <c r="AL44" s="147">
        <f t="shared" si="34"/>
        <v>0</v>
      </c>
      <c r="AM44" s="151">
        <f t="shared" si="35"/>
        <v>0</v>
      </c>
    </row>
    <row r="45" spans="1:39" ht="15.75" x14ac:dyDescent="0.25">
      <c r="A45" s="61" t="s">
        <v>94</v>
      </c>
      <c r="B45" s="32"/>
      <c r="C45" s="23" t="s">
        <v>95</v>
      </c>
      <c r="D45" s="113"/>
      <c r="E45" s="4"/>
      <c r="F45" s="4"/>
      <c r="G45" s="4"/>
      <c r="H45" s="4"/>
      <c r="I45" s="4"/>
      <c r="J45" s="4"/>
      <c r="K45" s="4"/>
      <c r="L45" s="4"/>
      <c r="M45" s="4"/>
      <c r="N45" s="4"/>
      <c r="O45" s="4"/>
      <c r="P45" s="4"/>
      <c r="Q45" s="4"/>
      <c r="R45" s="4"/>
      <c r="S45" s="4"/>
      <c r="T45" s="4"/>
      <c r="U45" s="4"/>
      <c r="V45" s="4"/>
      <c r="W45" s="4"/>
      <c r="X45" s="4"/>
      <c r="Y45" s="97">
        <f t="shared" si="32"/>
        <v>0</v>
      </c>
      <c r="Z45" s="151">
        <f t="shared" si="33"/>
        <v>0</v>
      </c>
      <c r="AA45" s="98"/>
      <c r="AB45" s="99"/>
      <c r="AC45" s="98"/>
      <c r="AD45" s="99"/>
      <c r="AE45" s="98"/>
      <c r="AF45" s="99"/>
      <c r="AG45" s="98"/>
      <c r="AH45" s="99"/>
      <c r="AI45" s="98"/>
      <c r="AJ45" s="99"/>
      <c r="AK45" s="100"/>
      <c r="AL45" s="147">
        <f t="shared" si="34"/>
        <v>0</v>
      </c>
      <c r="AM45" s="151">
        <f t="shared" si="35"/>
        <v>0</v>
      </c>
    </row>
    <row r="46" spans="1:39" ht="16.5" thickBot="1" x14ac:dyDescent="0.3">
      <c r="A46" s="60" t="s">
        <v>63</v>
      </c>
      <c r="B46" s="32"/>
      <c r="C46" s="23" t="s">
        <v>64</v>
      </c>
      <c r="D46" s="113"/>
      <c r="E46" s="4"/>
      <c r="F46" s="4"/>
      <c r="G46" s="4"/>
      <c r="H46" s="4"/>
      <c r="I46" s="4"/>
      <c r="J46" s="4"/>
      <c r="K46" s="4"/>
      <c r="L46" s="4"/>
      <c r="M46" s="4"/>
      <c r="N46" s="4"/>
      <c r="O46" s="4"/>
      <c r="P46" s="4"/>
      <c r="Q46" s="4"/>
      <c r="R46" s="4"/>
      <c r="S46" s="4"/>
      <c r="T46" s="4"/>
      <c r="U46" s="4"/>
      <c r="V46" s="4"/>
      <c r="W46" s="4"/>
      <c r="X46" s="4"/>
      <c r="Y46" s="97">
        <f t="shared" si="32"/>
        <v>0</v>
      </c>
      <c r="Z46" s="151">
        <f t="shared" si="33"/>
        <v>0</v>
      </c>
      <c r="AA46" s="98"/>
      <c r="AB46" s="99"/>
      <c r="AC46" s="98"/>
      <c r="AD46" s="99"/>
      <c r="AE46" s="98"/>
      <c r="AF46" s="99"/>
      <c r="AG46" s="98"/>
      <c r="AH46" s="99"/>
      <c r="AI46" s="98"/>
      <c r="AJ46" s="99"/>
      <c r="AK46" s="100"/>
      <c r="AL46" s="147">
        <f t="shared" si="34"/>
        <v>0</v>
      </c>
      <c r="AM46" s="151">
        <f t="shared" si="35"/>
        <v>0</v>
      </c>
    </row>
    <row r="47" spans="1:39" ht="16.5" thickBot="1" x14ac:dyDescent="0.3">
      <c r="A47" s="53" t="s">
        <v>52</v>
      </c>
      <c r="B47" s="143" t="s">
        <v>96</v>
      </c>
      <c r="C47" s="26"/>
      <c r="D47" s="114"/>
      <c r="E47" s="150">
        <f>SUBTOTAL(9,E34:E46)</f>
        <v>0</v>
      </c>
      <c r="F47" s="150">
        <f t="shared" ref="F47:X47" si="36">SUBTOTAL(9,F34:F46)</f>
        <v>0</v>
      </c>
      <c r="G47" s="150">
        <f t="shared" si="36"/>
        <v>0</v>
      </c>
      <c r="H47" s="150">
        <f t="shared" si="36"/>
        <v>0</v>
      </c>
      <c r="I47" s="150">
        <f t="shared" si="36"/>
        <v>0</v>
      </c>
      <c r="J47" s="150">
        <f t="shared" si="36"/>
        <v>0</v>
      </c>
      <c r="K47" s="150">
        <f t="shared" si="36"/>
        <v>0</v>
      </c>
      <c r="L47" s="150">
        <f t="shared" si="36"/>
        <v>0</v>
      </c>
      <c r="M47" s="150">
        <f t="shared" si="36"/>
        <v>0</v>
      </c>
      <c r="N47" s="150">
        <f t="shared" si="36"/>
        <v>0</v>
      </c>
      <c r="O47" s="150">
        <f t="shared" si="36"/>
        <v>0</v>
      </c>
      <c r="P47" s="150">
        <f t="shared" si="36"/>
        <v>0</v>
      </c>
      <c r="Q47" s="150">
        <f t="shared" si="36"/>
        <v>0</v>
      </c>
      <c r="R47" s="150">
        <f t="shared" ref="R47:W47" si="37">SUBTOTAL(9,R34:R46)</f>
        <v>0</v>
      </c>
      <c r="S47" s="150">
        <f t="shared" si="37"/>
        <v>0</v>
      </c>
      <c r="T47" s="150">
        <f t="shared" si="37"/>
        <v>0</v>
      </c>
      <c r="U47" s="150">
        <f t="shared" si="37"/>
        <v>0</v>
      </c>
      <c r="V47" s="150">
        <f t="shared" si="37"/>
        <v>0</v>
      </c>
      <c r="W47" s="150">
        <f t="shared" si="37"/>
        <v>0</v>
      </c>
      <c r="X47" s="150">
        <f t="shared" si="36"/>
        <v>0</v>
      </c>
      <c r="Y47" s="106">
        <f>SUM(Y34:Y46)</f>
        <v>0</v>
      </c>
      <c r="Z47" s="101">
        <f>SUM(Z34:Z46)</f>
        <v>0</v>
      </c>
      <c r="AA47" s="106">
        <f t="shared" ref="AA47:AJ47" si="38">SUM(AA34:AA46)</f>
        <v>0</v>
      </c>
      <c r="AB47" s="101">
        <f t="shared" si="38"/>
        <v>0</v>
      </c>
      <c r="AC47" s="106">
        <f t="shared" si="38"/>
        <v>0</v>
      </c>
      <c r="AD47" s="101">
        <f t="shared" si="38"/>
        <v>0</v>
      </c>
      <c r="AE47" s="106">
        <f t="shared" si="38"/>
        <v>0</v>
      </c>
      <c r="AF47" s="101">
        <f t="shared" si="38"/>
        <v>0</v>
      </c>
      <c r="AG47" s="106">
        <f t="shared" si="38"/>
        <v>0</v>
      </c>
      <c r="AH47" s="101">
        <f t="shared" si="38"/>
        <v>0</v>
      </c>
      <c r="AI47" s="106">
        <f t="shared" si="38"/>
        <v>0</v>
      </c>
      <c r="AJ47" s="101">
        <f t="shared" si="38"/>
        <v>0</v>
      </c>
      <c r="AK47" s="101">
        <f>SUM(AK34:AK46)</f>
        <v>0</v>
      </c>
      <c r="AL47" s="138">
        <f>SUM(AL34:AL46)</f>
        <v>0</v>
      </c>
      <c r="AM47" s="181">
        <f>SUM(AM34:AM46)</f>
        <v>0</v>
      </c>
    </row>
    <row r="48" spans="1:39" ht="15.75" x14ac:dyDescent="0.25">
      <c r="A48" s="61" t="s">
        <v>52</v>
      </c>
      <c r="B48" s="34" t="s">
        <v>97</v>
      </c>
      <c r="C48" s="24" t="s">
        <v>53</v>
      </c>
      <c r="D48" s="116"/>
      <c r="E48" s="4"/>
      <c r="F48" s="4"/>
      <c r="G48" s="4"/>
      <c r="H48" s="4"/>
      <c r="I48" s="4"/>
      <c r="J48" s="4"/>
      <c r="K48" s="4"/>
      <c r="L48" s="4"/>
      <c r="M48" s="4"/>
      <c r="N48" s="4"/>
      <c r="O48" s="4"/>
      <c r="P48" s="4"/>
      <c r="Q48" s="4"/>
      <c r="R48" s="4"/>
      <c r="S48" s="4"/>
      <c r="T48" s="4"/>
      <c r="U48" s="4"/>
      <c r="V48" s="4"/>
      <c r="W48" s="4"/>
      <c r="X48" s="4"/>
      <c r="Y48" s="97">
        <f t="shared" ref="Y48:Y52" si="39">SUM(E48:X48)</f>
        <v>0</v>
      </c>
      <c r="Z48" s="151">
        <f t="shared" ref="Z48:Z52" si="40">SUMPRODUCT($E$4:$X$4,E48:X48)</f>
        <v>0</v>
      </c>
      <c r="AA48" s="98"/>
      <c r="AB48" s="99"/>
      <c r="AC48" s="98"/>
      <c r="AD48" s="99"/>
      <c r="AE48" s="98"/>
      <c r="AF48" s="99"/>
      <c r="AG48" s="98"/>
      <c r="AH48" s="99"/>
      <c r="AI48" s="98"/>
      <c r="AJ48" s="99"/>
      <c r="AK48" s="100"/>
      <c r="AL48" s="147">
        <f t="shared" ref="AL48:AL52" si="41">SUM(Y48,AA48,AC48,AE48,AG48,AI48)</f>
        <v>0</v>
      </c>
      <c r="AM48" s="151">
        <f t="shared" ref="AM48:AM52" si="42">SUM(Z48,AB48,AD48,AF48,AH48,AJ48,AK48)</f>
        <v>0</v>
      </c>
    </row>
    <row r="49" spans="1:39" ht="15.75" x14ac:dyDescent="0.25">
      <c r="A49" s="61" t="s">
        <v>98</v>
      </c>
      <c r="B49" s="32"/>
      <c r="C49" s="23" t="s">
        <v>99</v>
      </c>
      <c r="D49" s="113"/>
      <c r="E49" s="4"/>
      <c r="F49" s="4"/>
      <c r="G49" s="4"/>
      <c r="H49" s="4"/>
      <c r="I49" s="4"/>
      <c r="J49" s="4"/>
      <c r="K49" s="4"/>
      <c r="L49" s="4"/>
      <c r="M49" s="4"/>
      <c r="N49" s="4"/>
      <c r="O49" s="4"/>
      <c r="P49" s="4"/>
      <c r="Q49" s="4"/>
      <c r="R49" s="4"/>
      <c r="S49" s="4"/>
      <c r="T49" s="4"/>
      <c r="U49" s="4"/>
      <c r="V49" s="4"/>
      <c r="W49" s="4"/>
      <c r="X49" s="4"/>
      <c r="Y49" s="97">
        <f t="shared" si="39"/>
        <v>0</v>
      </c>
      <c r="Z49" s="151">
        <f t="shared" si="40"/>
        <v>0</v>
      </c>
      <c r="AA49" s="98"/>
      <c r="AB49" s="99"/>
      <c r="AC49" s="98"/>
      <c r="AD49" s="99"/>
      <c r="AE49" s="98"/>
      <c r="AF49" s="99"/>
      <c r="AG49" s="98"/>
      <c r="AH49" s="99"/>
      <c r="AI49" s="98"/>
      <c r="AJ49" s="99"/>
      <c r="AK49" s="100"/>
      <c r="AL49" s="147">
        <f t="shared" si="41"/>
        <v>0</v>
      </c>
      <c r="AM49" s="151">
        <f t="shared" si="42"/>
        <v>0</v>
      </c>
    </row>
    <row r="50" spans="1:39" ht="15.75" x14ac:dyDescent="0.25">
      <c r="A50" s="61" t="s">
        <v>57</v>
      </c>
      <c r="B50" s="32"/>
      <c r="C50" s="23" t="s">
        <v>100</v>
      </c>
      <c r="D50" s="113"/>
      <c r="E50" s="4"/>
      <c r="F50" s="4"/>
      <c r="G50" s="4"/>
      <c r="H50" s="4"/>
      <c r="I50" s="4"/>
      <c r="J50" s="4"/>
      <c r="K50" s="4"/>
      <c r="L50" s="4"/>
      <c r="M50" s="4"/>
      <c r="N50" s="4"/>
      <c r="O50" s="4"/>
      <c r="P50" s="4"/>
      <c r="Q50" s="4"/>
      <c r="R50" s="4"/>
      <c r="S50" s="4"/>
      <c r="T50" s="4"/>
      <c r="U50" s="4"/>
      <c r="V50" s="4"/>
      <c r="W50" s="4"/>
      <c r="X50" s="4"/>
      <c r="Y50" s="97">
        <f t="shared" si="39"/>
        <v>0</v>
      </c>
      <c r="Z50" s="151">
        <f t="shared" si="40"/>
        <v>0</v>
      </c>
      <c r="AA50" s="98"/>
      <c r="AB50" s="99"/>
      <c r="AC50" s="98"/>
      <c r="AD50" s="99"/>
      <c r="AE50" s="98"/>
      <c r="AF50" s="99"/>
      <c r="AG50" s="98"/>
      <c r="AH50" s="99"/>
      <c r="AI50" s="98"/>
      <c r="AJ50" s="99"/>
      <c r="AK50" s="100"/>
      <c r="AL50" s="147">
        <f t="shared" si="41"/>
        <v>0</v>
      </c>
      <c r="AM50" s="151">
        <f t="shared" si="42"/>
        <v>0</v>
      </c>
    </row>
    <row r="51" spans="1:39" ht="15.75" x14ac:dyDescent="0.25">
      <c r="A51" s="61" t="s">
        <v>59</v>
      </c>
      <c r="B51" s="32"/>
      <c r="C51" s="23" t="s">
        <v>60</v>
      </c>
      <c r="D51" s="117"/>
      <c r="E51" s="118"/>
      <c r="F51" s="4"/>
      <c r="G51" s="4"/>
      <c r="H51" s="4"/>
      <c r="I51" s="4"/>
      <c r="J51" s="4"/>
      <c r="K51" s="4"/>
      <c r="L51" s="4"/>
      <c r="M51" s="4"/>
      <c r="N51" s="4"/>
      <c r="O51" s="4"/>
      <c r="P51" s="4"/>
      <c r="Q51" s="4"/>
      <c r="R51" s="4"/>
      <c r="S51" s="4"/>
      <c r="T51" s="4"/>
      <c r="U51" s="4"/>
      <c r="V51" s="4"/>
      <c r="W51" s="4"/>
      <c r="X51" s="4"/>
      <c r="Y51" s="97">
        <f t="shared" si="39"/>
        <v>0</v>
      </c>
      <c r="Z51" s="151">
        <f t="shared" si="40"/>
        <v>0</v>
      </c>
      <c r="AA51" s="98"/>
      <c r="AB51" s="99"/>
      <c r="AC51" s="98"/>
      <c r="AD51" s="99"/>
      <c r="AE51" s="98"/>
      <c r="AF51" s="99"/>
      <c r="AG51" s="98"/>
      <c r="AH51" s="99"/>
      <c r="AI51" s="98"/>
      <c r="AJ51" s="99"/>
      <c r="AK51" s="100"/>
      <c r="AL51" s="147">
        <f t="shared" si="41"/>
        <v>0</v>
      </c>
      <c r="AM51" s="151">
        <f t="shared" si="42"/>
        <v>0</v>
      </c>
    </row>
    <row r="52" spans="1:39" ht="16.5" thickBot="1" x14ac:dyDescent="0.3">
      <c r="A52" s="60" t="s">
        <v>63</v>
      </c>
      <c r="B52" s="28"/>
      <c r="C52" s="23" t="s">
        <v>64</v>
      </c>
      <c r="D52" s="119"/>
      <c r="E52" s="4"/>
      <c r="F52" s="4"/>
      <c r="G52" s="4"/>
      <c r="H52" s="4"/>
      <c r="I52" s="4"/>
      <c r="J52" s="4"/>
      <c r="K52" s="4"/>
      <c r="L52" s="4"/>
      <c r="M52" s="4"/>
      <c r="N52" s="4"/>
      <c r="O52" s="4"/>
      <c r="P52" s="4"/>
      <c r="Q52" s="4"/>
      <c r="R52" s="4"/>
      <c r="S52" s="4"/>
      <c r="T52" s="4"/>
      <c r="U52" s="4"/>
      <c r="V52" s="4"/>
      <c r="W52" s="4"/>
      <c r="X52" s="4"/>
      <c r="Y52" s="97">
        <f t="shared" si="39"/>
        <v>0</v>
      </c>
      <c r="Z52" s="151">
        <f t="shared" si="40"/>
        <v>0</v>
      </c>
      <c r="AA52" s="98"/>
      <c r="AB52" s="99"/>
      <c r="AC52" s="98"/>
      <c r="AD52" s="99"/>
      <c r="AE52" s="98"/>
      <c r="AF52" s="99"/>
      <c r="AG52" s="98"/>
      <c r="AH52" s="99"/>
      <c r="AI52" s="98"/>
      <c r="AJ52" s="99"/>
      <c r="AK52" s="100"/>
      <c r="AL52" s="147">
        <f t="shared" si="41"/>
        <v>0</v>
      </c>
      <c r="AM52" s="151">
        <f t="shared" si="42"/>
        <v>0</v>
      </c>
    </row>
    <row r="53" spans="1:39" ht="16.5" thickBot="1" x14ac:dyDescent="0.3">
      <c r="A53" s="3"/>
      <c r="B53" s="160" t="s">
        <v>101</v>
      </c>
      <c r="C53" s="120"/>
      <c r="D53" s="121"/>
      <c r="E53" s="150">
        <f>SUBTOTAL(9,E48:E52)</f>
        <v>0</v>
      </c>
      <c r="F53" s="150">
        <f t="shared" ref="F53:X53" si="43">SUBTOTAL(9,F48:F52)</f>
        <v>0</v>
      </c>
      <c r="G53" s="150">
        <f t="shared" si="43"/>
        <v>0</v>
      </c>
      <c r="H53" s="150">
        <f t="shared" si="43"/>
        <v>0</v>
      </c>
      <c r="I53" s="150">
        <f t="shared" si="43"/>
        <v>0</v>
      </c>
      <c r="J53" s="150">
        <f t="shared" si="43"/>
        <v>0</v>
      </c>
      <c r="K53" s="150">
        <f t="shared" si="43"/>
        <v>0</v>
      </c>
      <c r="L53" s="150">
        <f t="shared" si="43"/>
        <v>0</v>
      </c>
      <c r="M53" s="150">
        <f t="shared" si="43"/>
        <v>0</v>
      </c>
      <c r="N53" s="150">
        <f t="shared" si="43"/>
        <v>0</v>
      </c>
      <c r="O53" s="150">
        <f t="shared" si="43"/>
        <v>0</v>
      </c>
      <c r="P53" s="150">
        <f t="shared" si="43"/>
        <v>0</v>
      </c>
      <c r="Q53" s="150">
        <f t="shared" si="43"/>
        <v>0</v>
      </c>
      <c r="R53" s="150">
        <f t="shared" ref="R53:W53" si="44">SUBTOTAL(9,R48:R52)</f>
        <v>0</v>
      </c>
      <c r="S53" s="150">
        <f t="shared" si="44"/>
        <v>0</v>
      </c>
      <c r="T53" s="150">
        <f t="shared" si="44"/>
        <v>0</v>
      </c>
      <c r="U53" s="150">
        <f t="shared" si="44"/>
        <v>0</v>
      </c>
      <c r="V53" s="150">
        <f t="shared" si="44"/>
        <v>0</v>
      </c>
      <c r="W53" s="150">
        <f t="shared" si="44"/>
        <v>0</v>
      </c>
      <c r="X53" s="150">
        <f t="shared" si="43"/>
        <v>0</v>
      </c>
      <c r="Y53" s="106">
        <f>SUM(Y48:Y52)</f>
        <v>0</v>
      </c>
      <c r="Z53" s="101">
        <f>SUM(Z48:Z52)</f>
        <v>0</v>
      </c>
      <c r="AA53" s="106">
        <f t="shared" ref="AA53:AK53" si="45">SUM(AA48:AA52)</f>
        <v>0</v>
      </c>
      <c r="AB53" s="101">
        <f t="shared" si="45"/>
        <v>0</v>
      </c>
      <c r="AC53" s="106">
        <f t="shared" si="45"/>
        <v>0</v>
      </c>
      <c r="AD53" s="101">
        <f t="shared" si="45"/>
        <v>0</v>
      </c>
      <c r="AE53" s="106">
        <f t="shared" si="45"/>
        <v>0</v>
      </c>
      <c r="AF53" s="101">
        <f t="shared" si="45"/>
        <v>0</v>
      </c>
      <c r="AG53" s="106">
        <f t="shared" si="45"/>
        <v>0</v>
      </c>
      <c r="AH53" s="101">
        <f t="shared" si="45"/>
        <v>0</v>
      </c>
      <c r="AI53" s="106">
        <f t="shared" si="45"/>
        <v>0</v>
      </c>
      <c r="AJ53" s="101">
        <f t="shared" si="45"/>
        <v>0</v>
      </c>
      <c r="AK53" s="101">
        <f t="shared" si="45"/>
        <v>0</v>
      </c>
      <c r="AL53" s="106">
        <f t="shared" ref="AL53" si="46">SUM(AL48:AL52)</f>
        <v>0</v>
      </c>
      <c r="AM53" s="101">
        <f t="shared" ref="AM53" si="47">SUM(AM48:AM52)</f>
        <v>0</v>
      </c>
    </row>
    <row r="54" spans="1:39" ht="16.5" thickBot="1" x14ac:dyDescent="0.3">
      <c r="A54" s="172"/>
      <c r="B54" s="304" t="s">
        <v>102</v>
      </c>
      <c r="C54" s="305"/>
      <c r="D54" s="306"/>
      <c r="E54" s="159">
        <f t="shared" ref="E54:X54" si="48">E53+E47</f>
        <v>0</v>
      </c>
      <c r="F54" s="159">
        <f t="shared" si="48"/>
        <v>0</v>
      </c>
      <c r="G54" s="159">
        <f t="shared" si="48"/>
        <v>0</v>
      </c>
      <c r="H54" s="159">
        <f t="shared" si="48"/>
        <v>0</v>
      </c>
      <c r="I54" s="159">
        <f t="shared" si="48"/>
        <v>0</v>
      </c>
      <c r="J54" s="159">
        <f t="shared" si="48"/>
        <v>0</v>
      </c>
      <c r="K54" s="159">
        <f t="shared" si="48"/>
        <v>0</v>
      </c>
      <c r="L54" s="159">
        <f t="shared" si="48"/>
        <v>0</v>
      </c>
      <c r="M54" s="159">
        <f t="shared" si="48"/>
        <v>0</v>
      </c>
      <c r="N54" s="159">
        <f t="shared" si="48"/>
        <v>0</v>
      </c>
      <c r="O54" s="159">
        <f t="shared" si="48"/>
        <v>0</v>
      </c>
      <c r="P54" s="159">
        <f t="shared" si="48"/>
        <v>0</v>
      </c>
      <c r="Q54" s="159">
        <f t="shared" si="48"/>
        <v>0</v>
      </c>
      <c r="R54" s="159">
        <f t="shared" ref="R54:W54" si="49">R53+R47</f>
        <v>0</v>
      </c>
      <c r="S54" s="159">
        <f t="shared" si="49"/>
        <v>0</v>
      </c>
      <c r="T54" s="159">
        <f t="shared" si="49"/>
        <v>0</v>
      </c>
      <c r="U54" s="159">
        <f t="shared" si="49"/>
        <v>0</v>
      </c>
      <c r="V54" s="159">
        <f t="shared" si="49"/>
        <v>0</v>
      </c>
      <c r="W54" s="159">
        <f t="shared" si="49"/>
        <v>0</v>
      </c>
      <c r="X54" s="159">
        <f t="shared" si="48"/>
        <v>0</v>
      </c>
      <c r="Y54" s="108">
        <f>Y53+Y47</f>
        <v>0</v>
      </c>
      <c r="Z54" s="186">
        <f>Z53+Z47</f>
        <v>0</v>
      </c>
      <c r="AA54" s="108">
        <f t="shared" ref="AA54:AK54" si="50">AA53+AA47</f>
        <v>0</v>
      </c>
      <c r="AB54" s="186">
        <f t="shared" si="50"/>
        <v>0</v>
      </c>
      <c r="AC54" s="108">
        <f t="shared" si="50"/>
        <v>0</v>
      </c>
      <c r="AD54" s="186">
        <f t="shared" si="50"/>
        <v>0</v>
      </c>
      <c r="AE54" s="108">
        <f t="shared" si="50"/>
        <v>0</v>
      </c>
      <c r="AF54" s="186">
        <f t="shared" si="50"/>
        <v>0</v>
      </c>
      <c r="AG54" s="108">
        <f t="shared" si="50"/>
        <v>0</v>
      </c>
      <c r="AH54" s="186">
        <f t="shared" si="50"/>
        <v>0</v>
      </c>
      <c r="AI54" s="108">
        <f t="shared" si="50"/>
        <v>0</v>
      </c>
      <c r="AJ54" s="186">
        <f t="shared" si="50"/>
        <v>0</v>
      </c>
      <c r="AK54" s="186">
        <f t="shared" si="50"/>
        <v>0</v>
      </c>
      <c r="AL54" s="108">
        <f>AL53+AL47</f>
        <v>0</v>
      </c>
      <c r="AM54" s="180">
        <f>AM53+AM47</f>
        <v>0</v>
      </c>
    </row>
    <row r="55" spans="1:39" ht="19.5" thickBot="1" x14ac:dyDescent="0.35">
      <c r="A55" s="38">
        <v>5.4</v>
      </c>
      <c r="B55" s="43" t="s">
        <v>103</v>
      </c>
      <c r="C55" s="161"/>
      <c r="D55" s="179" t="s">
        <v>46</v>
      </c>
      <c r="E55" s="294" t="s">
        <v>43</v>
      </c>
      <c r="F55" s="295"/>
      <c r="G55" s="295"/>
      <c r="H55" s="295"/>
      <c r="I55" s="295"/>
      <c r="J55" s="295"/>
      <c r="K55" s="295"/>
      <c r="L55" s="295"/>
      <c r="M55" s="295"/>
      <c r="N55" s="295"/>
      <c r="O55" s="295"/>
      <c r="P55" s="295"/>
      <c r="Q55" s="295"/>
      <c r="R55" s="295"/>
      <c r="S55" s="295"/>
      <c r="T55" s="295"/>
      <c r="U55" s="295"/>
      <c r="V55" s="295"/>
      <c r="W55" s="295"/>
      <c r="X55" s="295"/>
      <c r="Y55" s="162"/>
      <c r="Z55" s="163"/>
      <c r="AA55" s="162"/>
      <c r="AB55" s="164"/>
      <c r="AC55" s="162"/>
      <c r="AD55" s="164"/>
      <c r="AE55" s="162"/>
      <c r="AF55" s="164"/>
      <c r="AG55" s="162"/>
      <c r="AH55" s="164"/>
      <c r="AI55" s="162"/>
      <c r="AJ55" s="164"/>
      <c r="AK55" s="164"/>
      <c r="AL55" s="165"/>
      <c r="AM55" s="166"/>
    </row>
    <row r="56" spans="1:39" ht="15.75" x14ac:dyDescent="0.25">
      <c r="A56" s="62" t="s">
        <v>104</v>
      </c>
      <c r="B56" s="18" t="s">
        <v>69</v>
      </c>
      <c r="C56" s="27" t="s">
        <v>105</v>
      </c>
      <c r="D56" s="116" t="s">
        <v>46</v>
      </c>
      <c r="E56" s="4"/>
      <c r="F56" s="4"/>
      <c r="G56" s="4"/>
      <c r="H56" s="4"/>
      <c r="I56" s="4"/>
      <c r="J56" s="4"/>
      <c r="K56" s="4"/>
      <c r="L56" s="4"/>
      <c r="M56" s="4"/>
      <c r="N56" s="4"/>
      <c r="O56" s="4"/>
      <c r="P56" s="4"/>
      <c r="Q56" s="4"/>
      <c r="R56" s="4"/>
      <c r="S56" s="4"/>
      <c r="T56" s="4"/>
      <c r="U56" s="4"/>
      <c r="V56" s="4"/>
      <c r="W56" s="4"/>
      <c r="X56" s="4"/>
      <c r="Y56" s="97">
        <f t="shared" ref="Y56:Y60" si="51">SUM(E56:X56)</f>
        <v>0</v>
      </c>
      <c r="Z56" s="151">
        <f t="shared" ref="Z56:Z66" si="52">SUMPRODUCT($E$4:$X$4,E56:X56)</f>
        <v>0</v>
      </c>
      <c r="AA56" s="97"/>
      <c r="AB56" s="151"/>
      <c r="AC56" s="97"/>
      <c r="AD56" s="151"/>
      <c r="AE56" s="97"/>
      <c r="AF56" s="151"/>
      <c r="AG56" s="97"/>
      <c r="AH56" s="151"/>
      <c r="AI56" s="97"/>
      <c r="AJ56" s="151"/>
      <c r="AK56" s="151"/>
      <c r="AL56" s="147">
        <f t="shared" ref="AL56:AL66" si="53">SUM(Y56,AA56,AC56,AE56,AG56,AI56)</f>
        <v>0</v>
      </c>
      <c r="AM56" s="151">
        <f t="shared" ref="AM56:AM66" si="54">SUM(Z56,AB56,AD56,AF56,AH56,AJ56,AK56)</f>
        <v>0</v>
      </c>
    </row>
    <row r="57" spans="1:39" ht="15.75" x14ac:dyDescent="0.25">
      <c r="A57" s="61" t="s">
        <v>106</v>
      </c>
      <c r="B57" s="32"/>
      <c r="C57" s="23" t="s">
        <v>80</v>
      </c>
      <c r="D57" s="113"/>
      <c r="E57" s="4"/>
      <c r="F57" s="4"/>
      <c r="G57" s="4"/>
      <c r="H57" s="4"/>
      <c r="I57" s="4"/>
      <c r="J57" s="4"/>
      <c r="K57" s="4"/>
      <c r="L57" s="4"/>
      <c r="M57" s="4"/>
      <c r="N57" s="4"/>
      <c r="O57" s="4"/>
      <c r="P57" s="4"/>
      <c r="Q57" s="4"/>
      <c r="R57" s="4"/>
      <c r="S57" s="4"/>
      <c r="T57" s="4"/>
      <c r="U57" s="4"/>
      <c r="V57" s="4"/>
      <c r="W57" s="4"/>
      <c r="X57" s="4"/>
      <c r="Y57" s="97">
        <f t="shared" si="51"/>
        <v>0</v>
      </c>
      <c r="Z57" s="151">
        <f t="shared" si="52"/>
        <v>0</v>
      </c>
      <c r="AA57" s="97"/>
      <c r="AB57" s="151"/>
      <c r="AC57" s="97"/>
      <c r="AD57" s="151"/>
      <c r="AE57" s="97"/>
      <c r="AF57" s="151"/>
      <c r="AG57" s="97"/>
      <c r="AH57" s="151"/>
      <c r="AI57" s="97"/>
      <c r="AJ57" s="151"/>
      <c r="AK57" s="151"/>
      <c r="AL57" s="147">
        <f t="shared" si="53"/>
        <v>0</v>
      </c>
      <c r="AM57" s="151">
        <f t="shared" si="54"/>
        <v>0</v>
      </c>
    </row>
    <row r="58" spans="1:39" ht="15.75" x14ac:dyDescent="0.25">
      <c r="A58" s="61" t="s">
        <v>107</v>
      </c>
      <c r="B58" s="32"/>
      <c r="C58" s="23" t="s">
        <v>84</v>
      </c>
      <c r="D58" s="113"/>
      <c r="E58" s="4"/>
      <c r="F58" s="4"/>
      <c r="G58" s="4"/>
      <c r="H58" s="4"/>
      <c r="I58" s="4"/>
      <c r="J58" s="4"/>
      <c r="K58" s="4"/>
      <c r="L58" s="4"/>
      <c r="M58" s="4"/>
      <c r="N58" s="4"/>
      <c r="O58" s="4"/>
      <c r="P58" s="4"/>
      <c r="Q58" s="4"/>
      <c r="R58" s="4"/>
      <c r="S58" s="4"/>
      <c r="T58" s="4"/>
      <c r="U58" s="4"/>
      <c r="V58" s="4"/>
      <c r="W58" s="4"/>
      <c r="X58" s="4"/>
      <c r="Y58" s="97">
        <f t="shared" si="51"/>
        <v>0</v>
      </c>
      <c r="Z58" s="151">
        <f t="shared" si="52"/>
        <v>0</v>
      </c>
      <c r="AA58" s="97"/>
      <c r="AB58" s="151"/>
      <c r="AC58" s="97"/>
      <c r="AD58" s="151"/>
      <c r="AE58" s="97"/>
      <c r="AF58" s="151"/>
      <c r="AG58" s="97"/>
      <c r="AH58" s="151"/>
      <c r="AI58" s="97"/>
      <c r="AJ58" s="151"/>
      <c r="AK58" s="151"/>
      <c r="AL58" s="147">
        <f t="shared" si="53"/>
        <v>0</v>
      </c>
      <c r="AM58" s="151">
        <f t="shared" si="54"/>
        <v>0</v>
      </c>
    </row>
    <row r="59" spans="1:39" ht="15.75" x14ac:dyDescent="0.25">
      <c r="A59" s="61" t="s">
        <v>108</v>
      </c>
      <c r="B59" s="28"/>
      <c r="C59" s="23" t="s">
        <v>109</v>
      </c>
      <c r="D59" s="113"/>
      <c r="E59" s="4"/>
      <c r="F59" s="4"/>
      <c r="G59" s="4"/>
      <c r="H59" s="4"/>
      <c r="I59" s="4"/>
      <c r="J59" s="4"/>
      <c r="K59" s="4"/>
      <c r="L59" s="4"/>
      <c r="M59" s="4"/>
      <c r="N59" s="4"/>
      <c r="O59" s="4"/>
      <c r="P59" s="4"/>
      <c r="Q59" s="4"/>
      <c r="R59" s="4"/>
      <c r="S59" s="4"/>
      <c r="T59" s="4"/>
      <c r="U59" s="4"/>
      <c r="V59" s="4"/>
      <c r="W59" s="4"/>
      <c r="X59" s="4"/>
      <c r="Y59" s="97">
        <f t="shared" si="51"/>
        <v>0</v>
      </c>
      <c r="Z59" s="151">
        <f t="shared" si="52"/>
        <v>0</v>
      </c>
      <c r="AA59" s="97"/>
      <c r="AB59" s="151"/>
      <c r="AC59" s="97"/>
      <c r="AD59" s="151"/>
      <c r="AE59" s="97"/>
      <c r="AF59" s="151"/>
      <c r="AG59" s="97"/>
      <c r="AH59" s="151"/>
      <c r="AI59" s="97"/>
      <c r="AJ59" s="151"/>
      <c r="AK59" s="151"/>
      <c r="AL59" s="147">
        <f t="shared" si="53"/>
        <v>0</v>
      </c>
      <c r="AM59" s="151">
        <f t="shared" si="54"/>
        <v>0</v>
      </c>
    </row>
    <row r="60" spans="1:39" ht="15.75" x14ac:dyDescent="0.25">
      <c r="A60" s="61" t="s">
        <v>110</v>
      </c>
      <c r="B60" s="32"/>
      <c r="C60" s="23" t="s">
        <v>86</v>
      </c>
      <c r="D60" s="113" t="s">
        <v>46</v>
      </c>
      <c r="E60" s="4"/>
      <c r="F60" s="4"/>
      <c r="G60" s="4"/>
      <c r="H60" s="4"/>
      <c r="I60" s="4"/>
      <c r="J60" s="4"/>
      <c r="K60" s="4"/>
      <c r="L60" s="4"/>
      <c r="M60" s="4"/>
      <c r="N60" s="4"/>
      <c r="O60" s="4"/>
      <c r="P60" s="4"/>
      <c r="Q60" s="4"/>
      <c r="R60" s="4"/>
      <c r="S60" s="4"/>
      <c r="T60" s="4"/>
      <c r="U60" s="4"/>
      <c r="V60" s="4"/>
      <c r="W60" s="4"/>
      <c r="X60" s="4"/>
      <c r="Y60" s="97">
        <f t="shared" si="51"/>
        <v>0</v>
      </c>
      <c r="Z60" s="151">
        <f t="shared" si="52"/>
        <v>0</v>
      </c>
      <c r="AA60" s="97"/>
      <c r="AB60" s="151"/>
      <c r="AC60" s="97"/>
      <c r="AD60" s="151"/>
      <c r="AE60" s="97"/>
      <c r="AF60" s="151"/>
      <c r="AG60" s="97"/>
      <c r="AH60" s="151"/>
      <c r="AI60" s="97"/>
      <c r="AJ60" s="151"/>
      <c r="AK60" s="151"/>
      <c r="AL60" s="147">
        <f t="shared" si="53"/>
        <v>0</v>
      </c>
      <c r="AM60" s="151">
        <f t="shared" si="54"/>
        <v>0</v>
      </c>
    </row>
    <row r="61" spans="1:39" ht="15.75" x14ac:dyDescent="0.25">
      <c r="A61" s="61" t="s">
        <v>110</v>
      </c>
      <c r="B61" s="32"/>
      <c r="C61" s="23" t="s">
        <v>111</v>
      </c>
      <c r="D61" s="113" t="s">
        <v>54</v>
      </c>
      <c r="E61" s="4"/>
      <c r="F61" s="4"/>
      <c r="G61" s="4"/>
      <c r="H61" s="4"/>
      <c r="I61" s="4"/>
      <c r="J61" s="4"/>
      <c r="K61" s="4"/>
      <c r="L61" s="4"/>
      <c r="M61" s="4"/>
      <c r="N61" s="4"/>
      <c r="O61" s="4"/>
      <c r="P61" s="4"/>
      <c r="Q61" s="4"/>
      <c r="R61" s="4"/>
      <c r="S61" s="4"/>
      <c r="T61" s="4"/>
      <c r="U61" s="4"/>
      <c r="V61" s="4"/>
      <c r="W61" s="4"/>
      <c r="X61" s="4"/>
      <c r="Y61" s="97">
        <f t="shared" ref="Y61:Y66" si="55">SUM(E61:X61)</f>
        <v>0</v>
      </c>
      <c r="Z61" s="151">
        <f t="shared" si="52"/>
        <v>0</v>
      </c>
      <c r="AA61" s="97"/>
      <c r="AB61" s="151"/>
      <c r="AC61" s="97"/>
      <c r="AD61" s="151"/>
      <c r="AE61" s="97"/>
      <c r="AF61" s="151"/>
      <c r="AG61" s="97"/>
      <c r="AH61" s="151"/>
      <c r="AI61" s="97"/>
      <c r="AJ61" s="151"/>
      <c r="AK61" s="151"/>
      <c r="AL61" s="147">
        <f t="shared" si="53"/>
        <v>0</v>
      </c>
      <c r="AM61" s="151">
        <f t="shared" si="54"/>
        <v>0</v>
      </c>
    </row>
    <row r="62" spans="1:39" ht="15.75" x14ac:dyDescent="0.25">
      <c r="A62" s="61" t="s">
        <v>112</v>
      </c>
      <c r="B62" s="28"/>
      <c r="C62" s="23" t="s">
        <v>113</v>
      </c>
      <c r="D62" s="113"/>
      <c r="E62" s="4"/>
      <c r="F62" s="4"/>
      <c r="G62" s="4"/>
      <c r="H62" s="4"/>
      <c r="I62" s="4"/>
      <c r="J62" s="4"/>
      <c r="K62" s="4"/>
      <c r="L62" s="4"/>
      <c r="M62" s="4"/>
      <c r="N62" s="4"/>
      <c r="O62" s="4"/>
      <c r="P62" s="4"/>
      <c r="Q62" s="4"/>
      <c r="R62" s="4"/>
      <c r="S62" s="4"/>
      <c r="T62" s="4"/>
      <c r="U62" s="4"/>
      <c r="V62" s="4"/>
      <c r="W62" s="4"/>
      <c r="X62" s="4"/>
      <c r="Y62" s="97">
        <f t="shared" si="55"/>
        <v>0</v>
      </c>
      <c r="Z62" s="151">
        <f t="shared" si="52"/>
        <v>0</v>
      </c>
      <c r="AA62" s="97"/>
      <c r="AB62" s="151"/>
      <c r="AC62" s="97"/>
      <c r="AD62" s="151"/>
      <c r="AE62" s="97"/>
      <c r="AF62" s="151"/>
      <c r="AG62" s="97"/>
      <c r="AH62" s="151"/>
      <c r="AI62" s="97"/>
      <c r="AJ62" s="151"/>
      <c r="AK62" s="151"/>
      <c r="AL62" s="147">
        <f t="shared" si="53"/>
        <v>0</v>
      </c>
      <c r="AM62" s="151">
        <f t="shared" si="54"/>
        <v>0</v>
      </c>
    </row>
    <row r="63" spans="1:39" ht="15.75" x14ac:dyDescent="0.25">
      <c r="A63" s="61" t="s">
        <v>114</v>
      </c>
      <c r="B63" s="28"/>
      <c r="C63" s="23" t="s">
        <v>115</v>
      </c>
      <c r="D63" s="113"/>
      <c r="E63" s="4"/>
      <c r="F63" s="4"/>
      <c r="G63" s="4"/>
      <c r="H63" s="4"/>
      <c r="I63" s="4"/>
      <c r="J63" s="4"/>
      <c r="K63" s="4"/>
      <c r="L63" s="4"/>
      <c r="M63" s="4"/>
      <c r="N63" s="4"/>
      <c r="O63" s="4"/>
      <c r="P63" s="4"/>
      <c r="Q63" s="4"/>
      <c r="R63" s="4"/>
      <c r="S63" s="4"/>
      <c r="T63" s="4"/>
      <c r="U63" s="4"/>
      <c r="V63" s="4"/>
      <c r="W63" s="4"/>
      <c r="X63" s="4"/>
      <c r="Y63" s="97">
        <f t="shared" si="55"/>
        <v>0</v>
      </c>
      <c r="Z63" s="151">
        <f t="shared" si="52"/>
        <v>0</v>
      </c>
      <c r="AA63" s="97"/>
      <c r="AB63" s="151"/>
      <c r="AC63" s="97"/>
      <c r="AD63" s="151"/>
      <c r="AE63" s="97"/>
      <c r="AF63" s="151"/>
      <c r="AG63" s="97"/>
      <c r="AH63" s="151"/>
      <c r="AI63" s="97"/>
      <c r="AJ63" s="151"/>
      <c r="AK63" s="151"/>
      <c r="AL63" s="147">
        <f t="shared" si="53"/>
        <v>0</v>
      </c>
      <c r="AM63" s="151">
        <f t="shared" si="54"/>
        <v>0</v>
      </c>
    </row>
    <row r="64" spans="1:39" ht="16.5" customHeight="1" x14ac:dyDescent="0.25">
      <c r="A64" s="61" t="s">
        <v>116</v>
      </c>
      <c r="B64" s="28"/>
      <c r="C64" s="23" t="s">
        <v>117</v>
      </c>
      <c r="D64" s="113"/>
      <c r="E64" s="4"/>
      <c r="F64" s="4"/>
      <c r="G64" s="4"/>
      <c r="H64" s="4"/>
      <c r="I64" s="4"/>
      <c r="J64" s="4"/>
      <c r="K64" s="4"/>
      <c r="L64" s="4"/>
      <c r="M64" s="4"/>
      <c r="N64" s="4"/>
      <c r="O64" s="4"/>
      <c r="P64" s="4"/>
      <c r="Q64" s="4"/>
      <c r="R64" s="4"/>
      <c r="S64" s="4"/>
      <c r="T64" s="4"/>
      <c r="U64" s="4"/>
      <c r="V64" s="4"/>
      <c r="W64" s="4"/>
      <c r="X64" s="4"/>
      <c r="Y64" s="97">
        <f t="shared" si="55"/>
        <v>0</v>
      </c>
      <c r="Z64" s="151">
        <f t="shared" si="52"/>
        <v>0</v>
      </c>
      <c r="AA64" s="97"/>
      <c r="AB64" s="151"/>
      <c r="AC64" s="97"/>
      <c r="AD64" s="151"/>
      <c r="AE64" s="97"/>
      <c r="AF64" s="151"/>
      <c r="AG64" s="97"/>
      <c r="AH64" s="151"/>
      <c r="AI64" s="97"/>
      <c r="AJ64" s="151"/>
      <c r="AK64" s="151"/>
      <c r="AL64" s="147">
        <f t="shared" si="53"/>
        <v>0</v>
      </c>
      <c r="AM64" s="151">
        <f t="shared" si="54"/>
        <v>0</v>
      </c>
    </row>
    <row r="65" spans="1:39" ht="15.75" x14ac:dyDescent="0.25">
      <c r="A65" s="61" t="s">
        <v>118</v>
      </c>
      <c r="B65" s="28"/>
      <c r="C65" s="54" t="s">
        <v>119</v>
      </c>
      <c r="D65" s="113"/>
      <c r="E65" s="4"/>
      <c r="F65" s="4"/>
      <c r="G65" s="4"/>
      <c r="H65" s="4"/>
      <c r="I65" s="4"/>
      <c r="J65" s="4"/>
      <c r="K65" s="4"/>
      <c r="L65" s="4"/>
      <c r="M65" s="4"/>
      <c r="N65" s="4"/>
      <c r="O65" s="4"/>
      <c r="P65" s="4"/>
      <c r="Q65" s="4"/>
      <c r="R65" s="4"/>
      <c r="S65" s="4"/>
      <c r="T65" s="4"/>
      <c r="U65" s="4"/>
      <c r="V65" s="4"/>
      <c r="W65" s="4"/>
      <c r="X65" s="4"/>
      <c r="Y65" s="97">
        <f t="shared" si="55"/>
        <v>0</v>
      </c>
      <c r="Z65" s="151">
        <f t="shared" si="52"/>
        <v>0</v>
      </c>
      <c r="AA65" s="97"/>
      <c r="AB65" s="151"/>
      <c r="AC65" s="97"/>
      <c r="AD65" s="151"/>
      <c r="AE65" s="97"/>
      <c r="AF65" s="151"/>
      <c r="AG65" s="97"/>
      <c r="AH65" s="151"/>
      <c r="AI65" s="97"/>
      <c r="AJ65" s="151"/>
      <c r="AK65" s="151"/>
      <c r="AL65" s="147">
        <f t="shared" si="53"/>
        <v>0</v>
      </c>
      <c r="AM65" s="151">
        <f t="shared" si="54"/>
        <v>0</v>
      </c>
    </row>
    <row r="66" spans="1:39" ht="16.5" thickBot="1" x14ac:dyDescent="0.3">
      <c r="A66" s="63" t="s">
        <v>63</v>
      </c>
      <c r="B66" s="28"/>
      <c r="C66" s="23" t="s">
        <v>64</v>
      </c>
      <c r="D66" s="113"/>
      <c r="E66" s="4"/>
      <c r="F66" s="4"/>
      <c r="G66" s="4"/>
      <c r="H66" s="4"/>
      <c r="I66" s="4"/>
      <c r="J66" s="4"/>
      <c r="K66" s="4"/>
      <c r="L66" s="4"/>
      <c r="M66" s="4"/>
      <c r="N66" s="4"/>
      <c r="O66" s="4"/>
      <c r="P66" s="4"/>
      <c r="Q66" s="4"/>
      <c r="R66" s="4"/>
      <c r="S66" s="4"/>
      <c r="T66" s="4"/>
      <c r="U66" s="4"/>
      <c r="V66" s="4"/>
      <c r="W66" s="4"/>
      <c r="X66" s="4"/>
      <c r="Y66" s="97">
        <f t="shared" si="55"/>
        <v>0</v>
      </c>
      <c r="Z66" s="151">
        <f t="shared" si="52"/>
        <v>0</v>
      </c>
      <c r="AA66" s="97"/>
      <c r="AB66" s="151"/>
      <c r="AC66" s="97"/>
      <c r="AD66" s="151"/>
      <c r="AE66" s="97"/>
      <c r="AF66" s="151"/>
      <c r="AG66" s="97"/>
      <c r="AH66" s="151"/>
      <c r="AI66" s="97"/>
      <c r="AJ66" s="151"/>
      <c r="AK66" s="151"/>
      <c r="AL66" s="147">
        <f t="shared" si="53"/>
        <v>0</v>
      </c>
      <c r="AM66" s="151">
        <f t="shared" si="54"/>
        <v>0</v>
      </c>
    </row>
    <row r="67" spans="1:39" ht="16.5" thickBot="1" x14ac:dyDescent="0.3">
      <c r="A67" s="173"/>
      <c r="B67" s="292" t="s">
        <v>120</v>
      </c>
      <c r="C67" s="292"/>
      <c r="D67" s="293"/>
      <c r="E67" s="150">
        <f>SUBTOTAL(9,E56:E66)</f>
        <v>0</v>
      </c>
      <c r="F67" s="150">
        <f t="shared" ref="F67:X67" si="56">SUBTOTAL(9,F56:F66)</f>
        <v>0</v>
      </c>
      <c r="G67" s="150">
        <f t="shared" si="56"/>
        <v>0</v>
      </c>
      <c r="H67" s="150">
        <f t="shared" si="56"/>
        <v>0</v>
      </c>
      <c r="I67" s="150">
        <f t="shared" si="56"/>
        <v>0</v>
      </c>
      <c r="J67" s="150">
        <f t="shared" si="56"/>
        <v>0</v>
      </c>
      <c r="K67" s="150">
        <f t="shared" si="56"/>
        <v>0</v>
      </c>
      <c r="L67" s="150">
        <f t="shared" si="56"/>
        <v>0</v>
      </c>
      <c r="M67" s="150">
        <f t="shared" si="56"/>
        <v>0</v>
      </c>
      <c r="N67" s="150">
        <f t="shared" si="56"/>
        <v>0</v>
      </c>
      <c r="O67" s="150">
        <f t="shared" si="56"/>
        <v>0</v>
      </c>
      <c r="P67" s="150">
        <f t="shared" si="56"/>
        <v>0</v>
      </c>
      <c r="Q67" s="150">
        <f t="shared" si="56"/>
        <v>0</v>
      </c>
      <c r="R67" s="150">
        <f t="shared" ref="R67:W67" si="57">SUBTOTAL(9,R56:R66)</f>
        <v>0</v>
      </c>
      <c r="S67" s="150">
        <f t="shared" si="57"/>
        <v>0</v>
      </c>
      <c r="T67" s="150">
        <f t="shared" si="57"/>
        <v>0</v>
      </c>
      <c r="U67" s="150">
        <f t="shared" si="57"/>
        <v>0</v>
      </c>
      <c r="V67" s="150">
        <f t="shared" si="57"/>
        <v>0</v>
      </c>
      <c r="W67" s="150">
        <f t="shared" si="57"/>
        <v>0</v>
      </c>
      <c r="X67" s="150">
        <f t="shared" si="56"/>
        <v>0</v>
      </c>
      <c r="Y67" s="106">
        <f>SUM(Y56:Y66)</f>
        <v>0</v>
      </c>
      <c r="Z67" s="101">
        <f>SUM(Z56:Z66)</f>
        <v>0</v>
      </c>
      <c r="AA67" s="106">
        <f t="shared" ref="AA67:AK67" si="58">SUM(AA56:AA66)</f>
        <v>0</v>
      </c>
      <c r="AB67" s="101">
        <f t="shared" si="58"/>
        <v>0</v>
      </c>
      <c r="AC67" s="106">
        <f t="shared" si="58"/>
        <v>0</v>
      </c>
      <c r="AD67" s="101">
        <f t="shared" si="58"/>
        <v>0</v>
      </c>
      <c r="AE67" s="106">
        <f t="shared" si="58"/>
        <v>0</v>
      </c>
      <c r="AF67" s="101">
        <f t="shared" si="58"/>
        <v>0</v>
      </c>
      <c r="AG67" s="106">
        <f t="shared" si="58"/>
        <v>0</v>
      </c>
      <c r="AH67" s="101">
        <f t="shared" si="58"/>
        <v>0</v>
      </c>
      <c r="AI67" s="106">
        <f t="shared" si="58"/>
        <v>0</v>
      </c>
      <c r="AJ67" s="101">
        <f t="shared" si="58"/>
        <v>0</v>
      </c>
      <c r="AK67" s="101">
        <f t="shared" si="58"/>
        <v>0</v>
      </c>
      <c r="AL67" s="106">
        <f>SUM(AL56:AL66)</f>
        <v>0</v>
      </c>
      <c r="AM67" s="101">
        <f>SUM(AM56:AM66)</f>
        <v>0</v>
      </c>
    </row>
    <row r="68" spans="1:39" ht="19.5" thickBot="1" x14ac:dyDescent="0.35">
      <c r="A68" s="45">
        <v>5.5</v>
      </c>
      <c r="B68" s="43" t="s">
        <v>121</v>
      </c>
      <c r="C68" s="161"/>
      <c r="D68" s="179"/>
      <c r="E68" s="294" t="s">
        <v>43</v>
      </c>
      <c r="F68" s="295"/>
      <c r="G68" s="295"/>
      <c r="H68" s="295"/>
      <c r="I68" s="295"/>
      <c r="J68" s="295"/>
      <c r="K68" s="295"/>
      <c r="L68" s="295"/>
      <c r="M68" s="295"/>
      <c r="N68" s="295"/>
      <c r="O68" s="295"/>
      <c r="P68" s="295"/>
      <c r="Q68" s="295"/>
      <c r="R68" s="295"/>
      <c r="S68" s="295"/>
      <c r="T68" s="295"/>
      <c r="U68" s="295"/>
      <c r="V68" s="295"/>
      <c r="W68" s="295"/>
      <c r="X68" s="295"/>
      <c r="Y68" s="162"/>
      <c r="Z68" s="163"/>
      <c r="AA68" s="162"/>
      <c r="AB68" s="164"/>
      <c r="AC68" s="162"/>
      <c r="AD68" s="164"/>
      <c r="AE68" s="162"/>
      <c r="AF68" s="164"/>
      <c r="AG68" s="162"/>
      <c r="AH68" s="164"/>
      <c r="AI68" s="162"/>
      <c r="AJ68" s="164"/>
      <c r="AK68" s="164"/>
      <c r="AL68" s="165"/>
      <c r="AM68" s="166"/>
    </row>
    <row r="69" spans="1:39" ht="15.75" x14ac:dyDescent="0.25">
      <c r="A69" s="122" t="s">
        <v>122</v>
      </c>
      <c r="B69" s="48" t="s">
        <v>123</v>
      </c>
      <c r="C69" s="29"/>
      <c r="D69" s="123" t="s">
        <v>46</v>
      </c>
      <c r="E69" s="4"/>
      <c r="F69" s="4"/>
      <c r="G69" s="4"/>
      <c r="H69" s="4"/>
      <c r="I69" s="4"/>
      <c r="J69" s="4"/>
      <c r="K69" s="4"/>
      <c r="L69" s="4"/>
      <c r="M69" s="4"/>
      <c r="N69" s="4"/>
      <c r="O69" s="4"/>
      <c r="P69" s="4"/>
      <c r="Q69" s="4"/>
      <c r="R69" s="4"/>
      <c r="S69" s="4"/>
      <c r="T69" s="4"/>
      <c r="U69" s="4"/>
      <c r="V69" s="4"/>
      <c r="W69" s="4"/>
      <c r="X69" s="4"/>
      <c r="Y69" s="97">
        <f t="shared" ref="Y69:Y70" si="59">SUM(E69:X69)</f>
        <v>0</v>
      </c>
      <c r="Z69" s="151">
        <f t="shared" ref="Z69:Z70" si="60">SUMPRODUCT($E$4:$X$4,E69:X69)</f>
        <v>0</v>
      </c>
      <c r="AA69" s="97"/>
      <c r="AB69" s="151"/>
      <c r="AC69" s="97"/>
      <c r="AD69" s="151"/>
      <c r="AE69" s="97"/>
      <c r="AF69" s="151"/>
      <c r="AG69" s="97"/>
      <c r="AH69" s="151"/>
      <c r="AI69" s="97"/>
      <c r="AJ69" s="151"/>
      <c r="AK69" s="100"/>
      <c r="AL69" s="147">
        <f t="shared" ref="AL69:AL70" si="61">SUM(Y69,AA69,AC69,AE69,AG69,AI69)</f>
        <v>0</v>
      </c>
      <c r="AM69" s="151">
        <f t="shared" ref="AM69:AM70" si="62">SUM(Z69,AB69,AD69,AF69,AH69,AJ69,AK69)</f>
        <v>0</v>
      </c>
    </row>
    <row r="70" spans="1:39" ht="32.25" thickBot="1" x14ac:dyDescent="0.3">
      <c r="A70" s="3" t="s">
        <v>124</v>
      </c>
      <c r="B70" s="49" t="s">
        <v>125</v>
      </c>
      <c r="C70" s="3" t="s">
        <v>180</v>
      </c>
      <c r="D70" s="124" t="s">
        <v>54</v>
      </c>
      <c r="E70" s="4"/>
      <c r="F70" s="4"/>
      <c r="G70" s="4"/>
      <c r="H70" s="4"/>
      <c r="I70" s="4"/>
      <c r="J70" s="4"/>
      <c r="K70" s="4"/>
      <c r="L70" s="4"/>
      <c r="M70" s="4"/>
      <c r="N70" s="4"/>
      <c r="O70" s="4"/>
      <c r="P70" s="4"/>
      <c r="Q70" s="4"/>
      <c r="R70" s="4"/>
      <c r="S70" s="4"/>
      <c r="T70" s="4"/>
      <c r="U70" s="4"/>
      <c r="V70" s="4"/>
      <c r="W70" s="4"/>
      <c r="X70" s="4"/>
      <c r="Y70" s="97">
        <f t="shared" si="59"/>
        <v>0</v>
      </c>
      <c r="Z70" s="151">
        <f t="shared" si="60"/>
        <v>0</v>
      </c>
      <c r="AA70" s="97"/>
      <c r="AB70" s="151"/>
      <c r="AC70" s="97"/>
      <c r="AD70" s="151"/>
      <c r="AE70" s="97"/>
      <c r="AF70" s="151"/>
      <c r="AG70" s="97"/>
      <c r="AH70" s="151"/>
      <c r="AI70" s="97"/>
      <c r="AJ70" s="151"/>
      <c r="AK70" s="100"/>
      <c r="AL70" s="147">
        <f t="shared" si="61"/>
        <v>0</v>
      </c>
      <c r="AM70" s="151">
        <f t="shared" si="62"/>
        <v>0</v>
      </c>
    </row>
    <row r="71" spans="1:39" ht="16.5" thickBot="1" x14ac:dyDescent="0.3">
      <c r="A71" s="168"/>
      <c r="B71" s="296" t="s">
        <v>126</v>
      </c>
      <c r="C71" s="296"/>
      <c r="D71" s="297"/>
      <c r="E71" s="150">
        <f t="shared" ref="E71:X71" si="63">SUBTOTAL(9,E69:E70)</f>
        <v>0</v>
      </c>
      <c r="F71" s="150">
        <f t="shared" si="63"/>
        <v>0</v>
      </c>
      <c r="G71" s="150">
        <f t="shared" si="63"/>
        <v>0</v>
      </c>
      <c r="H71" s="150">
        <f t="shared" si="63"/>
        <v>0</v>
      </c>
      <c r="I71" s="150">
        <f t="shared" si="63"/>
        <v>0</v>
      </c>
      <c r="J71" s="150">
        <f t="shared" si="63"/>
        <v>0</v>
      </c>
      <c r="K71" s="150">
        <f t="shared" si="63"/>
        <v>0</v>
      </c>
      <c r="L71" s="150">
        <f t="shared" si="63"/>
        <v>0</v>
      </c>
      <c r="M71" s="150">
        <f t="shared" si="63"/>
        <v>0</v>
      </c>
      <c r="N71" s="150">
        <f t="shared" si="63"/>
        <v>0</v>
      </c>
      <c r="O71" s="150">
        <f t="shared" si="63"/>
        <v>0</v>
      </c>
      <c r="P71" s="150">
        <f t="shared" si="63"/>
        <v>0</v>
      </c>
      <c r="Q71" s="150">
        <f t="shared" si="63"/>
        <v>0</v>
      </c>
      <c r="R71" s="150">
        <f t="shared" si="63"/>
        <v>0</v>
      </c>
      <c r="S71" s="150">
        <f t="shared" si="63"/>
        <v>0</v>
      </c>
      <c r="T71" s="150">
        <f t="shared" si="63"/>
        <v>0</v>
      </c>
      <c r="U71" s="150">
        <f t="shared" si="63"/>
        <v>0</v>
      </c>
      <c r="V71" s="150">
        <f t="shared" si="63"/>
        <v>0</v>
      </c>
      <c r="W71" s="150">
        <f t="shared" si="63"/>
        <v>0</v>
      </c>
      <c r="X71" s="150">
        <f t="shared" si="63"/>
        <v>0</v>
      </c>
      <c r="Y71" s="106">
        <f t="shared" ref="Y71:AM71" si="64">SUM(Y69:Y70)</f>
        <v>0</v>
      </c>
      <c r="Z71" s="101">
        <f t="shared" si="64"/>
        <v>0</v>
      </c>
      <c r="AA71" s="106">
        <f t="shared" si="64"/>
        <v>0</v>
      </c>
      <c r="AB71" s="101">
        <f t="shared" si="64"/>
        <v>0</v>
      </c>
      <c r="AC71" s="106">
        <f t="shared" si="64"/>
        <v>0</v>
      </c>
      <c r="AD71" s="101">
        <f t="shared" si="64"/>
        <v>0</v>
      </c>
      <c r="AE71" s="106">
        <f t="shared" si="64"/>
        <v>0</v>
      </c>
      <c r="AF71" s="101">
        <f t="shared" si="64"/>
        <v>0</v>
      </c>
      <c r="AG71" s="106">
        <f t="shared" si="64"/>
        <v>0</v>
      </c>
      <c r="AH71" s="101">
        <f t="shared" si="64"/>
        <v>0</v>
      </c>
      <c r="AI71" s="106">
        <f t="shared" si="64"/>
        <v>0</v>
      </c>
      <c r="AJ71" s="101">
        <f t="shared" si="64"/>
        <v>0</v>
      </c>
      <c r="AK71" s="101">
        <f t="shared" si="64"/>
        <v>0</v>
      </c>
      <c r="AL71" s="106">
        <f t="shared" si="64"/>
        <v>0</v>
      </c>
      <c r="AM71" s="101">
        <f t="shared" si="64"/>
        <v>0</v>
      </c>
    </row>
    <row r="72" spans="1:39" ht="19.5" thickBot="1" x14ac:dyDescent="0.35">
      <c r="A72" s="174">
        <v>5.6</v>
      </c>
      <c r="B72" s="43" t="s">
        <v>127</v>
      </c>
      <c r="C72" s="161"/>
      <c r="D72" s="179"/>
      <c r="E72" s="294" t="s">
        <v>43</v>
      </c>
      <c r="F72" s="295"/>
      <c r="G72" s="295"/>
      <c r="H72" s="295"/>
      <c r="I72" s="295"/>
      <c r="J72" s="295"/>
      <c r="K72" s="295"/>
      <c r="L72" s="295"/>
      <c r="M72" s="295"/>
      <c r="N72" s="295"/>
      <c r="O72" s="295"/>
      <c r="P72" s="295"/>
      <c r="Q72" s="295"/>
      <c r="R72" s="295"/>
      <c r="S72" s="295"/>
      <c r="T72" s="295"/>
      <c r="U72" s="295"/>
      <c r="V72" s="295"/>
      <c r="W72" s="295"/>
      <c r="X72" s="295"/>
      <c r="Y72" s="162"/>
      <c r="Z72" s="163"/>
      <c r="AA72" s="162"/>
      <c r="AB72" s="164"/>
      <c r="AC72" s="162"/>
      <c r="AD72" s="164"/>
      <c r="AE72" s="162"/>
      <c r="AF72" s="164"/>
      <c r="AG72" s="162"/>
      <c r="AH72" s="164"/>
      <c r="AI72" s="162"/>
      <c r="AJ72" s="164"/>
      <c r="AK72" s="164"/>
      <c r="AL72" s="165"/>
      <c r="AM72" s="166"/>
    </row>
    <row r="73" spans="1:39" ht="15.75" x14ac:dyDescent="0.25">
      <c r="A73" s="122"/>
      <c r="B73" s="50" t="s">
        <v>128</v>
      </c>
      <c r="C73" s="29" t="s">
        <v>172</v>
      </c>
      <c r="D73" s="126" t="s">
        <v>46</v>
      </c>
      <c r="E73" s="4"/>
      <c r="F73" s="4"/>
      <c r="G73" s="4"/>
      <c r="H73" s="4"/>
      <c r="I73" s="4"/>
      <c r="J73" s="4"/>
      <c r="K73" s="4"/>
      <c r="L73" s="4"/>
      <c r="M73" s="4"/>
      <c r="N73" s="4"/>
      <c r="O73" s="4"/>
      <c r="P73" s="4"/>
      <c r="Q73" s="4"/>
      <c r="R73" s="4"/>
      <c r="S73" s="4"/>
      <c r="T73" s="4"/>
      <c r="U73" s="4"/>
      <c r="V73" s="4"/>
      <c r="W73" s="4"/>
      <c r="X73" s="4"/>
      <c r="Y73" s="97">
        <f t="shared" ref="Y73:Y76" si="65">SUM(E73:X73)</f>
        <v>0</v>
      </c>
      <c r="Z73" s="151">
        <f t="shared" ref="Z73:Z76" si="66">SUMPRODUCT($E$4:$X$4,E73:X73)</f>
        <v>0</v>
      </c>
      <c r="AA73" s="97"/>
      <c r="AB73" s="151"/>
      <c r="AC73" s="97"/>
      <c r="AD73" s="151"/>
      <c r="AE73" s="97"/>
      <c r="AF73" s="151"/>
      <c r="AG73" s="97"/>
      <c r="AH73" s="151"/>
      <c r="AI73" s="97"/>
      <c r="AJ73" s="151"/>
      <c r="AK73" s="151"/>
      <c r="AL73" s="147">
        <f t="shared" ref="AL73:AL76" si="67">SUM(Y73,AA73,AC73,AE73,AG73,AI73)</f>
        <v>0</v>
      </c>
      <c r="AM73" s="151">
        <f t="shared" ref="AM73:AM76" si="68">SUM(Z73,AB73,AD73,AF73,AH73,AJ73,AK73)</f>
        <v>0</v>
      </c>
    </row>
    <row r="74" spans="1:39" ht="31.5" x14ac:dyDescent="0.25">
      <c r="A74" s="3"/>
      <c r="B74" s="32"/>
      <c r="C74" s="3" t="s">
        <v>173</v>
      </c>
      <c r="D74" s="113" t="s">
        <v>54</v>
      </c>
      <c r="E74" s="4"/>
      <c r="F74" s="4"/>
      <c r="G74" s="4"/>
      <c r="H74" s="4"/>
      <c r="I74" s="4"/>
      <c r="J74" s="4"/>
      <c r="K74" s="4"/>
      <c r="L74" s="4"/>
      <c r="M74" s="4"/>
      <c r="N74" s="4"/>
      <c r="O74" s="4"/>
      <c r="P74" s="4"/>
      <c r="Q74" s="4"/>
      <c r="R74" s="4"/>
      <c r="S74" s="4"/>
      <c r="T74" s="4"/>
      <c r="U74" s="4"/>
      <c r="V74" s="4"/>
      <c r="W74" s="4"/>
      <c r="X74" s="4"/>
      <c r="Y74" s="97">
        <f t="shared" si="65"/>
        <v>0</v>
      </c>
      <c r="Z74" s="151">
        <f t="shared" si="66"/>
        <v>0</v>
      </c>
      <c r="AA74" s="97"/>
      <c r="AB74" s="151"/>
      <c r="AC74" s="97"/>
      <c r="AD74" s="151"/>
      <c r="AE74" s="97"/>
      <c r="AF74" s="151"/>
      <c r="AG74" s="97"/>
      <c r="AH74" s="151"/>
      <c r="AI74" s="97"/>
      <c r="AJ74" s="151"/>
      <c r="AK74" s="151"/>
      <c r="AL74" s="147">
        <f t="shared" si="67"/>
        <v>0</v>
      </c>
      <c r="AM74" s="151">
        <f t="shared" si="68"/>
        <v>0</v>
      </c>
    </row>
    <row r="75" spans="1:39" ht="31.5" x14ac:dyDescent="0.25">
      <c r="A75" s="2"/>
      <c r="B75" s="32"/>
      <c r="C75" s="3" t="s">
        <v>174</v>
      </c>
      <c r="D75" s="113"/>
      <c r="E75" s="4"/>
      <c r="F75" s="4"/>
      <c r="G75" s="4"/>
      <c r="H75" s="4"/>
      <c r="I75" s="4"/>
      <c r="J75" s="4"/>
      <c r="K75" s="4"/>
      <c r="L75" s="4"/>
      <c r="M75" s="4"/>
      <c r="N75" s="4"/>
      <c r="O75" s="4"/>
      <c r="P75" s="4"/>
      <c r="Q75" s="4"/>
      <c r="R75" s="4"/>
      <c r="S75" s="4"/>
      <c r="T75" s="4"/>
      <c r="U75" s="4"/>
      <c r="V75" s="4"/>
      <c r="W75" s="4"/>
      <c r="X75" s="4"/>
      <c r="Y75" s="97">
        <f t="shared" si="65"/>
        <v>0</v>
      </c>
      <c r="Z75" s="151">
        <f t="shared" si="66"/>
        <v>0</v>
      </c>
      <c r="AA75" s="97"/>
      <c r="AB75" s="151"/>
      <c r="AC75" s="97"/>
      <c r="AD75" s="151"/>
      <c r="AE75" s="97"/>
      <c r="AF75" s="151"/>
      <c r="AG75" s="97"/>
      <c r="AH75" s="151"/>
      <c r="AI75" s="97"/>
      <c r="AJ75" s="151"/>
      <c r="AK75" s="151"/>
      <c r="AL75" s="147">
        <f t="shared" si="67"/>
        <v>0</v>
      </c>
      <c r="AM75" s="151">
        <f t="shared" si="68"/>
        <v>0</v>
      </c>
    </row>
    <row r="76" spans="1:39" ht="32.25" thickBot="1" x14ac:dyDescent="0.3">
      <c r="A76" s="3"/>
      <c r="B76" s="51"/>
      <c r="C76" s="3" t="s">
        <v>175</v>
      </c>
      <c r="D76" s="113"/>
      <c r="E76" s="4"/>
      <c r="F76" s="4"/>
      <c r="G76" s="4"/>
      <c r="H76" s="4"/>
      <c r="I76" s="4"/>
      <c r="J76" s="4"/>
      <c r="K76" s="4"/>
      <c r="L76" s="4"/>
      <c r="M76" s="4"/>
      <c r="N76" s="4"/>
      <c r="O76" s="4"/>
      <c r="P76" s="4"/>
      <c r="Q76" s="127"/>
      <c r="R76" s="4"/>
      <c r="S76" s="4"/>
      <c r="T76" s="4"/>
      <c r="U76" s="4"/>
      <c r="V76" s="4"/>
      <c r="W76" s="127"/>
      <c r="X76" s="4"/>
      <c r="Y76" s="97">
        <f t="shared" si="65"/>
        <v>0</v>
      </c>
      <c r="Z76" s="151">
        <f t="shared" si="66"/>
        <v>0</v>
      </c>
      <c r="AA76" s="97"/>
      <c r="AB76" s="151"/>
      <c r="AC76" s="97"/>
      <c r="AD76" s="151"/>
      <c r="AE76" s="97"/>
      <c r="AF76" s="151"/>
      <c r="AG76" s="97"/>
      <c r="AH76" s="151"/>
      <c r="AI76" s="97"/>
      <c r="AJ76" s="151"/>
      <c r="AK76" s="151"/>
      <c r="AL76" s="147">
        <f t="shared" si="67"/>
        <v>0</v>
      </c>
      <c r="AM76" s="151">
        <f t="shared" si="68"/>
        <v>0</v>
      </c>
    </row>
    <row r="77" spans="1:39" s="129" customFormat="1" ht="16.5" thickBot="1" x14ac:dyDescent="0.3">
      <c r="A77" s="175" t="s">
        <v>46</v>
      </c>
      <c r="B77" s="307" t="s">
        <v>129</v>
      </c>
      <c r="C77" s="307"/>
      <c r="D77" s="128" t="s">
        <v>46</v>
      </c>
      <c r="E77" s="150">
        <f>SUBTOTAL(9,E73:E76)</f>
        <v>0</v>
      </c>
      <c r="F77" s="150">
        <f t="shared" ref="F77:X77" si="69">SUBTOTAL(9,F73:F76)</f>
        <v>0</v>
      </c>
      <c r="G77" s="150">
        <f t="shared" si="69"/>
        <v>0</v>
      </c>
      <c r="H77" s="150">
        <f t="shared" si="69"/>
        <v>0</v>
      </c>
      <c r="I77" s="150">
        <f t="shared" si="69"/>
        <v>0</v>
      </c>
      <c r="J77" s="150">
        <f t="shared" si="69"/>
        <v>0</v>
      </c>
      <c r="K77" s="150">
        <f t="shared" si="69"/>
        <v>0</v>
      </c>
      <c r="L77" s="150">
        <f t="shared" si="69"/>
        <v>0</v>
      </c>
      <c r="M77" s="150">
        <f t="shared" si="69"/>
        <v>0</v>
      </c>
      <c r="N77" s="150">
        <f t="shared" si="69"/>
        <v>0</v>
      </c>
      <c r="O77" s="150">
        <f t="shared" si="69"/>
        <v>0</v>
      </c>
      <c r="P77" s="150">
        <f t="shared" si="69"/>
        <v>0</v>
      </c>
      <c r="Q77" s="150">
        <f t="shared" si="69"/>
        <v>0</v>
      </c>
      <c r="R77" s="150">
        <f t="shared" ref="R77:W77" si="70">SUBTOTAL(9,R73:R76)</f>
        <v>0</v>
      </c>
      <c r="S77" s="150">
        <f t="shared" si="70"/>
        <v>0</v>
      </c>
      <c r="T77" s="150">
        <f t="shared" si="70"/>
        <v>0</v>
      </c>
      <c r="U77" s="150">
        <f t="shared" si="70"/>
        <v>0</v>
      </c>
      <c r="V77" s="150">
        <f t="shared" si="70"/>
        <v>0</v>
      </c>
      <c r="W77" s="150">
        <f t="shared" si="70"/>
        <v>0</v>
      </c>
      <c r="X77" s="150">
        <f t="shared" si="69"/>
        <v>0</v>
      </c>
      <c r="Y77" s="106">
        <f>SUM(Y73:Y76)</f>
        <v>0</v>
      </c>
      <c r="Z77" s="101">
        <f>SUM(Z73:Z76)</f>
        <v>0</v>
      </c>
      <c r="AA77" s="106">
        <f t="shared" ref="AA77:AK77" si="71">SUM(AA73:AA76)</f>
        <v>0</v>
      </c>
      <c r="AB77" s="101">
        <f t="shared" si="71"/>
        <v>0</v>
      </c>
      <c r="AC77" s="106">
        <f t="shared" si="71"/>
        <v>0</v>
      </c>
      <c r="AD77" s="101">
        <f t="shared" si="71"/>
        <v>0</v>
      </c>
      <c r="AE77" s="106">
        <f t="shared" si="71"/>
        <v>0</v>
      </c>
      <c r="AF77" s="101">
        <f t="shared" si="71"/>
        <v>0</v>
      </c>
      <c r="AG77" s="106">
        <f t="shared" si="71"/>
        <v>0</v>
      </c>
      <c r="AH77" s="101">
        <f t="shared" si="71"/>
        <v>0</v>
      </c>
      <c r="AI77" s="106">
        <f t="shared" si="71"/>
        <v>0</v>
      </c>
      <c r="AJ77" s="101">
        <f t="shared" si="71"/>
        <v>0</v>
      </c>
      <c r="AK77" s="101">
        <f t="shared" si="71"/>
        <v>0</v>
      </c>
      <c r="AL77" s="106">
        <f>SUM(AL73:AL76)</f>
        <v>0</v>
      </c>
      <c r="AM77" s="101">
        <f>SUM(AM73:AM76)</f>
        <v>0</v>
      </c>
    </row>
    <row r="78" spans="1:39" ht="16.5" thickBot="1" x14ac:dyDescent="0.3">
      <c r="A78" s="176"/>
      <c r="B78" s="130"/>
      <c r="C78" s="130"/>
      <c r="D78" s="131"/>
      <c r="E78" s="132"/>
      <c r="F78" s="132"/>
      <c r="G78" s="132"/>
      <c r="H78" s="132"/>
      <c r="I78" s="132"/>
      <c r="J78" s="132"/>
      <c r="K78" s="132"/>
      <c r="L78" s="132"/>
      <c r="M78" s="132"/>
      <c r="N78" s="132"/>
      <c r="O78" s="132"/>
      <c r="P78" s="132"/>
      <c r="Q78" s="132"/>
      <c r="R78" s="132"/>
      <c r="S78" s="132"/>
      <c r="T78" s="132"/>
      <c r="U78" s="132"/>
      <c r="V78" s="132"/>
      <c r="W78" s="132"/>
      <c r="X78" s="133"/>
      <c r="Y78" s="133"/>
      <c r="Z78" s="133"/>
      <c r="AA78" s="133"/>
      <c r="AB78" s="133"/>
      <c r="AC78" s="133"/>
      <c r="AD78" s="133"/>
      <c r="AE78" s="133"/>
      <c r="AF78" s="133"/>
      <c r="AG78" s="133"/>
      <c r="AH78" s="133"/>
      <c r="AI78" s="133"/>
      <c r="AJ78" s="133"/>
      <c r="AK78" s="133"/>
      <c r="AL78" s="133"/>
      <c r="AM78" s="133"/>
    </row>
    <row r="79" spans="1:39" ht="16.5" thickBot="1" x14ac:dyDescent="0.3">
      <c r="A79" s="177" t="s">
        <v>46</v>
      </c>
      <c r="B79" s="308" t="s">
        <v>130</v>
      </c>
      <c r="C79" s="309"/>
      <c r="D79" s="309"/>
      <c r="E79" s="309"/>
      <c r="F79" s="309"/>
      <c r="G79" s="309"/>
      <c r="H79" s="309"/>
      <c r="I79" s="309"/>
      <c r="J79" s="309"/>
      <c r="K79" s="309"/>
      <c r="L79" s="309"/>
      <c r="M79" s="309"/>
      <c r="N79" s="309"/>
      <c r="O79" s="309"/>
      <c r="P79" s="309"/>
      <c r="Q79" s="310"/>
      <c r="R79" s="262"/>
      <c r="S79" s="262"/>
      <c r="T79" s="262"/>
      <c r="U79" s="262"/>
      <c r="V79" s="262"/>
      <c r="W79" s="262"/>
      <c r="X79" s="134" t="s">
        <v>46</v>
      </c>
      <c r="Y79" s="134" t="s">
        <v>46</v>
      </c>
      <c r="Z79" s="134" t="s">
        <v>46</v>
      </c>
      <c r="AA79" s="134" t="s">
        <v>46</v>
      </c>
      <c r="AB79" s="134" t="s">
        <v>46</v>
      </c>
      <c r="AC79" s="134" t="s">
        <v>46</v>
      </c>
      <c r="AD79" s="134" t="s">
        <v>46</v>
      </c>
      <c r="AE79" s="134" t="s">
        <v>46</v>
      </c>
      <c r="AF79" s="134" t="s">
        <v>46</v>
      </c>
      <c r="AG79" s="134" t="s">
        <v>46</v>
      </c>
      <c r="AH79" s="134" t="s">
        <v>46</v>
      </c>
      <c r="AI79" s="134" t="s">
        <v>46</v>
      </c>
      <c r="AJ79" s="134" t="s">
        <v>46</v>
      </c>
      <c r="AK79" s="134" t="s">
        <v>46</v>
      </c>
      <c r="AL79" s="134" t="s">
        <v>46</v>
      </c>
      <c r="AM79" s="188">
        <f>SUM(AM77,AM71,AM67,AM54,AM32,AM7)</f>
        <v>0</v>
      </c>
    </row>
    <row r="80" spans="1:39" ht="16.5" thickBot="1" x14ac:dyDescent="0.3">
      <c r="A80" s="178" t="s">
        <v>46</v>
      </c>
      <c r="B80" s="311" t="s">
        <v>131</v>
      </c>
      <c r="C80" s="312"/>
      <c r="D80" s="312"/>
      <c r="E80" s="312"/>
      <c r="F80" s="312"/>
      <c r="G80" s="312"/>
      <c r="H80" s="312"/>
      <c r="I80" s="312"/>
      <c r="J80" s="312"/>
      <c r="K80" s="312"/>
      <c r="L80" s="312"/>
      <c r="M80" s="312"/>
      <c r="N80" s="312"/>
      <c r="O80" s="312"/>
      <c r="P80" s="312"/>
      <c r="Q80" s="313"/>
      <c r="R80" s="144"/>
      <c r="S80" s="144"/>
      <c r="T80" s="144"/>
      <c r="U80" s="144"/>
      <c r="V80" s="144"/>
      <c r="W80" s="144"/>
      <c r="X80" s="135" t="s">
        <v>46</v>
      </c>
      <c r="Y80" s="135" t="s">
        <v>46</v>
      </c>
      <c r="Z80" s="135" t="s">
        <v>46</v>
      </c>
      <c r="AA80" s="135" t="s">
        <v>46</v>
      </c>
      <c r="AB80" s="135" t="s">
        <v>46</v>
      </c>
      <c r="AC80" s="135" t="s">
        <v>46</v>
      </c>
      <c r="AD80" s="135" t="s">
        <v>46</v>
      </c>
      <c r="AE80" s="135" t="s">
        <v>46</v>
      </c>
      <c r="AF80" s="135" t="s">
        <v>46</v>
      </c>
      <c r="AG80" s="135" t="s">
        <v>46</v>
      </c>
      <c r="AH80" s="135" t="s">
        <v>46</v>
      </c>
      <c r="AI80" s="135" t="s">
        <v>46</v>
      </c>
      <c r="AJ80" s="135" t="s">
        <v>46</v>
      </c>
      <c r="AK80" s="135" t="s">
        <v>46</v>
      </c>
      <c r="AL80" s="135" t="s">
        <v>46</v>
      </c>
      <c r="AM80" s="189">
        <f>AM79*0.15</f>
        <v>0</v>
      </c>
    </row>
    <row r="81" spans="1:39" ht="21" customHeight="1" thickBot="1" x14ac:dyDescent="0.35">
      <c r="A81" s="13" t="s">
        <v>46</v>
      </c>
      <c r="B81" s="314" t="s">
        <v>132</v>
      </c>
      <c r="C81" s="315"/>
      <c r="D81" s="315"/>
      <c r="E81" s="315"/>
      <c r="F81" s="315"/>
      <c r="G81" s="315"/>
      <c r="H81" s="315"/>
      <c r="I81" s="315"/>
      <c r="J81" s="315"/>
      <c r="K81" s="315"/>
      <c r="L81" s="315"/>
      <c r="M81" s="315"/>
      <c r="N81" s="315"/>
      <c r="O81" s="315"/>
      <c r="P81" s="315"/>
      <c r="Q81" s="316"/>
      <c r="R81" s="263"/>
      <c r="S81" s="263"/>
      <c r="T81" s="263"/>
      <c r="U81" s="263"/>
      <c r="V81" s="263"/>
      <c r="W81" s="263"/>
      <c r="X81" s="136" t="s">
        <v>46</v>
      </c>
      <c r="Y81" s="136" t="s">
        <v>46</v>
      </c>
      <c r="Z81" s="136" t="s">
        <v>46</v>
      </c>
      <c r="AA81" s="136" t="s">
        <v>46</v>
      </c>
      <c r="AB81" s="136" t="s">
        <v>46</v>
      </c>
      <c r="AC81" s="136" t="s">
        <v>46</v>
      </c>
      <c r="AD81" s="136" t="s">
        <v>46</v>
      </c>
      <c r="AE81" s="136" t="s">
        <v>46</v>
      </c>
      <c r="AF81" s="136" t="s">
        <v>46</v>
      </c>
      <c r="AG81" s="136" t="s">
        <v>46</v>
      </c>
      <c r="AH81" s="136" t="s">
        <v>46</v>
      </c>
      <c r="AI81" s="136" t="s">
        <v>46</v>
      </c>
      <c r="AJ81" s="136" t="s">
        <v>46</v>
      </c>
      <c r="AK81" s="136" t="s">
        <v>46</v>
      </c>
      <c r="AL81" s="136" t="s">
        <v>46</v>
      </c>
      <c r="AM81" s="187">
        <f>SUM(AM79:AM80)</f>
        <v>0</v>
      </c>
    </row>
    <row r="87" spans="1:39" ht="21" customHeight="1" x14ac:dyDescent="0.2"/>
  </sheetData>
  <sheetProtection insertColumns="0" insertRows="0" insertHyperlinks="0" deleteColumns="0" deleteRows="0"/>
  <mergeCells count="51">
    <mergeCell ref="B77:C77"/>
    <mergeCell ref="B79:Q79"/>
    <mergeCell ref="B80:Q80"/>
    <mergeCell ref="B81:Q81"/>
    <mergeCell ref="R2:R3"/>
    <mergeCell ref="G2:G3"/>
    <mergeCell ref="H2:H3"/>
    <mergeCell ref="I2:I3"/>
    <mergeCell ref="J2:J3"/>
    <mergeCell ref="K2:K3"/>
    <mergeCell ref="L2:L3"/>
    <mergeCell ref="F2:F3"/>
    <mergeCell ref="S2:S3"/>
    <mergeCell ref="B67:D67"/>
    <mergeCell ref="E68:X68"/>
    <mergeCell ref="B71:D71"/>
    <mergeCell ref="E72:X72"/>
    <mergeCell ref="E5:X5"/>
    <mergeCell ref="B7:D7"/>
    <mergeCell ref="E8:X8"/>
    <mergeCell ref="E33:X33"/>
    <mergeCell ref="B54:D54"/>
    <mergeCell ref="E55:X55"/>
    <mergeCell ref="M2:M3"/>
    <mergeCell ref="N2:N3"/>
    <mergeCell ref="O2:O3"/>
    <mergeCell ref="P2:P3"/>
    <mergeCell ref="Q2:Q3"/>
    <mergeCell ref="AL2:AM2"/>
    <mergeCell ref="Y3:Z3"/>
    <mergeCell ref="AA3:AB3"/>
    <mergeCell ref="AC3:AD3"/>
    <mergeCell ref="AG3:AH3"/>
    <mergeCell ref="AI3:AJ3"/>
    <mergeCell ref="AL3:AM3"/>
    <mergeCell ref="Y2:Z2"/>
    <mergeCell ref="AA2:AB2"/>
    <mergeCell ref="AC2:AD2"/>
    <mergeCell ref="AE2:AF2"/>
    <mergeCell ref="AG2:AH2"/>
    <mergeCell ref="AI2:AJ2"/>
    <mergeCell ref="X2:X3"/>
    <mergeCell ref="T2:T3"/>
    <mergeCell ref="U2:U3"/>
    <mergeCell ref="V2:V3"/>
    <mergeCell ref="W2:W3"/>
    <mergeCell ref="A1:D1"/>
    <mergeCell ref="A2:A4"/>
    <mergeCell ref="B2:B4"/>
    <mergeCell ref="D2:D3"/>
    <mergeCell ref="E2: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31A05-52EA-436C-BB3F-FA073C884230}">
  <sheetPr>
    <tabColor rgb="FFFF0000"/>
  </sheetPr>
  <dimension ref="A1:L45"/>
  <sheetViews>
    <sheetView zoomScale="90" zoomScaleNormal="90" workbookViewId="0">
      <selection activeCell="D4" sqref="D4"/>
    </sheetView>
  </sheetViews>
  <sheetFormatPr defaultColWidth="9.140625" defaultRowHeight="12.75" x14ac:dyDescent="0.2"/>
  <cols>
    <col min="1" max="1" width="11" style="1" customWidth="1"/>
    <col min="2" max="2" width="44.140625" style="1" bestFit="1" customWidth="1"/>
    <col min="3" max="3" width="18.7109375" style="1" customWidth="1"/>
    <col min="4" max="11" width="14.7109375" style="1" customWidth="1"/>
    <col min="12" max="12" width="20.85546875" style="1" bestFit="1" customWidth="1"/>
    <col min="13" max="18" width="9.140625" style="1" customWidth="1"/>
    <col min="19" max="19" width="16.140625" style="1" customWidth="1"/>
    <col min="20" max="20" width="9.140625" style="1" customWidth="1"/>
    <col min="21" max="21" width="16.140625" style="1" customWidth="1"/>
    <col min="22" max="22" width="9.140625" style="1" customWidth="1"/>
    <col min="23" max="23" width="16.140625" style="1" customWidth="1"/>
    <col min="24" max="24" width="9.140625" style="1" customWidth="1"/>
    <col min="25" max="25" width="16.140625" style="1" customWidth="1"/>
    <col min="26" max="30" width="9.140625" style="1" customWidth="1"/>
    <col min="31" max="31" width="16.140625" style="1" customWidth="1"/>
    <col min="32" max="32" width="9.140625" style="1" customWidth="1"/>
    <col min="33" max="33" width="16.140625" style="1" customWidth="1"/>
    <col min="34" max="34" width="9.140625" style="1" customWidth="1"/>
    <col min="35" max="35" width="16.140625" style="1" customWidth="1"/>
    <col min="36" max="36" width="9.140625" style="1" customWidth="1"/>
    <col min="37" max="37" width="16.140625" style="1" customWidth="1"/>
    <col min="38" max="42" width="9.140625" style="1" customWidth="1"/>
    <col min="43" max="16384" width="9.140625" style="1"/>
  </cols>
  <sheetData>
    <row r="1" spans="1:12" ht="63" customHeight="1" thickBot="1" x14ac:dyDescent="0.35">
      <c r="A1" s="326" t="s">
        <v>185</v>
      </c>
      <c r="B1" s="326"/>
      <c r="C1" s="326"/>
      <c r="D1" s="326"/>
      <c r="E1" s="326"/>
      <c r="F1" s="326"/>
      <c r="G1" s="326"/>
      <c r="H1" s="326"/>
      <c r="I1" s="326"/>
      <c r="J1" s="326"/>
      <c r="K1" s="326"/>
      <c r="L1" s="326"/>
    </row>
    <row r="2" spans="1:12" ht="50.25" customHeight="1" thickBot="1" x14ac:dyDescent="0.3">
      <c r="A2" s="231" t="s">
        <v>183</v>
      </c>
      <c r="B2" s="232" t="s">
        <v>182</v>
      </c>
      <c r="C2" s="236" t="s">
        <v>44</v>
      </c>
      <c r="D2" s="235">
        <v>2025</v>
      </c>
      <c r="E2" s="234">
        <v>2026</v>
      </c>
      <c r="F2" s="234">
        <v>2027</v>
      </c>
      <c r="G2" s="234">
        <v>2028</v>
      </c>
      <c r="H2" s="234">
        <v>2029</v>
      </c>
      <c r="I2" s="234">
        <v>2030</v>
      </c>
      <c r="J2" s="234">
        <v>2031</v>
      </c>
      <c r="K2" s="234">
        <v>2032</v>
      </c>
      <c r="L2" s="233" t="s">
        <v>176</v>
      </c>
    </row>
    <row r="3" spans="1:12" ht="15.75" x14ac:dyDescent="0.25">
      <c r="A3" s="196">
        <v>5.0999999999999996</v>
      </c>
      <c r="B3" s="197" t="s">
        <v>133</v>
      </c>
      <c r="C3" s="205">
        <f>'Option 1 Pricing'!AM7</f>
        <v>0</v>
      </c>
      <c r="D3" s="331"/>
      <c r="E3" s="332"/>
      <c r="F3" s="332"/>
      <c r="G3" s="332"/>
      <c r="H3" s="332"/>
      <c r="I3" s="332"/>
      <c r="J3" s="332"/>
      <c r="K3" s="333"/>
      <c r="L3" s="248" t="s">
        <v>46</v>
      </c>
    </row>
    <row r="4" spans="1:12" ht="15.75" x14ac:dyDescent="0.25">
      <c r="A4" s="198"/>
      <c r="B4" s="199"/>
      <c r="C4" s="207">
        <f>'Option 1 Pricing'!AM7</f>
        <v>0</v>
      </c>
      <c r="D4" s="201">
        <v>0</v>
      </c>
      <c r="E4" s="202">
        <v>0</v>
      </c>
      <c r="F4" s="202">
        <v>0</v>
      </c>
      <c r="G4" s="202">
        <v>0</v>
      </c>
      <c r="H4" s="202">
        <v>0</v>
      </c>
      <c r="I4" s="202">
        <v>0</v>
      </c>
      <c r="J4" s="202">
        <v>0</v>
      </c>
      <c r="K4" s="240">
        <v>0</v>
      </c>
      <c r="L4" s="249">
        <f>SUM(D4:K4)</f>
        <v>0</v>
      </c>
    </row>
    <row r="5" spans="1:12" ht="16.5" thickBot="1" x14ac:dyDescent="0.3">
      <c r="A5" s="200"/>
      <c r="B5" s="322" t="s">
        <v>134</v>
      </c>
      <c r="C5" s="334"/>
      <c r="D5" s="220">
        <f>$C4*D4</f>
        <v>0</v>
      </c>
      <c r="E5" s="221">
        <f t="shared" ref="E5" si="0">$C4*E4</f>
        <v>0</v>
      </c>
      <c r="F5" s="221">
        <f t="shared" ref="F5" si="1">$C4*F4</f>
        <v>0</v>
      </c>
      <c r="G5" s="221">
        <f t="shared" ref="G5" si="2">$C4*G4</f>
        <v>0</v>
      </c>
      <c r="H5" s="221">
        <f t="shared" ref="H5" si="3">$C4*H4</f>
        <v>0</v>
      </c>
      <c r="I5" s="221">
        <f t="shared" ref="I5" si="4">$C4*I4</f>
        <v>0</v>
      </c>
      <c r="J5" s="221">
        <f t="shared" ref="J5" si="5">$C4*J4</f>
        <v>0</v>
      </c>
      <c r="K5" s="241">
        <f t="shared" ref="K5" si="6">$C4*K4</f>
        <v>0</v>
      </c>
      <c r="L5" s="250">
        <f>SUM(D5:K5)</f>
        <v>0</v>
      </c>
    </row>
    <row r="6" spans="1:12" ht="15.75" x14ac:dyDescent="0.25">
      <c r="A6" s="196">
        <v>5.2</v>
      </c>
      <c r="B6" s="197" t="s">
        <v>48</v>
      </c>
      <c r="C6" s="205">
        <f>'Option 1 Pricing'!AM32</f>
        <v>0</v>
      </c>
      <c r="D6" s="319"/>
      <c r="E6" s="320"/>
      <c r="F6" s="320"/>
      <c r="G6" s="320"/>
      <c r="H6" s="320"/>
      <c r="I6" s="320"/>
      <c r="J6" s="320"/>
      <c r="K6" s="321"/>
      <c r="L6" s="251"/>
    </row>
    <row r="7" spans="1:12" ht="15.75" x14ac:dyDescent="0.25">
      <c r="A7" s="198"/>
      <c r="B7" s="206" t="s">
        <v>50</v>
      </c>
      <c r="C7" s="207">
        <f>'Option 1 Pricing'!AM16</f>
        <v>0</v>
      </c>
      <c r="D7" s="201">
        <v>0</v>
      </c>
      <c r="E7" s="202">
        <v>0</v>
      </c>
      <c r="F7" s="202">
        <v>0</v>
      </c>
      <c r="G7" s="202">
        <v>0</v>
      </c>
      <c r="H7" s="202">
        <v>0</v>
      </c>
      <c r="I7" s="202">
        <v>0</v>
      </c>
      <c r="J7" s="202">
        <v>0</v>
      </c>
      <c r="K7" s="240">
        <v>0</v>
      </c>
      <c r="L7" s="252">
        <f t="shared" ref="L7:L13" si="7">SUM(D7:K7)</f>
        <v>0</v>
      </c>
    </row>
    <row r="8" spans="1:12" ht="15.75" x14ac:dyDescent="0.25">
      <c r="A8" s="198"/>
      <c r="B8" s="206"/>
      <c r="C8" s="208" t="s">
        <v>54</v>
      </c>
      <c r="D8" s="210">
        <f>$C7*D7</f>
        <v>0</v>
      </c>
      <c r="E8" s="211">
        <f t="shared" ref="E8:K8" si="8">$C7*E7</f>
        <v>0</v>
      </c>
      <c r="F8" s="211">
        <f t="shared" si="8"/>
        <v>0</v>
      </c>
      <c r="G8" s="211">
        <f t="shared" si="8"/>
        <v>0</v>
      </c>
      <c r="H8" s="211">
        <f t="shared" si="8"/>
        <v>0</v>
      </c>
      <c r="I8" s="211">
        <f t="shared" si="8"/>
        <v>0</v>
      </c>
      <c r="J8" s="211">
        <f t="shared" si="8"/>
        <v>0</v>
      </c>
      <c r="K8" s="242">
        <f t="shared" si="8"/>
        <v>0</v>
      </c>
      <c r="L8" s="253">
        <f t="shared" si="7"/>
        <v>0</v>
      </c>
    </row>
    <row r="9" spans="1:12" ht="15.75" x14ac:dyDescent="0.25">
      <c r="A9" s="198"/>
      <c r="B9" s="206" t="s">
        <v>66</v>
      </c>
      <c r="C9" s="207">
        <f>'Option 1 Pricing'!AM24</f>
        <v>0</v>
      </c>
      <c r="D9" s="201">
        <v>0</v>
      </c>
      <c r="E9" s="202">
        <v>0</v>
      </c>
      <c r="F9" s="202">
        <v>0</v>
      </c>
      <c r="G9" s="202">
        <v>0</v>
      </c>
      <c r="H9" s="202">
        <v>0</v>
      </c>
      <c r="I9" s="202">
        <v>0</v>
      </c>
      <c r="J9" s="202">
        <v>0</v>
      </c>
      <c r="K9" s="240">
        <v>0</v>
      </c>
      <c r="L9" s="252">
        <f t="shared" si="7"/>
        <v>0</v>
      </c>
    </row>
    <row r="10" spans="1:12" ht="15.75" x14ac:dyDescent="0.25">
      <c r="A10" s="198"/>
      <c r="B10" s="199"/>
      <c r="C10" s="208" t="s">
        <v>54</v>
      </c>
      <c r="D10" s="210">
        <f>$C9*D9</f>
        <v>0</v>
      </c>
      <c r="E10" s="211">
        <f t="shared" ref="E10" si="9">$C9*E9</f>
        <v>0</v>
      </c>
      <c r="F10" s="211">
        <f t="shared" ref="F10" si="10">$C9*F9</f>
        <v>0</v>
      </c>
      <c r="G10" s="211">
        <f t="shared" ref="G10" si="11">$C9*G9</f>
        <v>0</v>
      </c>
      <c r="H10" s="211">
        <f t="shared" ref="H10" si="12">$C9*H9</f>
        <v>0</v>
      </c>
      <c r="I10" s="211">
        <f t="shared" ref="I10" si="13">$C9*I9</f>
        <v>0</v>
      </c>
      <c r="J10" s="211">
        <f t="shared" ref="J10" si="14">$C9*J9</f>
        <v>0</v>
      </c>
      <c r="K10" s="242">
        <f t="shared" ref="K10" si="15">$C9*K9</f>
        <v>0</v>
      </c>
      <c r="L10" s="253">
        <f t="shared" si="7"/>
        <v>0</v>
      </c>
    </row>
    <row r="11" spans="1:12" ht="15.75" x14ac:dyDescent="0.25">
      <c r="A11" s="198"/>
      <c r="B11" s="199" t="s">
        <v>69</v>
      </c>
      <c r="C11" s="207">
        <f>'Option 1 Pricing'!AM31</f>
        <v>0</v>
      </c>
      <c r="D11" s="201">
        <v>0</v>
      </c>
      <c r="E11" s="202">
        <v>0</v>
      </c>
      <c r="F11" s="202">
        <v>0</v>
      </c>
      <c r="G11" s="202">
        <v>0</v>
      </c>
      <c r="H11" s="202">
        <v>0</v>
      </c>
      <c r="I11" s="202">
        <v>0</v>
      </c>
      <c r="J11" s="202">
        <v>0</v>
      </c>
      <c r="K11" s="240">
        <v>0</v>
      </c>
      <c r="L11" s="252">
        <f t="shared" si="7"/>
        <v>0</v>
      </c>
    </row>
    <row r="12" spans="1:12" ht="15.75" x14ac:dyDescent="0.25">
      <c r="A12" s="198"/>
      <c r="B12" s="199"/>
      <c r="C12" s="208"/>
      <c r="D12" s="210">
        <f>$C11*D11</f>
        <v>0</v>
      </c>
      <c r="E12" s="211">
        <f t="shared" ref="E12" si="16">$C11*E11</f>
        <v>0</v>
      </c>
      <c r="F12" s="211">
        <f t="shared" ref="F12" si="17">$C11*F11</f>
        <v>0</v>
      </c>
      <c r="G12" s="211">
        <f t="shared" ref="G12" si="18">$C11*G11</f>
        <v>0</v>
      </c>
      <c r="H12" s="211">
        <f t="shared" ref="H12" si="19">$C11*H11</f>
        <v>0</v>
      </c>
      <c r="I12" s="211">
        <f t="shared" ref="I12" si="20">$C11*I11</f>
        <v>0</v>
      </c>
      <c r="J12" s="211">
        <f t="shared" ref="J12" si="21">$C11*J11</f>
        <v>0</v>
      </c>
      <c r="K12" s="242">
        <f t="shared" ref="K12" si="22">$C11*K11</f>
        <v>0</v>
      </c>
      <c r="L12" s="253">
        <f t="shared" si="7"/>
        <v>0</v>
      </c>
    </row>
    <row r="13" spans="1:12" ht="16.5" thickBot="1" x14ac:dyDescent="0.3">
      <c r="A13" s="200"/>
      <c r="B13" s="222" t="s">
        <v>73</v>
      </c>
      <c r="C13" s="209"/>
      <c r="D13" s="203">
        <f>SUM(D12,D10,D8)</f>
        <v>0</v>
      </c>
      <c r="E13" s="204">
        <f t="shared" ref="E13:K13" si="23">SUM(E12,E10,E8)</f>
        <v>0</v>
      </c>
      <c r="F13" s="204">
        <f t="shared" si="23"/>
        <v>0</v>
      </c>
      <c r="G13" s="204">
        <f t="shared" si="23"/>
        <v>0</v>
      </c>
      <c r="H13" s="204">
        <f t="shared" si="23"/>
        <v>0</v>
      </c>
      <c r="I13" s="204">
        <f t="shared" si="23"/>
        <v>0</v>
      </c>
      <c r="J13" s="204">
        <f t="shared" si="23"/>
        <v>0</v>
      </c>
      <c r="K13" s="243">
        <f t="shared" si="23"/>
        <v>0</v>
      </c>
      <c r="L13" s="254">
        <f t="shared" si="7"/>
        <v>0</v>
      </c>
    </row>
    <row r="14" spans="1:12" ht="15.75" x14ac:dyDescent="0.25">
      <c r="A14" s="196">
        <v>5.3</v>
      </c>
      <c r="B14" s="197" t="s">
        <v>74</v>
      </c>
      <c r="C14" s="205">
        <f>'Option 1 Pricing'!AM54</f>
        <v>0</v>
      </c>
      <c r="D14" s="319"/>
      <c r="E14" s="320"/>
      <c r="F14" s="320"/>
      <c r="G14" s="320"/>
      <c r="H14" s="320"/>
      <c r="I14" s="320"/>
      <c r="J14" s="320"/>
      <c r="K14" s="321"/>
      <c r="L14" s="251"/>
    </row>
    <row r="15" spans="1:12" ht="15.75" x14ac:dyDescent="0.25">
      <c r="A15" s="198"/>
      <c r="B15" s="199" t="s">
        <v>69</v>
      </c>
      <c r="C15" s="207">
        <f>'Option 1 Pricing'!AM47</f>
        <v>0</v>
      </c>
      <c r="D15" s="201">
        <v>0</v>
      </c>
      <c r="E15" s="202">
        <v>0</v>
      </c>
      <c r="F15" s="202">
        <v>0</v>
      </c>
      <c r="G15" s="202">
        <v>0</v>
      </c>
      <c r="H15" s="202">
        <v>0</v>
      </c>
      <c r="I15" s="202">
        <v>0</v>
      </c>
      <c r="J15" s="202">
        <v>0</v>
      </c>
      <c r="K15" s="240">
        <v>0</v>
      </c>
      <c r="L15" s="252">
        <f>SUM(D15:K15)</f>
        <v>0</v>
      </c>
    </row>
    <row r="16" spans="1:12" ht="15.75" x14ac:dyDescent="0.25">
      <c r="A16" s="198"/>
      <c r="B16" s="199"/>
      <c r="C16" s="208"/>
      <c r="D16" s="210">
        <f>D15*C15</f>
        <v>0</v>
      </c>
      <c r="E16" s="211">
        <f>E15*C15</f>
        <v>0</v>
      </c>
      <c r="F16" s="211">
        <f>F15*C15</f>
        <v>0</v>
      </c>
      <c r="G16" s="211">
        <f>G15*C15</f>
        <v>0</v>
      </c>
      <c r="H16" s="211">
        <f>+H15*C15</f>
        <v>0</v>
      </c>
      <c r="I16" s="211">
        <f>I15*C15</f>
        <v>0</v>
      </c>
      <c r="J16" s="211">
        <f>+J15*C15</f>
        <v>0</v>
      </c>
      <c r="K16" s="242">
        <f>K15*C15</f>
        <v>0</v>
      </c>
      <c r="L16" s="253">
        <f>SUM(D16:K16)</f>
        <v>0</v>
      </c>
    </row>
    <row r="17" spans="1:12" ht="15.75" x14ac:dyDescent="0.25">
      <c r="A17" s="198"/>
      <c r="B17" s="212" t="s">
        <v>97</v>
      </c>
      <c r="C17" s="207">
        <f>'Option 1 Pricing'!AM53</f>
        <v>0</v>
      </c>
      <c r="D17" s="201">
        <v>0</v>
      </c>
      <c r="E17" s="202">
        <v>0</v>
      </c>
      <c r="F17" s="202">
        <v>0</v>
      </c>
      <c r="G17" s="202">
        <v>0</v>
      </c>
      <c r="H17" s="202">
        <v>0</v>
      </c>
      <c r="I17" s="202">
        <v>0</v>
      </c>
      <c r="J17" s="202">
        <v>0</v>
      </c>
      <c r="K17" s="240">
        <v>0</v>
      </c>
      <c r="L17" s="252">
        <f>SUM(D17:K17)</f>
        <v>0</v>
      </c>
    </row>
    <row r="18" spans="1:12" ht="15.75" x14ac:dyDescent="0.25">
      <c r="A18" s="198"/>
      <c r="B18" s="199"/>
      <c r="C18" s="208"/>
      <c r="D18" s="210">
        <f>D17*C17</f>
        <v>0</v>
      </c>
      <c r="E18" s="211">
        <f>E17*C17</f>
        <v>0</v>
      </c>
      <c r="F18" s="211">
        <f>F17*C17</f>
        <v>0</v>
      </c>
      <c r="G18" s="211">
        <f>G17*C17</f>
        <v>0</v>
      </c>
      <c r="H18" s="211">
        <f>+H17*C17</f>
        <v>0</v>
      </c>
      <c r="I18" s="211">
        <f>I17*C17</f>
        <v>0</v>
      </c>
      <c r="J18" s="211">
        <f>+J17*C17</f>
        <v>0</v>
      </c>
      <c r="K18" s="242">
        <f>K17*C17</f>
        <v>0</v>
      </c>
      <c r="L18" s="253">
        <f>SUM(D18:K18)</f>
        <v>0</v>
      </c>
    </row>
    <row r="19" spans="1:12" ht="16.5" thickBot="1" x14ac:dyDescent="0.3">
      <c r="A19" s="200"/>
      <c r="B19" s="322" t="s">
        <v>102</v>
      </c>
      <c r="C19" s="323"/>
      <c r="D19" s="213">
        <f t="shared" ref="D19:K19" si="24">SUM(D14:D18)</f>
        <v>0</v>
      </c>
      <c r="E19" s="214">
        <f t="shared" si="24"/>
        <v>0</v>
      </c>
      <c r="F19" s="214">
        <f t="shared" si="24"/>
        <v>0</v>
      </c>
      <c r="G19" s="214">
        <f t="shared" si="24"/>
        <v>0</v>
      </c>
      <c r="H19" s="214">
        <f t="shared" si="24"/>
        <v>0</v>
      </c>
      <c r="I19" s="214">
        <f t="shared" si="24"/>
        <v>0</v>
      </c>
      <c r="J19" s="214">
        <f t="shared" si="24"/>
        <v>0</v>
      </c>
      <c r="K19" s="244">
        <f t="shared" si="24"/>
        <v>0</v>
      </c>
      <c r="L19" s="254">
        <f>SUM(D19:K19)</f>
        <v>0</v>
      </c>
    </row>
    <row r="20" spans="1:12" ht="15.75" x14ac:dyDescent="0.25">
      <c r="A20" s="196">
        <v>5.4</v>
      </c>
      <c r="B20" s="197" t="s">
        <v>103</v>
      </c>
      <c r="C20" s="205">
        <f>'Option 1 Pricing'!AM67</f>
        <v>0</v>
      </c>
      <c r="D20" s="319"/>
      <c r="E20" s="320"/>
      <c r="F20" s="320"/>
      <c r="G20" s="320"/>
      <c r="H20" s="320"/>
      <c r="I20" s="320"/>
      <c r="J20" s="320"/>
      <c r="K20" s="321"/>
      <c r="L20" s="251"/>
    </row>
    <row r="21" spans="1:12" ht="15.75" x14ac:dyDescent="0.25">
      <c r="A21" s="198"/>
      <c r="B21" s="199" t="s">
        <v>69</v>
      </c>
      <c r="C21" s="207">
        <f>'Option 1 Pricing'!AM67</f>
        <v>0</v>
      </c>
      <c r="D21" s="201">
        <v>0</v>
      </c>
      <c r="E21" s="202">
        <v>0</v>
      </c>
      <c r="F21" s="202">
        <v>0</v>
      </c>
      <c r="G21" s="202">
        <v>0</v>
      </c>
      <c r="H21" s="202">
        <v>0</v>
      </c>
      <c r="I21" s="202">
        <v>0</v>
      </c>
      <c r="J21" s="202">
        <v>0</v>
      </c>
      <c r="K21" s="240">
        <v>0</v>
      </c>
      <c r="L21" s="249">
        <f>SUM(D21:K21)</f>
        <v>0</v>
      </c>
    </row>
    <row r="22" spans="1:12" ht="15.75" x14ac:dyDescent="0.25">
      <c r="A22" s="198"/>
      <c r="B22" s="199"/>
      <c r="C22" s="208"/>
      <c r="D22" s="210">
        <f>D21*C21</f>
        <v>0</v>
      </c>
      <c r="E22" s="211">
        <f>E21*C21</f>
        <v>0</v>
      </c>
      <c r="F22" s="211">
        <f>F21*C21</f>
        <v>0</v>
      </c>
      <c r="G22" s="211">
        <f>G21*C21</f>
        <v>0</v>
      </c>
      <c r="H22" s="211">
        <f>+H21*C21</f>
        <v>0</v>
      </c>
      <c r="I22" s="211">
        <f>I21*C21</f>
        <v>0</v>
      </c>
      <c r="J22" s="211">
        <f>+J21*C21</f>
        <v>0</v>
      </c>
      <c r="K22" s="242">
        <f>K21*C21</f>
        <v>0</v>
      </c>
      <c r="L22" s="253">
        <f>SUM(D22:K22)</f>
        <v>0</v>
      </c>
    </row>
    <row r="23" spans="1:12" ht="16.5" thickBot="1" x14ac:dyDescent="0.3">
      <c r="A23" s="200"/>
      <c r="B23" s="322" t="s">
        <v>120</v>
      </c>
      <c r="C23" s="323"/>
      <c r="D23" s="215">
        <f t="shared" ref="D23:K23" si="25">SUM(D20:D21)*D19</f>
        <v>0</v>
      </c>
      <c r="E23" s="216">
        <f t="shared" si="25"/>
        <v>0</v>
      </c>
      <c r="F23" s="216">
        <f t="shared" si="25"/>
        <v>0</v>
      </c>
      <c r="G23" s="216">
        <f t="shared" si="25"/>
        <v>0</v>
      </c>
      <c r="H23" s="216">
        <f t="shared" si="25"/>
        <v>0</v>
      </c>
      <c r="I23" s="216">
        <f t="shared" si="25"/>
        <v>0</v>
      </c>
      <c r="J23" s="216">
        <f t="shared" si="25"/>
        <v>0</v>
      </c>
      <c r="K23" s="245">
        <f t="shared" si="25"/>
        <v>0</v>
      </c>
      <c r="L23" s="254">
        <f>SUM(D23:K23)</f>
        <v>0</v>
      </c>
    </row>
    <row r="24" spans="1:12" ht="15.75" x14ac:dyDescent="0.25">
      <c r="A24" s="196">
        <v>5.5</v>
      </c>
      <c r="B24" s="217" t="s">
        <v>121</v>
      </c>
      <c r="C24" s="205">
        <f>'Option 1 Pricing'!AM71</f>
        <v>0</v>
      </c>
      <c r="D24" s="319"/>
      <c r="E24" s="320"/>
      <c r="F24" s="320"/>
      <c r="G24" s="320"/>
      <c r="H24" s="320"/>
      <c r="I24" s="320"/>
      <c r="J24" s="320"/>
      <c r="K24" s="321"/>
      <c r="L24" s="251"/>
    </row>
    <row r="25" spans="1:12" ht="15.75" x14ac:dyDescent="0.25">
      <c r="A25" s="198"/>
      <c r="B25" s="199" t="s">
        <v>123</v>
      </c>
      <c r="C25" s="207">
        <f>'Option 1 Pricing'!AM69</f>
        <v>0</v>
      </c>
      <c r="D25" s="201">
        <v>0</v>
      </c>
      <c r="E25" s="202">
        <v>0</v>
      </c>
      <c r="F25" s="202">
        <v>0</v>
      </c>
      <c r="G25" s="202">
        <v>0</v>
      </c>
      <c r="H25" s="202">
        <v>0</v>
      </c>
      <c r="I25" s="202">
        <v>0</v>
      </c>
      <c r="J25" s="202">
        <v>0</v>
      </c>
      <c r="K25" s="240">
        <v>0</v>
      </c>
      <c r="L25" s="252">
        <f>SUM(D25:K25)</f>
        <v>0</v>
      </c>
    </row>
    <row r="26" spans="1:12" ht="15.75" x14ac:dyDescent="0.25">
      <c r="A26" s="198"/>
      <c r="B26" s="212"/>
      <c r="C26" s="208"/>
      <c r="D26" s="210">
        <f>D25*C25</f>
        <v>0</v>
      </c>
      <c r="E26" s="211">
        <f>E25*C25</f>
        <v>0</v>
      </c>
      <c r="F26" s="211">
        <f>F25*C25</f>
        <v>0</v>
      </c>
      <c r="G26" s="211">
        <f>G25*C25</f>
        <v>0</v>
      </c>
      <c r="H26" s="211">
        <f>+H25*C25</f>
        <v>0</v>
      </c>
      <c r="I26" s="211">
        <f>I25*C25</f>
        <v>0</v>
      </c>
      <c r="J26" s="211">
        <f>+J25*C25</f>
        <v>0</v>
      </c>
      <c r="K26" s="242">
        <f>K25*C25</f>
        <v>0</v>
      </c>
      <c r="L26" s="253">
        <f>SUM(D26:K26)</f>
        <v>0</v>
      </c>
    </row>
    <row r="27" spans="1:12" ht="15.75" x14ac:dyDescent="0.25">
      <c r="A27" s="198"/>
      <c r="B27" s="199" t="s">
        <v>125</v>
      </c>
      <c r="C27" s="207">
        <f>'Option 1 Pricing'!AM70</f>
        <v>0</v>
      </c>
      <c r="D27" s="201">
        <v>0</v>
      </c>
      <c r="E27" s="202">
        <v>0</v>
      </c>
      <c r="F27" s="202">
        <v>0</v>
      </c>
      <c r="G27" s="202">
        <v>0</v>
      </c>
      <c r="H27" s="202">
        <v>0</v>
      </c>
      <c r="I27" s="202">
        <v>0</v>
      </c>
      <c r="J27" s="202">
        <v>0</v>
      </c>
      <c r="K27" s="240">
        <v>0</v>
      </c>
      <c r="L27" s="252">
        <f>SUM(D27:K27)</f>
        <v>0</v>
      </c>
    </row>
    <row r="28" spans="1:12" ht="15.75" x14ac:dyDescent="0.25">
      <c r="A28" s="198"/>
      <c r="B28" s="199"/>
      <c r="C28" s="208"/>
      <c r="D28" s="210">
        <f>D27*C27</f>
        <v>0</v>
      </c>
      <c r="E28" s="211">
        <f>E27*C27</f>
        <v>0</v>
      </c>
      <c r="F28" s="211">
        <f>F27*C27</f>
        <v>0</v>
      </c>
      <c r="G28" s="211">
        <f>G27*C27</f>
        <v>0</v>
      </c>
      <c r="H28" s="211">
        <f>+H27*C27</f>
        <v>0</v>
      </c>
      <c r="I28" s="211">
        <f>I27*C27</f>
        <v>0</v>
      </c>
      <c r="J28" s="211">
        <f>+J27*C27</f>
        <v>0</v>
      </c>
      <c r="K28" s="242">
        <f>K27*C27</f>
        <v>0</v>
      </c>
      <c r="L28" s="253">
        <f>SUM(D28:K28)</f>
        <v>0</v>
      </c>
    </row>
    <row r="29" spans="1:12" ht="16.5" thickBot="1" x14ac:dyDescent="0.3">
      <c r="A29" s="200"/>
      <c r="B29" s="324" t="s">
        <v>126</v>
      </c>
      <c r="C29" s="325"/>
      <c r="D29" s="215">
        <f t="shared" ref="D29:K29" si="26">SUM(D26:D27)*D25</f>
        <v>0</v>
      </c>
      <c r="E29" s="216">
        <f t="shared" si="26"/>
        <v>0</v>
      </c>
      <c r="F29" s="216">
        <f t="shared" si="26"/>
        <v>0</v>
      </c>
      <c r="G29" s="216">
        <f t="shared" si="26"/>
        <v>0</v>
      </c>
      <c r="H29" s="216">
        <f t="shared" si="26"/>
        <v>0</v>
      </c>
      <c r="I29" s="216">
        <f t="shared" si="26"/>
        <v>0</v>
      </c>
      <c r="J29" s="216">
        <f t="shared" si="26"/>
        <v>0</v>
      </c>
      <c r="K29" s="245">
        <f t="shared" si="26"/>
        <v>0</v>
      </c>
      <c r="L29" s="254">
        <f>SUM(D29:K29)</f>
        <v>0</v>
      </c>
    </row>
    <row r="30" spans="1:12" ht="15.75" x14ac:dyDescent="0.25">
      <c r="A30" s="196">
        <v>5.6</v>
      </c>
      <c r="B30" s="218" t="s">
        <v>127</v>
      </c>
      <c r="C30" s="205">
        <f>'Option 1 Pricing'!AM77</f>
        <v>0</v>
      </c>
      <c r="D30" s="319"/>
      <c r="E30" s="320"/>
      <c r="F30" s="320"/>
      <c r="G30" s="320"/>
      <c r="H30" s="320"/>
      <c r="I30" s="320"/>
      <c r="J30" s="320"/>
      <c r="K30" s="321"/>
      <c r="L30" s="251"/>
    </row>
    <row r="31" spans="1:12" ht="15.75" x14ac:dyDescent="0.25">
      <c r="A31" s="198"/>
      <c r="B31" s="219"/>
      <c r="C31" s="207">
        <f>'Option 1 Pricing'!AM77</f>
        <v>0</v>
      </c>
      <c r="D31" s="201">
        <v>0</v>
      </c>
      <c r="E31" s="202">
        <v>0</v>
      </c>
      <c r="F31" s="202">
        <v>0</v>
      </c>
      <c r="G31" s="202">
        <v>0</v>
      </c>
      <c r="H31" s="202">
        <v>0.25</v>
      </c>
      <c r="I31" s="202">
        <v>0.25</v>
      </c>
      <c r="J31" s="202">
        <v>0.25</v>
      </c>
      <c r="K31" s="240">
        <v>0.25</v>
      </c>
      <c r="L31" s="249">
        <f>SUM(D31:K31)</f>
        <v>1</v>
      </c>
    </row>
    <row r="32" spans="1:12" ht="16.5" thickBot="1" x14ac:dyDescent="0.3">
      <c r="A32" s="200"/>
      <c r="B32" s="222" t="s">
        <v>181</v>
      </c>
      <c r="C32" s="209"/>
      <c r="D32" s="203">
        <f>D31*C31</f>
        <v>0</v>
      </c>
      <c r="E32" s="204">
        <f>E31*C31</f>
        <v>0</v>
      </c>
      <c r="F32" s="204">
        <f>F31*C31</f>
        <v>0</v>
      </c>
      <c r="G32" s="204">
        <f>G31*C31</f>
        <v>0</v>
      </c>
      <c r="H32" s="204">
        <f>+H31*C31</f>
        <v>0</v>
      </c>
      <c r="I32" s="204">
        <f>I31*C31</f>
        <v>0</v>
      </c>
      <c r="J32" s="204">
        <f>+J31*C31</f>
        <v>0</v>
      </c>
      <c r="K32" s="243">
        <f>K31*C31</f>
        <v>0</v>
      </c>
      <c r="L32" s="254">
        <f>SUM(D32:K32)</f>
        <v>0</v>
      </c>
    </row>
    <row r="33" spans="1:12" s="230" customFormat="1" ht="9.9499999999999993" customHeight="1" thickBot="1" x14ac:dyDescent="0.3">
      <c r="A33" s="226"/>
      <c r="B33" s="227"/>
      <c r="C33" s="228"/>
      <c r="D33" s="229"/>
      <c r="E33" s="229"/>
      <c r="F33" s="229"/>
      <c r="G33" s="229"/>
      <c r="H33" s="229"/>
      <c r="I33" s="229"/>
      <c r="J33" s="229"/>
      <c r="K33" s="229"/>
      <c r="L33" s="238"/>
    </row>
    <row r="34" spans="1:12" ht="16.5" thickBot="1" x14ac:dyDescent="0.3">
      <c r="A34" s="11" t="s">
        <v>46</v>
      </c>
      <c r="B34" s="237" t="s">
        <v>135</v>
      </c>
      <c r="C34" s="223"/>
      <c r="D34" s="224">
        <f>SUM(D5,D13,D19,D23,D29,D32)</f>
        <v>0</v>
      </c>
      <c r="E34" s="225">
        <f t="shared" ref="E34:K34" si="27">SUM(E32+E29+E23+E19+E13+E5)</f>
        <v>0</v>
      </c>
      <c r="F34" s="225">
        <f t="shared" si="27"/>
        <v>0</v>
      </c>
      <c r="G34" s="225">
        <f t="shared" si="27"/>
        <v>0</v>
      </c>
      <c r="H34" s="225">
        <f t="shared" si="27"/>
        <v>0</v>
      </c>
      <c r="I34" s="225">
        <f t="shared" si="27"/>
        <v>0</v>
      </c>
      <c r="J34" s="225">
        <f t="shared" si="27"/>
        <v>0</v>
      </c>
      <c r="K34" s="239">
        <f t="shared" si="27"/>
        <v>0</v>
      </c>
      <c r="L34" s="5">
        <f>SUM(D34:K34)</f>
        <v>0</v>
      </c>
    </row>
    <row r="35" spans="1:12" ht="16.5" thickBot="1" x14ac:dyDescent="0.3">
      <c r="A35" s="12" t="s">
        <v>46</v>
      </c>
      <c r="B35" s="317" t="s">
        <v>131</v>
      </c>
      <c r="C35" s="318"/>
      <c r="D35" s="312"/>
      <c r="E35" s="312"/>
      <c r="F35" s="312"/>
      <c r="G35" s="312"/>
      <c r="H35" s="312"/>
      <c r="I35" s="312"/>
      <c r="J35" s="312"/>
      <c r="K35" s="312"/>
      <c r="L35" s="246">
        <f>L34*0.15</f>
        <v>0</v>
      </c>
    </row>
    <row r="36" spans="1:12" ht="21" customHeight="1" thickBot="1" x14ac:dyDescent="0.35">
      <c r="A36" s="13" t="s">
        <v>46</v>
      </c>
      <c r="B36" s="314" t="s">
        <v>179</v>
      </c>
      <c r="C36" s="315"/>
      <c r="D36" s="315"/>
      <c r="E36" s="315"/>
      <c r="F36" s="315"/>
      <c r="G36" s="315"/>
      <c r="H36" s="315"/>
      <c r="I36" s="315"/>
      <c r="J36" s="315"/>
      <c r="K36" s="315"/>
      <c r="L36" s="247">
        <f>SUM(L34:L35)</f>
        <v>0</v>
      </c>
    </row>
    <row r="38" spans="1:12" ht="21" thickBot="1" x14ac:dyDescent="0.25">
      <c r="A38" s="327" t="s">
        <v>184</v>
      </c>
      <c r="B38" s="327"/>
      <c r="C38" s="327"/>
      <c r="D38" s="327"/>
      <c r="E38" s="327"/>
      <c r="F38" s="327"/>
      <c r="G38" s="327"/>
      <c r="H38" s="327"/>
      <c r="I38" s="327"/>
      <c r="J38" s="327"/>
      <c r="K38" s="327"/>
      <c r="L38" s="327"/>
    </row>
    <row r="39" spans="1:12" ht="50.25" customHeight="1" thickBot="1" x14ac:dyDescent="0.3">
      <c r="A39" s="328"/>
      <c r="B39" s="329"/>
      <c r="C39" s="330"/>
      <c r="D39" s="235">
        <v>2025</v>
      </c>
      <c r="E39" s="234">
        <v>2026</v>
      </c>
      <c r="F39" s="234">
        <v>2027</v>
      </c>
      <c r="G39" s="234">
        <v>2028</v>
      </c>
      <c r="H39" s="234">
        <v>2029</v>
      </c>
      <c r="I39" s="234">
        <v>2030</v>
      </c>
      <c r="J39" s="234">
        <v>2031</v>
      </c>
      <c r="K39" s="234">
        <v>2032</v>
      </c>
      <c r="L39" s="233" t="s">
        <v>177</v>
      </c>
    </row>
    <row r="40" spans="1:12" ht="18.75" x14ac:dyDescent="0.3">
      <c r="A40" s="14"/>
      <c r="B40" s="37" t="s">
        <v>136</v>
      </c>
      <c r="C40" s="58" t="s">
        <v>46</v>
      </c>
      <c r="D40" s="40">
        <f>D34</f>
        <v>0</v>
      </c>
      <c r="E40" s="39">
        <f t="shared" ref="E40:K40" si="28">E34</f>
        <v>0</v>
      </c>
      <c r="F40" s="39">
        <f t="shared" si="28"/>
        <v>0</v>
      </c>
      <c r="G40" s="39">
        <f t="shared" si="28"/>
        <v>0</v>
      </c>
      <c r="H40" s="39">
        <f t="shared" si="28"/>
        <v>0</v>
      </c>
      <c r="I40" s="39">
        <f t="shared" si="28"/>
        <v>0</v>
      </c>
      <c r="J40" s="39">
        <f t="shared" si="28"/>
        <v>0</v>
      </c>
      <c r="K40" s="255">
        <f t="shared" si="28"/>
        <v>0</v>
      </c>
      <c r="L40" s="248" t="s">
        <v>46</v>
      </c>
    </row>
    <row r="41" spans="1:12" ht="15.75" x14ac:dyDescent="0.25">
      <c r="A41" s="2"/>
      <c r="B41" s="192" t="s">
        <v>137</v>
      </c>
      <c r="C41" s="193"/>
      <c r="D41" s="190">
        <v>0</v>
      </c>
      <c r="E41" s="191">
        <v>0</v>
      </c>
      <c r="F41" s="191">
        <v>0</v>
      </c>
      <c r="G41" s="191">
        <v>0</v>
      </c>
      <c r="H41" s="191">
        <v>0</v>
      </c>
      <c r="I41" s="191">
        <v>0</v>
      </c>
      <c r="J41" s="191">
        <v>0</v>
      </c>
      <c r="K41" s="256">
        <v>0</v>
      </c>
      <c r="L41" s="257"/>
    </row>
    <row r="42" spans="1:12" ht="16.5" thickBot="1" x14ac:dyDescent="0.3">
      <c r="A42" s="28"/>
      <c r="B42" s="194" t="s">
        <v>178</v>
      </c>
      <c r="C42" s="195"/>
      <c r="D42" s="35">
        <f>D41</f>
        <v>0</v>
      </c>
      <c r="E42" s="36">
        <f>E41</f>
        <v>0</v>
      </c>
      <c r="F42" s="36">
        <f>E42+((1+F41)*E41)</f>
        <v>0</v>
      </c>
      <c r="G42" s="36">
        <f>F41+((1+G41)*F42)</f>
        <v>0</v>
      </c>
      <c r="H42" s="36">
        <f>G41+((1+H41)*G42)</f>
        <v>0</v>
      </c>
      <c r="I42" s="36">
        <f>H41+((1+I41)*H42)</f>
        <v>0</v>
      </c>
      <c r="J42" s="36">
        <f>I41+((1+J41)*I42)</f>
        <v>0</v>
      </c>
      <c r="K42" s="41">
        <f>J41+((1+K41)*J42)</f>
        <v>0</v>
      </c>
      <c r="L42" s="258"/>
    </row>
    <row r="43" spans="1:12" s="15" customFormat="1" ht="16.5" thickBot="1" x14ac:dyDescent="0.3">
      <c r="A43" s="59"/>
      <c r="B43" s="46" t="s">
        <v>135</v>
      </c>
      <c r="D43" s="42">
        <f>D42*D40+D40</f>
        <v>0</v>
      </c>
      <c r="E43" s="16">
        <f t="shared" ref="E43:K43" si="29">E42*E40+E40</f>
        <v>0</v>
      </c>
      <c r="F43" s="16">
        <f t="shared" si="29"/>
        <v>0</v>
      </c>
      <c r="G43" s="16">
        <f t="shared" si="29"/>
        <v>0</v>
      </c>
      <c r="H43" s="16">
        <f t="shared" si="29"/>
        <v>0</v>
      </c>
      <c r="I43" s="16">
        <f t="shared" si="29"/>
        <v>0</v>
      </c>
      <c r="J43" s="16">
        <f t="shared" si="29"/>
        <v>0</v>
      </c>
      <c r="K43" s="16">
        <f t="shared" si="29"/>
        <v>0</v>
      </c>
      <c r="L43" s="259">
        <f>SUM(D43:K43)</f>
        <v>0</v>
      </c>
    </row>
    <row r="44" spans="1:12" ht="16.5" thickBot="1" x14ac:dyDescent="0.3">
      <c r="A44" s="12" t="s">
        <v>46</v>
      </c>
      <c r="B44" s="311" t="s">
        <v>131</v>
      </c>
      <c r="C44" s="312"/>
      <c r="D44" s="312"/>
      <c r="E44" s="312"/>
      <c r="F44" s="312"/>
      <c r="G44" s="312"/>
      <c r="H44" s="312"/>
      <c r="I44" s="312"/>
      <c r="J44" s="312"/>
      <c r="K44" s="312"/>
      <c r="L44" s="260">
        <f>L43*0.15</f>
        <v>0</v>
      </c>
    </row>
    <row r="45" spans="1:12" ht="21" customHeight="1" thickBot="1" x14ac:dyDescent="0.35">
      <c r="A45" s="13" t="s">
        <v>46</v>
      </c>
      <c r="B45" s="314" t="s">
        <v>177</v>
      </c>
      <c r="C45" s="315"/>
      <c r="D45" s="315"/>
      <c r="E45" s="315"/>
      <c r="F45" s="315"/>
      <c r="G45" s="315"/>
      <c r="H45" s="315"/>
      <c r="I45" s="315"/>
      <c r="J45" s="315"/>
      <c r="K45" s="315"/>
      <c r="L45" s="261">
        <f>L44+L43</f>
        <v>0</v>
      </c>
    </row>
  </sheetData>
  <mergeCells count="17">
    <mergeCell ref="A1:L1"/>
    <mergeCell ref="A38:L38"/>
    <mergeCell ref="A39:C39"/>
    <mergeCell ref="D14:K14"/>
    <mergeCell ref="B19:C19"/>
    <mergeCell ref="D3:K3"/>
    <mergeCell ref="B5:C5"/>
    <mergeCell ref="D6:K6"/>
    <mergeCell ref="B45:K45"/>
    <mergeCell ref="B35:K35"/>
    <mergeCell ref="B36:K36"/>
    <mergeCell ref="B44:K44"/>
    <mergeCell ref="D20:K20"/>
    <mergeCell ref="B23:C23"/>
    <mergeCell ref="D24:K24"/>
    <mergeCell ref="B29:C29"/>
    <mergeCell ref="D30:K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1ADC-2451-4D69-827C-C11602CCB05C}">
  <sheetPr>
    <tabColor rgb="FFFFC000"/>
  </sheetPr>
  <dimension ref="A1:AM91"/>
  <sheetViews>
    <sheetView zoomScale="80" zoomScaleNormal="80" workbookViewId="0">
      <pane xSplit="4" ySplit="4" topLeftCell="I5" activePane="bottomRight" state="frozen"/>
      <selection pane="topRight" activeCell="C1" sqref="C1"/>
      <selection pane="bottomLeft" activeCell="A6" sqref="A6"/>
      <selection pane="bottomRight" activeCell="E6" sqref="E6"/>
    </sheetView>
  </sheetViews>
  <sheetFormatPr defaultColWidth="9.140625" defaultRowHeight="12.75" x14ac:dyDescent="0.2"/>
  <cols>
    <col min="1" max="1" width="14.42578125" style="1" customWidth="1"/>
    <col min="2" max="3" width="45.7109375" style="1" customWidth="1"/>
    <col min="4" max="4" width="13.5703125" style="1" bestFit="1" customWidth="1"/>
    <col min="5" max="24" width="12" style="1" customWidth="1"/>
    <col min="25" max="25" width="9.7109375" style="1" customWidth="1"/>
    <col min="26" max="26" width="18.7109375" style="1" customWidth="1"/>
    <col min="27" max="27" width="9.5703125" style="1" customWidth="1"/>
    <col min="28" max="28" width="16.140625" style="1" customWidth="1"/>
    <col min="29" max="29" width="9.140625" style="1" customWidth="1"/>
    <col min="30" max="30" width="16.140625" style="1" customWidth="1"/>
    <col min="31" max="31" width="9.140625" style="1" customWidth="1"/>
    <col min="32" max="32" width="16.140625" style="1" customWidth="1"/>
    <col min="33" max="33" width="9.140625" style="1" customWidth="1"/>
    <col min="34" max="34" width="16.140625" style="1" customWidth="1"/>
    <col min="35" max="35" width="9.140625" style="1" customWidth="1"/>
    <col min="36" max="36" width="16.140625" style="1" customWidth="1"/>
    <col min="37" max="37" width="14.42578125" style="1" customWidth="1"/>
    <col min="38" max="38" width="10.5703125" style="1" customWidth="1"/>
    <col min="39" max="39" width="19.140625" style="1" customWidth="1"/>
    <col min="40" max="16384" width="9.140625" style="1"/>
  </cols>
  <sheetData>
    <row r="1" spans="1:39" ht="48.75" customHeight="1" thickBot="1" x14ac:dyDescent="0.35">
      <c r="A1" s="269" t="s">
        <v>188</v>
      </c>
      <c r="B1" s="270"/>
      <c r="C1" s="270"/>
      <c r="D1" s="27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row>
    <row r="2" spans="1:39" ht="106.5" customHeight="1" x14ac:dyDescent="0.25">
      <c r="A2" s="271" t="s">
        <v>22</v>
      </c>
      <c r="B2" s="274" t="s">
        <v>23</v>
      </c>
      <c r="C2" s="141"/>
      <c r="D2" s="277" t="s">
        <v>24</v>
      </c>
      <c r="E2" s="279" t="s">
        <v>25</v>
      </c>
      <c r="F2" s="279" t="s">
        <v>25</v>
      </c>
      <c r="G2" s="279" t="s">
        <v>25</v>
      </c>
      <c r="H2" s="279" t="s">
        <v>25</v>
      </c>
      <c r="I2" s="279" t="s">
        <v>25</v>
      </c>
      <c r="J2" s="279" t="s">
        <v>25</v>
      </c>
      <c r="K2" s="279" t="s">
        <v>25</v>
      </c>
      <c r="L2" s="279" t="s">
        <v>25</v>
      </c>
      <c r="M2" s="279" t="s">
        <v>25</v>
      </c>
      <c r="N2" s="279" t="s">
        <v>25</v>
      </c>
      <c r="O2" s="279" t="s">
        <v>25</v>
      </c>
      <c r="P2" s="279" t="s">
        <v>25</v>
      </c>
      <c r="Q2" s="279" t="s">
        <v>25</v>
      </c>
      <c r="R2" s="279" t="s">
        <v>25</v>
      </c>
      <c r="S2" s="279" t="s">
        <v>25</v>
      </c>
      <c r="T2" s="279" t="s">
        <v>25</v>
      </c>
      <c r="U2" s="279" t="s">
        <v>25</v>
      </c>
      <c r="V2" s="279" t="s">
        <v>25</v>
      </c>
      <c r="W2" s="279" t="s">
        <v>25</v>
      </c>
      <c r="X2" s="279" t="s">
        <v>25</v>
      </c>
      <c r="Y2" s="288" t="s">
        <v>26</v>
      </c>
      <c r="Z2" s="289"/>
      <c r="AA2" s="288" t="s">
        <v>27</v>
      </c>
      <c r="AB2" s="290"/>
      <c r="AC2" s="289" t="s">
        <v>28</v>
      </c>
      <c r="AD2" s="290"/>
      <c r="AE2" s="291" t="s">
        <v>29</v>
      </c>
      <c r="AF2" s="290"/>
      <c r="AG2" s="289" t="s">
        <v>30</v>
      </c>
      <c r="AH2" s="290"/>
      <c r="AI2" s="289" t="s">
        <v>31</v>
      </c>
      <c r="AJ2" s="290"/>
      <c r="AK2" s="139" t="s">
        <v>32</v>
      </c>
      <c r="AL2" s="281" t="s">
        <v>33</v>
      </c>
      <c r="AM2" s="282"/>
    </row>
    <row r="3" spans="1:39" ht="65.25" customHeight="1" x14ac:dyDescent="0.3">
      <c r="A3" s="272"/>
      <c r="B3" s="275"/>
      <c r="C3" s="142"/>
      <c r="D3" s="278"/>
      <c r="E3" s="280"/>
      <c r="F3" s="280"/>
      <c r="G3" s="280"/>
      <c r="H3" s="280"/>
      <c r="I3" s="280"/>
      <c r="J3" s="280"/>
      <c r="K3" s="280"/>
      <c r="L3" s="280"/>
      <c r="M3" s="280"/>
      <c r="N3" s="280"/>
      <c r="O3" s="280"/>
      <c r="P3" s="280"/>
      <c r="Q3" s="280"/>
      <c r="R3" s="280"/>
      <c r="S3" s="280"/>
      <c r="T3" s="280"/>
      <c r="U3" s="280"/>
      <c r="V3" s="280"/>
      <c r="W3" s="280"/>
      <c r="X3" s="280"/>
      <c r="Y3" s="283" t="s">
        <v>34</v>
      </c>
      <c r="Z3" s="284"/>
      <c r="AA3" s="283" t="s">
        <v>35</v>
      </c>
      <c r="AB3" s="285"/>
      <c r="AC3" s="284" t="s">
        <v>36</v>
      </c>
      <c r="AD3" s="285"/>
      <c r="AE3" s="86" t="s">
        <v>37</v>
      </c>
      <c r="AF3" s="87"/>
      <c r="AG3" s="284" t="s">
        <v>38</v>
      </c>
      <c r="AH3" s="285"/>
      <c r="AI3" s="284" t="s">
        <v>39</v>
      </c>
      <c r="AJ3" s="285"/>
      <c r="AK3" s="88" t="s">
        <v>40</v>
      </c>
      <c r="AL3" s="286" t="s">
        <v>33</v>
      </c>
      <c r="AM3" s="287"/>
    </row>
    <row r="4" spans="1:39" ht="50.25" customHeight="1" thickBot="1" x14ac:dyDescent="0.3">
      <c r="A4" s="273"/>
      <c r="B4" s="276"/>
      <c r="C4" s="89" t="s">
        <v>41</v>
      </c>
      <c r="D4" s="90" t="s">
        <v>42</v>
      </c>
      <c r="E4" s="137">
        <v>1</v>
      </c>
      <c r="F4" s="137">
        <v>1</v>
      </c>
      <c r="G4" s="137">
        <v>1</v>
      </c>
      <c r="H4" s="137">
        <v>1</v>
      </c>
      <c r="I4" s="137">
        <v>1</v>
      </c>
      <c r="J4" s="137">
        <v>1</v>
      </c>
      <c r="K4" s="137">
        <v>1</v>
      </c>
      <c r="L4" s="137">
        <v>1</v>
      </c>
      <c r="M4" s="137">
        <v>1</v>
      </c>
      <c r="N4" s="137">
        <v>1</v>
      </c>
      <c r="O4" s="137">
        <v>1</v>
      </c>
      <c r="P4" s="137">
        <v>1</v>
      </c>
      <c r="Q4" s="137">
        <v>1</v>
      </c>
      <c r="R4" s="137">
        <v>1</v>
      </c>
      <c r="S4" s="137">
        <v>1</v>
      </c>
      <c r="T4" s="137">
        <v>1</v>
      </c>
      <c r="U4" s="137">
        <v>1</v>
      </c>
      <c r="V4" s="137">
        <v>1</v>
      </c>
      <c r="W4" s="137">
        <v>1</v>
      </c>
      <c r="X4" s="137">
        <v>1</v>
      </c>
      <c r="Y4" s="91" t="s">
        <v>43</v>
      </c>
      <c r="Z4" s="92" t="s">
        <v>44</v>
      </c>
      <c r="AA4" s="91" t="s">
        <v>43</v>
      </c>
      <c r="AB4" s="93" t="s">
        <v>44</v>
      </c>
      <c r="AC4" s="94" t="s">
        <v>43</v>
      </c>
      <c r="AD4" s="93" t="s">
        <v>44</v>
      </c>
      <c r="AE4" s="94" t="s">
        <v>43</v>
      </c>
      <c r="AF4" s="93" t="s">
        <v>44</v>
      </c>
      <c r="AG4" s="94" t="s">
        <v>43</v>
      </c>
      <c r="AH4" s="93" t="s">
        <v>44</v>
      </c>
      <c r="AI4" s="94" t="s">
        <v>43</v>
      </c>
      <c r="AJ4" s="6" t="s">
        <v>44</v>
      </c>
      <c r="AK4" s="94" t="s">
        <v>44</v>
      </c>
      <c r="AL4" s="94" t="s">
        <v>43</v>
      </c>
      <c r="AM4" s="6" t="s">
        <v>44</v>
      </c>
    </row>
    <row r="5" spans="1:39" ht="19.5" thickBot="1" x14ac:dyDescent="0.35">
      <c r="A5" s="167">
        <v>5.0999999999999996</v>
      </c>
      <c r="B5" s="43" t="s">
        <v>45</v>
      </c>
      <c r="C5" s="161"/>
      <c r="D5" s="179" t="s">
        <v>46</v>
      </c>
      <c r="E5" s="294" t="s">
        <v>43</v>
      </c>
      <c r="F5" s="295"/>
      <c r="G5" s="295"/>
      <c r="H5" s="295"/>
      <c r="I5" s="295"/>
      <c r="J5" s="295"/>
      <c r="K5" s="295"/>
      <c r="L5" s="295"/>
      <c r="M5" s="295"/>
      <c r="N5" s="295"/>
      <c r="O5" s="295"/>
      <c r="P5" s="295"/>
      <c r="Q5" s="295"/>
      <c r="R5" s="295"/>
      <c r="S5" s="295"/>
      <c r="T5" s="295"/>
      <c r="U5" s="295"/>
      <c r="V5" s="295"/>
      <c r="W5" s="295"/>
      <c r="X5" s="295"/>
      <c r="Y5" s="162" t="s">
        <v>46</v>
      </c>
      <c r="Z5" s="163" t="s">
        <v>46</v>
      </c>
      <c r="AA5" s="162" t="s">
        <v>46</v>
      </c>
      <c r="AB5" s="164" t="s">
        <v>46</v>
      </c>
      <c r="AC5" s="162" t="s">
        <v>46</v>
      </c>
      <c r="AD5" s="164" t="s">
        <v>46</v>
      </c>
      <c r="AE5" s="162" t="s">
        <v>46</v>
      </c>
      <c r="AF5" s="164" t="s">
        <v>46</v>
      </c>
      <c r="AG5" s="162" t="s">
        <v>46</v>
      </c>
      <c r="AH5" s="164" t="s">
        <v>46</v>
      </c>
      <c r="AI5" s="162" t="s">
        <v>46</v>
      </c>
      <c r="AJ5" s="164" t="s">
        <v>46</v>
      </c>
      <c r="AK5" s="164" t="s">
        <v>46</v>
      </c>
      <c r="AL5" s="165" t="s">
        <v>46</v>
      </c>
      <c r="AM5" s="166" t="s">
        <v>46</v>
      </c>
    </row>
    <row r="6" spans="1:39" ht="16.5" thickBot="1" x14ac:dyDescent="0.3">
      <c r="A6" s="2">
        <v>5.0999999999999996</v>
      </c>
      <c r="B6" s="44" t="s">
        <v>47</v>
      </c>
      <c r="C6" s="95"/>
      <c r="D6" s="96" t="s">
        <v>46</v>
      </c>
      <c r="E6" s="4"/>
      <c r="F6" s="4"/>
      <c r="G6" s="4"/>
      <c r="H6" s="4"/>
      <c r="I6" s="4"/>
      <c r="J6" s="4"/>
      <c r="K6" s="4"/>
      <c r="L6" s="4"/>
      <c r="M6" s="4"/>
      <c r="N6" s="4"/>
      <c r="O6" s="4"/>
      <c r="P6" s="4"/>
      <c r="Q6" s="4"/>
      <c r="R6" s="4"/>
      <c r="S6" s="4"/>
      <c r="T6" s="4"/>
      <c r="U6" s="4"/>
      <c r="V6" s="4"/>
      <c r="W6" s="4"/>
      <c r="X6" s="4"/>
      <c r="Y6" s="145">
        <f>SUM(E6:X6)</f>
        <v>0</v>
      </c>
      <c r="Z6" s="146">
        <f>SUMPRODUCT($E$4:$X$4,E6:X6)</f>
        <v>0</v>
      </c>
      <c r="AA6" s="147"/>
      <c r="AB6" s="148"/>
      <c r="AC6" s="147"/>
      <c r="AD6" s="148"/>
      <c r="AE6" s="147"/>
      <c r="AF6" s="148"/>
      <c r="AG6" s="147"/>
      <c r="AH6" s="148"/>
      <c r="AI6" s="147"/>
      <c r="AJ6" s="148"/>
      <c r="AK6" s="149"/>
      <c r="AL6" s="147">
        <f>SUM(Y6,AA6,AC6,AE6,AG6,AI6)</f>
        <v>0</v>
      </c>
      <c r="AM6" s="151">
        <f>SUM(Z6,AB6,AD6,AF6,AH6,AJ6,AK6)</f>
        <v>0</v>
      </c>
    </row>
    <row r="7" spans="1:39" ht="16.5" thickBot="1" x14ac:dyDescent="0.3">
      <c r="A7" s="168"/>
      <c r="B7" s="298"/>
      <c r="C7" s="299"/>
      <c r="D7" s="300"/>
      <c r="E7" s="150">
        <f>SUBTOTAL(9,E6)</f>
        <v>0</v>
      </c>
      <c r="F7" s="150">
        <f t="shared" ref="F7:X7" si="0">SUBTOTAL(9,F6)</f>
        <v>0</v>
      </c>
      <c r="G7" s="150">
        <f t="shared" si="0"/>
        <v>0</v>
      </c>
      <c r="H7" s="150">
        <f t="shared" si="0"/>
        <v>0</v>
      </c>
      <c r="I7" s="150">
        <f t="shared" si="0"/>
        <v>0</v>
      </c>
      <c r="J7" s="150">
        <f t="shared" si="0"/>
        <v>0</v>
      </c>
      <c r="K7" s="150">
        <f t="shared" si="0"/>
        <v>0</v>
      </c>
      <c r="L7" s="150">
        <f t="shared" si="0"/>
        <v>0</v>
      </c>
      <c r="M7" s="150">
        <f t="shared" si="0"/>
        <v>0</v>
      </c>
      <c r="N7" s="150">
        <f t="shared" si="0"/>
        <v>0</v>
      </c>
      <c r="O7" s="150">
        <f t="shared" si="0"/>
        <v>0</v>
      </c>
      <c r="P7" s="150">
        <f t="shared" si="0"/>
        <v>0</v>
      </c>
      <c r="Q7" s="150">
        <f t="shared" si="0"/>
        <v>0</v>
      </c>
      <c r="R7" s="150">
        <f t="shared" si="0"/>
        <v>0</v>
      </c>
      <c r="S7" s="150">
        <f t="shared" si="0"/>
        <v>0</v>
      </c>
      <c r="T7" s="150">
        <f t="shared" si="0"/>
        <v>0</v>
      </c>
      <c r="U7" s="150">
        <f t="shared" si="0"/>
        <v>0</v>
      </c>
      <c r="V7" s="150">
        <f t="shared" si="0"/>
        <v>0</v>
      </c>
      <c r="W7" s="150">
        <f t="shared" si="0"/>
        <v>0</v>
      </c>
      <c r="X7" s="150">
        <f t="shared" si="0"/>
        <v>0</v>
      </c>
      <c r="Y7" s="106">
        <f>SUM(Y6)</f>
        <v>0</v>
      </c>
      <c r="Z7" s="101">
        <f>SUM(Z6)</f>
        <v>0</v>
      </c>
      <c r="AA7" s="106">
        <f t="shared" ref="AA7:AJ7" si="1">SUM(AA6)</f>
        <v>0</v>
      </c>
      <c r="AB7" s="101">
        <f t="shared" si="1"/>
        <v>0</v>
      </c>
      <c r="AC7" s="106">
        <f t="shared" si="1"/>
        <v>0</v>
      </c>
      <c r="AD7" s="101">
        <f t="shared" si="1"/>
        <v>0</v>
      </c>
      <c r="AE7" s="106">
        <f t="shared" si="1"/>
        <v>0</v>
      </c>
      <c r="AF7" s="101">
        <f t="shared" si="1"/>
        <v>0</v>
      </c>
      <c r="AG7" s="106">
        <f t="shared" si="1"/>
        <v>0</v>
      </c>
      <c r="AH7" s="101">
        <f t="shared" si="1"/>
        <v>0</v>
      </c>
      <c r="AI7" s="106">
        <f t="shared" si="1"/>
        <v>0</v>
      </c>
      <c r="AJ7" s="115">
        <f t="shared" si="1"/>
        <v>0</v>
      </c>
      <c r="AK7" s="107">
        <f t="shared" ref="AK7" si="2">SUM(AK6:AK6)</f>
        <v>0</v>
      </c>
      <c r="AL7" s="183">
        <f>SUM(AL6)</f>
        <v>0</v>
      </c>
      <c r="AM7" s="184">
        <f>SUM(AM6)</f>
        <v>0</v>
      </c>
    </row>
    <row r="8" spans="1:39" s="102" customFormat="1" ht="19.5" thickBot="1" x14ac:dyDescent="0.35">
      <c r="A8" s="169">
        <v>5.2</v>
      </c>
      <c r="B8" s="43" t="s">
        <v>48</v>
      </c>
      <c r="C8" s="161"/>
      <c r="D8" s="179" t="s">
        <v>46</v>
      </c>
      <c r="E8" s="301" t="s">
        <v>43</v>
      </c>
      <c r="F8" s="302"/>
      <c r="G8" s="302"/>
      <c r="H8" s="302"/>
      <c r="I8" s="302"/>
      <c r="J8" s="302"/>
      <c r="K8" s="302"/>
      <c r="L8" s="302"/>
      <c r="M8" s="302"/>
      <c r="N8" s="302"/>
      <c r="O8" s="302"/>
      <c r="P8" s="302"/>
      <c r="Q8" s="302"/>
      <c r="R8" s="302"/>
      <c r="S8" s="302"/>
      <c r="T8" s="302"/>
      <c r="U8" s="302"/>
      <c r="V8" s="302"/>
      <c r="W8" s="302"/>
      <c r="X8" s="303"/>
      <c r="Y8" s="162"/>
      <c r="Z8" s="163"/>
      <c r="AA8" s="162"/>
      <c r="AB8" s="164"/>
      <c r="AC8" s="162"/>
      <c r="AD8" s="164"/>
      <c r="AE8" s="162"/>
      <c r="AF8" s="164"/>
      <c r="AG8" s="162"/>
      <c r="AH8" s="164"/>
      <c r="AI8" s="162"/>
      <c r="AJ8" s="164"/>
      <c r="AK8" s="164"/>
      <c r="AL8" s="165"/>
      <c r="AM8" s="166"/>
    </row>
    <row r="9" spans="1:39" ht="15.75" x14ac:dyDescent="0.25">
      <c r="A9" s="61" t="s">
        <v>138</v>
      </c>
      <c r="B9" s="34" t="s">
        <v>139</v>
      </c>
      <c r="C9" s="24" t="s">
        <v>140</v>
      </c>
      <c r="D9" s="116"/>
      <c r="E9" s="4"/>
      <c r="F9" s="4"/>
      <c r="G9" s="4"/>
      <c r="H9" s="4"/>
      <c r="I9" s="4"/>
      <c r="J9" s="4"/>
      <c r="K9" s="4"/>
      <c r="L9" s="4"/>
      <c r="M9" s="4"/>
      <c r="N9" s="4"/>
      <c r="O9" s="4"/>
      <c r="P9" s="4"/>
      <c r="Q9" s="4"/>
      <c r="R9" s="4"/>
      <c r="S9" s="4"/>
      <c r="T9" s="4"/>
      <c r="U9" s="4"/>
      <c r="V9" s="4"/>
      <c r="W9" s="4"/>
      <c r="X9" s="4"/>
      <c r="Y9" s="97">
        <f t="shared" ref="Y9:Y11" si="3">SUM(E9:X9)</f>
        <v>0</v>
      </c>
      <c r="Z9" s="151">
        <f t="shared" ref="Z9:Z11" si="4">SUMPRODUCT($E$4:$X$4,E9:X9)</f>
        <v>0</v>
      </c>
      <c r="AA9" s="98"/>
      <c r="AB9" s="99"/>
      <c r="AC9" s="98"/>
      <c r="AD9" s="99"/>
      <c r="AE9" s="98"/>
      <c r="AF9" s="99"/>
      <c r="AG9" s="98"/>
      <c r="AH9" s="99"/>
      <c r="AI9" s="98"/>
      <c r="AJ9" s="99"/>
      <c r="AK9" s="100"/>
      <c r="AL9" s="147">
        <f t="shared" ref="AL9:AL11" si="5">SUM(Y9,AA9,AC9,AE9,AG9,AI9)</f>
        <v>0</v>
      </c>
      <c r="AM9" s="151">
        <f t="shared" ref="AM9:AM11" si="6">SUM(Z9,AB9,AD9,AF9,AH9,AJ9,AK9)</f>
        <v>0</v>
      </c>
    </row>
    <row r="10" spans="1:39" ht="15.75" x14ac:dyDescent="0.25">
      <c r="A10" s="61"/>
      <c r="B10" s="32"/>
      <c r="C10" s="23" t="s">
        <v>141</v>
      </c>
      <c r="D10" s="113"/>
      <c r="E10" s="4"/>
      <c r="F10" s="4"/>
      <c r="G10" s="4"/>
      <c r="H10" s="4"/>
      <c r="I10" s="4"/>
      <c r="J10" s="4"/>
      <c r="K10" s="4"/>
      <c r="L10" s="4"/>
      <c r="M10" s="4"/>
      <c r="N10" s="4"/>
      <c r="O10" s="4"/>
      <c r="P10" s="4"/>
      <c r="Q10" s="4"/>
      <c r="R10" s="4"/>
      <c r="S10" s="4"/>
      <c r="T10" s="4"/>
      <c r="U10" s="4"/>
      <c r="V10" s="4"/>
      <c r="W10" s="4"/>
      <c r="X10" s="4"/>
      <c r="Y10" s="97">
        <f t="shared" si="3"/>
        <v>0</v>
      </c>
      <c r="Z10" s="151">
        <f t="shared" si="4"/>
        <v>0</v>
      </c>
      <c r="AA10" s="98"/>
      <c r="AB10" s="99"/>
      <c r="AC10" s="98"/>
      <c r="AD10" s="99"/>
      <c r="AE10" s="98"/>
      <c r="AF10" s="99"/>
      <c r="AG10" s="98"/>
      <c r="AH10" s="99"/>
      <c r="AI10" s="98"/>
      <c r="AJ10" s="99"/>
      <c r="AK10" s="100"/>
      <c r="AL10" s="147">
        <f t="shared" si="5"/>
        <v>0</v>
      </c>
      <c r="AM10" s="151">
        <f t="shared" si="6"/>
        <v>0</v>
      </c>
    </row>
    <row r="11" spans="1:39" ht="16.5" thickBot="1" x14ac:dyDescent="0.3">
      <c r="A11" s="60"/>
      <c r="B11" s="28"/>
      <c r="C11" s="23" t="s">
        <v>142</v>
      </c>
      <c r="D11" s="119"/>
      <c r="E11" s="4"/>
      <c r="F11" s="4"/>
      <c r="G11" s="4"/>
      <c r="H11" s="4"/>
      <c r="I11" s="4"/>
      <c r="J11" s="4"/>
      <c r="K11" s="4"/>
      <c r="L11" s="4"/>
      <c r="M11" s="4"/>
      <c r="N11" s="4"/>
      <c r="O11" s="4"/>
      <c r="P11" s="4"/>
      <c r="Q11" s="4"/>
      <c r="R11" s="4"/>
      <c r="S11" s="4"/>
      <c r="T11" s="4"/>
      <c r="U11" s="4"/>
      <c r="V11" s="4"/>
      <c r="W11" s="4"/>
      <c r="X11" s="4"/>
      <c r="Y11" s="97">
        <f t="shared" si="3"/>
        <v>0</v>
      </c>
      <c r="Z11" s="151">
        <f t="shared" si="4"/>
        <v>0</v>
      </c>
      <c r="AA11" s="98"/>
      <c r="AB11" s="99"/>
      <c r="AC11" s="98"/>
      <c r="AD11" s="99"/>
      <c r="AE11" s="98"/>
      <c r="AF11" s="99"/>
      <c r="AG11" s="98"/>
      <c r="AH11" s="99"/>
      <c r="AI11" s="98"/>
      <c r="AJ11" s="99"/>
      <c r="AK11" s="100"/>
      <c r="AL11" s="147">
        <f t="shared" si="5"/>
        <v>0</v>
      </c>
      <c r="AM11" s="151">
        <f t="shared" si="6"/>
        <v>0</v>
      </c>
    </row>
    <row r="12" spans="1:39" ht="16.5" thickBot="1" x14ac:dyDescent="0.3">
      <c r="A12" s="3"/>
      <c r="B12" s="160" t="s">
        <v>143</v>
      </c>
      <c r="C12" s="120"/>
      <c r="D12" s="121"/>
      <c r="E12" s="150">
        <f t="shared" ref="E12:X12" si="7">SUBTOTAL(9,E9:E11)</f>
        <v>0</v>
      </c>
      <c r="F12" s="150">
        <f t="shared" si="7"/>
        <v>0</v>
      </c>
      <c r="G12" s="150">
        <f t="shared" si="7"/>
        <v>0</v>
      </c>
      <c r="H12" s="150">
        <f t="shared" si="7"/>
        <v>0</v>
      </c>
      <c r="I12" s="150">
        <f t="shared" si="7"/>
        <v>0</v>
      </c>
      <c r="J12" s="150">
        <f t="shared" si="7"/>
        <v>0</v>
      </c>
      <c r="K12" s="150">
        <f t="shared" si="7"/>
        <v>0</v>
      </c>
      <c r="L12" s="150">
        <f t="shared" si="7"/>
        <v>0</v>
      </c>
      <c r="M12" s="150">
        <f t="shared" si="7"/>
        <v>0</v>
      </c>
      <c r="N12" s="150">
        <f t="shared" si="7"/>
        <v>0</v>
      </c>
      <c r="O12" s="150">
        <f t="shared" si="7"/>
        <v>0</v>
      </c>
      <c r="P12" s="150">
        <f t="shared" si="7"/>
        <v>0</v>
      </c>
      <c r="Q12" s="150">
        <f t="shared" si="7"/>
        <v>0</v>
      </c>
      <c r="R12" s="150">
        <f t="shared" si="7"/>
        <v>0</v>
      </c>
      <c r="S12" s="150">
        <f t="shared" si="7"/>
        <v>0</v>
      </c>
      <c r="T12" s="150">
        <f t="shared" si="7"/>
        <v>0</v>
      </c>
      <c r="U12" s="150">
        <f t="shared" si="7"/>
        <v>0</v>
      </c>
      <c r="V12" s="150">
        <f t="shared" si="7"/>
        <v>0</v>
      </c>
      <c r="W12" s="150">
        <f t="shared" si="7"/>
        <v>0</v>
      </c>
      <c r="X12" s="150">
        <f t="shared" si="7"/>
        <v>0</v>
      </c>
      <c r="Y12" s="106">
        <f t="shared" ref="Y12:AM12" si="8">SUM(Y9:Y11)</f>
        <v>0</v>
      </c>
      <c r="Z12" s="101">
        <f t="shared" si="8"/>
        <v>0</v>
      </c>
      <c r="AA12" s="106">
        <f t="shared" si="8"/>
        <v>0</v>
      </c>
      <c r="AB12" s="101">
        <f t="shared" si="8"/>
        <v>0</v>
      </c>
      <c r="AC12" s="106">
        <f t="shared" si="8"/>
        <v>0</v>
      </c>
      <c r="AD12" s="101">
        <f t="shared" si="8"/>
        <v>0</v>
      </c>
      <c r="AE12" s="106">
        <f t="shared" si="8"/>
        <v>0</v>
      </c>
      <c r="AF12" s="101">
        <f t="shared" si="8"/>
        <v>0</v>
      </c>
      <c r="AG12" s="106">
        <f t="shared" si="8"/>
        <v>0</v>
      </c>
      <c r="AH12" s="101">
        <f t="shared" si="8"/>
        <v>0</v>
      </c>
      <c r="AI12" s="106">
        <f t="shared" si="8"/>
        <v>0</v>
      </c>
      <c r="AJ12" s="101">
        <f t="shared" si="8"/>
        <v>0</v>
      </c>
      <c r="AK12" s="101">
        <f t="shared" si="8"/>
        <v>0</v>
      </c>
      <c r="AL12" s="106">
        <f t="shared" si="8"/>
        <v>0</v>
      </c>
      <c r="AM12" s="101">
        <f t="shared" si="8"/>
        <v>0</v>
      </c>
    </row>
    <row r="13" spans="1:39" ht="31.5" x14ac:dyDescent="0.25">
      <c r="A13" s="52" t="s">
        <v>49</v>
      </c>
      <c r="B13" s="56" t="s">
        <v>50</v>
      </c>
      <c r="C13" s="20" t="s">
        <v>51</v>
      </c>
      <c r="D13" s="17" t="s">
        <v>46</v>
      </c>
      <c r="E13" s="4"/>
      <c r="F13" s="4"/>
      <c r="G13" s="4"/>
      <c r="H13" s="4"/>
      <c r="I13" s="4"/>
      <c r="J13" s="4"/>
      <c r="K13" s="4"/>
      <c r="L13" s="4"/>
      <c r="M13" s="4"/>
      <c r="N13" s="4"/>
      <c r="O13" s="4"/>
      <c r="P13" s="4"/>
      <c r="Q13" s="4"/>
      <c r="R13" s="4"/>
      <c r="S13" s="4"/>
      <c r="T13" s="4"/>
      <c r="U13" s="4"/>
      <c r="V13" s="4"/>
      <c r="W13" s="4"/>
      <c r="X13" s="4"/>
      <c r="Y13" s="145">
        <f t="shared" ref="Y13:Y19" si="9">SUM(E13:X13)</f>
        <v>0</v>
      </c>
      <c r="Z13" s="151">
        <f>SUMPRODUCT($E$4:$X$4,E13:X13)</f>
        <v>0</v>
      </c>
      <c r="AA13" s="145"/>
      <c r="AB13" s="151"/>
      <c r="AC13" s="145"/>
      <c r="AD13" s="151"/>
      <c r="AE13" s="145"/>
      <c r="AF13" s="151"/>
      <c r="AG13" s="145"/>
      <c r="AH13" s="151"/>
      <c r="AI13" s="145"/>
      <c r="AJ13" s="151"/>
      <c r="AK13" s="151"/>
      <c r="AL13" s="147">
        <f>SUM(Y13,AA13,AC13,AE13,AG13,AI13)</f>
        <v>0</v>
      </c>
      <c r="AM13" s="151">
        <f>SUM(Z13,AB13,AD13,AF13,AH13,AJ13,AK13)</f>
        <v>0</v>
      </c>
    </row>
    <row r="14" spans="1:39" ht="15.75" x14ac:dyDescent="0.25">
      <c r="A14" s="52" t="s">
        <v>52</v>
      </c>
      <c r="B14" s="30"/>
      <c r="C14" s="20" t="s">
        <v>53</v>
      </c>
      <c r="D14" s="17" t="s">
        <v>54</v>
      </c>
      <c r="E14" s="4"/>
      <c r="F14" s="4"/>
      <c r="G14" s="4"/>
      <c r="H14" s="4"/>
      <c r="I14" s="4"/>
      <c r="J14" s="4"/>
      <c r="K14" s="4"/>
      <c r="L14" s="4"/>
      <c r="M14" s="4"/>
      <c r="N14" s="4"/>
      <c r="O14" s="4"/>
      <c r="P14" s="4"/>
      <c r="Q14" s="4"/>
      <c r="R14" s="4"/>
      <c r="S14" s="4"/>
      <c r="T14" s="4"/>
      <c r="U14" s="4"/>
      <c r="V14" s="4"/>
      <c r="W14" s="4"/>
      <c r="X14" s="4"/>
      <c r="Y14" s="145">
        <f t="shared" si="9"/>
        <v>0</v>
      </c>
      <c r="Z14" s="151">
        <f t="shared" ref="Z14:Z19" si="10">SUMPRODUCT($E$4:$X$4,E14:X14)</f>
        <v>0</v>
      </c>
      <c r="AA14" s="145"/>
      <c r="AB14" s="151"/>
      <c r="AC14" s="145"/>
      <c r="AD14" s="151"/>
      <c r="AE14" s="145"/>
      <c r="AF14" s="151"/>
      <c r="AG14" s="145"/>
      <c r="AH14" s="151"/>
      <c r="AI14" s="145"/>
      <c r="AJ14" s="151"/>
      <c r="AK14" s="151"/>
      <c r="AL14" s="147">
        <f t="shared" ref="AL14:AL19" si="11">AA14+Y14</f>
        <v>0</v>
      </c>
      <c r="AM14" s="151">
        <f t="shared" ref="AM14:AM19" si="12">SUM(Z14,AB14,AD14,AF14,AH14,AJ14,AK14)</f>
        <v>0</v>
      </c>
    </row>
    <row r="15" spans="1:39" ht="15.75" x14ac:dyDescent="0.25">
      <c r="A15" s="52" t="s">
        <v>55</v>
      </c>
      <c r="B15" s="30"/>
      <c r="C15" s="20" t="s">
        <v>56</v>
      </c>
      <c r="D15" s="17"/>
      <c r="E15" s="4"/>
      <c r="F15" s="4"/>
      <c r="G15" s="4"/>
      <c r="H15" s="4"/>
      <c r="I15" s="4"/>
      <c r="J15" s="4"/>
      <c r="K15" s="4"/>
      <c r="L15" s="4"/>
      <c r="M15" s="4"/>
      <c r="N15" s="4"/>
      <c r="O15" s="4"/>
      <c r="P15" s="4"/>
      <c r="Q15" s="4"/>
      <c r="R15" s="4"/>
      <c r="S15" s="4"/>
      <c r="T15" s="4"/>
      <c r="U15" s="4"/>
      <c r="V15" s="4"/>
      <c r="W15" s="4"/>
      <c r="X15" s="4"/>
      <c r="Y15" s="145">
        <f t="shared" si="9"/>
        <v>0</v>
      </c>
      <c r="Z15" s="151">
        <f t="shared" si="10"/>
        <v>0</v>
      </c>
      <c r="AA15" s="145"/>
      <c r="AB15" s="151"/>
      <c r="AC15" s="145"/>
      <c r="AD15" s="151"/>
      <c r="AE15" s="145"/>
      <c r="AF15" s="151"/>
      <c r="AG15" s="145"/>
      <c r="AH15" s="151"/>
      <c r="AI15" s="145"/>
      <c r="AJ15" s="151"/>
      <c r="AK15" s="151"/>
      <c r="AL15" s="147">
        <f t="shared" si="11"/>
        <v>0</v>
      </c>
      <c r="AM15" s="151">
        <f t="shared" si="12"/>
        <v>0</v>
      </c>
    </row>
    <row r="16" spans="1:39" ht="15.75" x14ac:dyDescent="0.25">
      <c r="A16" s="52" t="s">
        <v>57</v>
      </c>
      <c r="B16" s="30"/>
      <c r="C16" s="20" t="s">
        <v>58</v>
      </c>
      <c r="D16" s="17"/>
      <c r="E16" s="4"/>
      <c r="F16" s="4"/>
      <c r="G16" s="4"/>
      <c r="H16" s="4"/>
      <c r="I16" s="4"/>
      <c r="J16" s="4"/>
      <c r="K16" s="4"/>
      <c r="L16" s="4"/>
      <c r="M16" s="4"/>
      <c r="N16" s="4"/>
      <c r="O16" s="4"/>
      <c r="P16" s="4"/>
      <c r="Q16" s="4"/>
      <c r="R16" s="4"/>
      <c r="S16" s="4"/>
      <c r="T16" s="4"/>
      <c r="U16" s="4"/>
      <c r="V16" s="4"/>
      <c r="W16" s="4"/>
      <c r="X16" s="4"/>
      <c r="Y16" s="145">
        <f t="shared" si="9"/>
        <v>0</v>
      </c>
      <c r="Z16" s="151">
        <f t="shared" si="10"/>
        <v>0</v>
      </c>
      <c r="AA16" s="145"/>
      <c r="AB16" s="151"/>
      <c r="AC16" s="145"/>
      <c r="AD16" s="151"/>
      <c r="AE16" s="145"/>
      <c r="AF16" s="151"/>
      <c r="AG16" s="145"/>
      <c r="AH16" s="151"/>
      <c r="AI16" s="145"/>
      <c r="AJ16" s="151"/>
      <c r="AK16" s="151"/>
      <c r="AL16" s="147">
        <f t="shared" si="11"/>
        <v>0</v>
      </c>
      <c r="AM16" s="151">
        <f t="shared" si="12"/>
        <v>0</v>
      </c>
    </row>
    <row r="17" spans="1:39" ht="15.75" x14ac:dyDescent="0.25">
      <c r="A17" s="52" t="s">
        <v>59</v>
      </c>
      <c r="B17" s="30"/>
      <c r="C17" s="20" t="s">
        <v>60</v>
      </c>
      <c r="D17" s="17" t="s">
        <v>46</v>
      </c>
      <c r="E17" s="4"/>
      <c r="F17" s="4"/>
      <c r="G17" s="4"/>
      <c r="H17" s="4"/>
      <c r="I17" s="4"/>
      <c r="J17" s="4"/>
      <c r="K17" s="4"/>
      <c r="L17" s="4"/>
      <c r="M17" s="4"/>
      <c r="N17" s="4"/>
      <c r="O17" s="4"/>
      <c r="P17" s="4"/>
      <c r="Q17" s="4"/>
      <c r="R17" s="4"/>
      <c r="S17" s="4"/>
      <c r="T17" s="4"/>
      <c r="U17" s="4"/>
      <c r="V17" s="4"/>
      <c r="W17" s="4"/>
      <c r="X17" s="4"/>
      <c r="Y17" s="145">
        <f t="shared" si="9"/>
        <v>0</v>
      </c>
      <c r="Z17" s="151">
        <f t="shared" si="10"/>
        <v>0</v>
      </c>
      <c r="AA17" s="145"/>
      <c r="AB17" s="151"/>
      <c r="AC17" s="145"/>
      <c r="AD17" s="151"/>
      <c r="AE17" s="145"/>
      <c r="AF17" s="151"/>
      <c r="AG17" s="145"/>
      <c r="AH17" s="151"/>
      <c r="AI17" s="145"/>
      <c r="AJ17" s="151"/>
      <c r="AK17" s="151"/>
      <c r="AL17" s="147">
        <f t="shared" si="11"/>
        <v>0</v>
      </c>
      <c r="AM17" s="151">
        <f t="shared" si="12"/>
        <v>0</v>
      </c>
    </row>
    <row r="18" spans="1:39" ht="15.75" x14ac:dyDescent="0.25">
      <c r="A18" s="52" t="s">
        <v>61</v>
      </c>
      <c r="B18" s="30"/>
      <c r="C18" s="20" t="s">
        <v>62</v>
      </c>
      <c r="D18" s="17" t="s">
        <v>54</v>
      </c>
      <c r="E18" s="4"/>
      <c r="F18" s="4"/>
      <c r="G18" s="4"/>
      <c r="H18" s="4"/>
      <c r="I18" s="4"/>
      <c r="J18" s="4"/>
      <c r="K18" s="4"/>
      <c r="L18" s="4"/>
      <c r="M18" s="4"/>
      <c r="N18" s="4"/>
      <c r="O18" s="4"/>
      <c r="P18" s="4"/>
      <c r="Q18" s="4"/>
      <c r="R18" s="4"/>
      <c r="S18" s="4"/>
      <c r="T18" s="4"/>
      <c r="U18" s="4"/>
      <c r="V18" s="4"/>
      <c r="W18" s="4"/>
      <c r="X18" s="4"/>
      <c r="Y18" s="145">
        <f t="shared" si="9"/>
        <v>0</v>
      </c>
      <c r="Z18" s="151">
        <f t="shared" si="10"/>
        <v>0</v>
      </c>
      <c r="AA18" s="145"/>
      <c r="AB18" s="151"/>
      <c r="AC18" s="145"/>
      <c r="AD18" s="151"/>
      <c r="AE18" s="145"/>
      <c r="AF18" s="151"/>
      <c r="AG18" s="145"/>
      <c r="AH18" s="151"/>
      <c r="AI18" s="145"/>
      <c r="AJ18" s="151"/>
      <c r="AK18" s="151"/>
      <c r="AL18" s="147">
        <f t="shared" si="11"/>
        <v>0</v>
      </c>
      <c r="AM18" s="151">
        <f t="shared" si="12"/>
        <v>0</v>
      </c>
    </row>
    <row r="19" spans="1:39" ht="16.5" thickBot="1" x14ac:dyDescent="0.3">
      <c r="A19" s="52" t="s">
        <v>63</v>
      </c>
      <c r="B19" s="31"/>
      <c r="C19" s="21" t="s">
        <v>64</v>
      </c>
      <c r="D19" s="17"/>
      <c r="E19" s="127"/>
      <c r="F19" s="127"/>
      <c r="G19" s="127"/>
      <c r="H19" s="127"/>
      <c r="I19" s="127"/>
      <c r="J19" s="127"/>
      <c r="K19" s="127"/>
      <c r="L19" s="127"/>
      <c r="M19" s="127"/>
      <c r="N19" s="127"/>
      <c r="O19" s="127"/>
      <c r="P19" s="127"/>
      <c r="Q19" s="127"/>
      <c r="R19" s="127"/>
      <c r="S19" s="127"/>
      <c r="T19" s="127"/>
      <c r="U19" s="127"/>
      <c r="V19" s="127"/>
      <c r="W19" s="127"/>
      <c r="X19" s="127"/>
      <c r="Y19" s="152">
        <f t="shared" si="9"/>
        <v>0</v>
      </c>
      <c r="Z19" s="153">
        <f t="shared" si="10"/>
        <v>0</v>
      </c>
      <c r="AA19" s="152"/>
      <c r="AB19" s="153"/>
      <c r="AC19" s="152"/>
      <c r="AD19" s="153"/>
      <c r="AE19" s="152"/>
      <c r="AF19" s="153"/>
      <c r="AG19" s="152"/>
      <c r="AH19" s="153"/>
      <c r="AI19" s="152"/>
      <c r="AJ19" s="153"/>
      <c r="AK19" s="153"/>
      <c r="AL19" s="154">
        <f t="shared" si="11"/>
        <v>0</v>
      </c>
      <c r="AM19" s="153">
        <f t="shared" si="12"/>
        <v>0</v>
      </c>
    </row>
    <row r="20" spans="1:39" s="103" customFormat="1" ht="16.5" thickBot="1" x14ac:dyDescent="0.3">
      <c r="A20" s="155"/>
      <c r="B20" s="55" t="s">
        <v>65</v>
      </c>
      <c r="C20" s="22"/>
      <c r="D20" s="110"/>
      <c r="E20" s="150">
        <f>SUBTOTAL(9,E13:E19)</f>
        <v>0</v>
      </c>
      <c r="F20" s="150">
        <f t="shared" ref="F20:X20" si="13">SUBTOTAL(9,F13:F19)</f>
        <v>0</v>
      </c>
      <c r="G20" s="150">
        <f t="shared" si="13"/>
        <v>0</v>
      </c>
      <c r="H20" s="150">
        <f t="shared" si="13"/>
        <v>0</v>
      </c>
      <c r="I20" s="150">
        <f t="shared" si="13"/>
        <v>0</v>
      </c>
      <c r="J20" s="150">
        <f t="shared" si="13"/>
        <v>0</v>
      </c>
      <c r="K20" s="150">
        <f t="shared" si="13"/>
        <v>0</v>
      </c>
      <c r="L20" s="150">
        <f t="shared" si="13"/>
        <v>0</v>
      </c>
      <c r="M20" s="150">
        <f t="shared" si="13"/>
        <v>0</v>
      </c>
      <c r="N20" s="150">
        <f t="shared" si="13"/>
        <v>0</v>
      </c>
      <c r="O20" s="150">
        <f t="shared" si="13"/>
        <v>0</v>
      </c>
      <c r="P20" s="150">
        <f t="shared" si="13"/>
        <v>0</v>
      </c>
      <c r="Q20" s="150">
        <f t="shared" si="13"/>
        <v>0</v>
      </c>
      <c r="R20" s="150">
        <f t="shared" si="13"/>
        <v>0</v>
      </c>
      <c r="S20" s="150">
        <f t="shared" si="13"/>
        <v>0</v>
      </c>
      <c r="T20" s="150">
        <f t="shared" si="13"/>
        <v>0</v>
      </c>
      <c r="U20" s="150">
        <f t="shared" si="13"/>
        <v>0</v>
      </c>
      <c r="V20" s="150">
        <f t="shared" si="13"/>
        <v>0</v>
      </c>
      <c r="W20" s="150">
        <f t="shared" si="13"/>
        <v>0</v>
      </c>
      <c r="X20" s="150">
        <f t="shared" si="13"/>
        <v>0</v>
      </c>
      <c r="Y20" s="106">
        <f t="shared" ref="Y20:AM20" si="14">SUM(Y13:Y19)</f>
        <v>0</v>
      </c>
      <c r="Z20" s="101">
        <f t="shared" si="14"/>
        <v>0</v>
      </c>
      <c r="AA20" s="106">
        <f t="shared" si="14"/>
        <v>0</v>
      </c>
      <c r="AB20" s="101">
        <f t="shared" si="14"/>
        <v>0</v>
      </c>
      <c r="AC20" s="106">
        <f t="shared" si="14"/>
        <v>0</v>
      </c>
      <c r="AD20" s="101">
        <f t="shared" si="14"/>
        <v>0</v>
      </c>
      <c r="AE20" s="106">
        <f t="shared" si="14"/>
        <v>0</v>
      </c>
      <c r="AF20" s="101">
        <f t="shared" si="14"/>
        <v>0</v>
      </c>
      <c r="AG20" s="106">
        <f t="shared" si="14"/>
        <v>0</v>
      </c>
      <c r="AH20" s="101">
        <f t="shared" si="14"/>
        <v>0</v>
      </c>
      <c r="AI20" s="106">
        <f t="shared" si="14"/>
        <v>0</v>
      </c>
      <c r="AJ20" s="101">
        <f t="shared" si="14"/>
        <v>0</v>
      </c>
      <c r="AK20" s="107">
        <f t="shared" si="14"/>
        <v>0</v>
      </c>
      <c r="AL20" s="138">
        <f t="shared" si="14"/>
        <v>0</v>
      </c>
      <c r="AM20" s="181">
        <f t="shared" si="14"/>
        <v>0</v>
      </c>
    </row>
    <row r="21" spans="1:39" ht="31.5" x14ac:dyDescent="0.25">
      <c r="A21" s="52" t="s">
        <v>49</v>
      </c>
      <c r="B21" s="156" t="s">
        <v>66</v>
      </c>
      <c r="C21" s="3" t="s">
        <v>51</v>
      </c>
      <c r="D21" s="19" t="s">
        <v>46</v>
      </c>
      <c r="E21" s="4"/>
      <c r="F21" s="4"/>
      <c r="G21" s="4"/>
      <c r="H21" s="4"/>
      <c r="I21" s="4"/>
      <c r="J21" s="4"/>
      <c r="K21" s="4"/>
      <c r="L21" s="4"/>
      <c r="M21" s="4"/>
      <c r="N21" s="4"/>
      <c r="O21" s="4"/>
      <c r="P21" s="4"/>
      <c r="Q21" s="4"/>
      <c r="R21" s="4"/>
      <c r="S21" s="4"/>
      <c r="T21" s="4"/>
      <c r="U21" s="4"/>
      <c r="V21" s="4"/>
      <c r="W21" s="4"/>
      <c r="X21" s="4"/>
      <c r="Y21" s="97">
        <f t="shared" ref="Y21:Y27" si="15">SUM(E21:X21)</f>
        <v>0</v>
      </c>
      <c r="Z21" s="151">
        <f>SUMPRODUCT($E$4:$X$4,E21:X21)</f>
        <v>0</v>
      </c>
      <c r="AA21" s="97"/>
      <c r="AB21" s="151"/>
      <c r="AC21" s="97"/>
      <c r="AD21" s="151"/>
      <c r="AE21" s="97"/>
      <c r="AF21" s="151"/>
      <c r="AG21" s="97"/>
      <c r="AH21" s="151"/>
      <c r="AI21" s="97"/>
      <c r="AJ21" s="151"/>
      <c r="AK21" s="151"/>
      <c r="AL21" s="147">
        <f t="shared" ref="AL21:AL27" si="16">SUM(Y21,AA21,AC21,AE21,AG21,AI21)</f>
        <v>0</v>
      </c>
      <c r="AM21" s="151">
        <f t="shared" ref="AM21:AM27" si="17">SUM(Z21,AB21,AD21,AF21,AH21,AJ21,AK21)</f>
        <v>0</v>
      </c>
    </row>
    <row r="22" spans="1:39" ht="15.75" x14ac:dyDescent="0.25">
      <c r="A22" s="53" t="s">
        <v>52</v>
      </c>
      <c r="B22" s="32"/>
      <c r="C22" s="3" t="s">
        <v>53</v>
      </c>
      <c r="D22" s="17" t="s">
        <v>54</v>
      </c>
      <c r="E22" s="4"/>
      <c r="F22" s="4"/>
      <c r="G22" s="4"/>
      <c r="H22" s="4"/>
      <c r="I22" s="4"/>
      <c r="J22" s="4"/>
      <c r="K22" s="4"/>
      <c r="L22" s="4"/>
      <c r="M22" s="4"/>
      <c r="N22" s="4"/>
      <c r="O22" s="4"/>
      <c r="P22" s="4"/>
      <c r="Q22" s="4"/>
      <c r="R22" s="4"/>
      <c r="S22" s="4"/>
      <c r="T22" s="4"/>
      <c r="U22" s="4"/>
      <c r="V22" s="4"/>
      <c r="W22" s="4"/>
      <c r="X22" s="4"/>
      <c r="Y22" s="97">
        <f t="shared" si="15"/>
        <v>0</v>
      </c>
      <c r="Z22" s="151">
        <f t="shared" ref="Z22:Z27" si="18">SUMPRODUCT($E$4:$X$4,E22:X22)</f>
        <v>0</v>
      </c>
      <c r="AA22" s="97"/>
      <c r="AB22" s="151"/>
      <c r="AC22" s="97"/>
      <c r="AD22" s="151"/>
      <c r="AE22" s="97"/>
      <c r="AF22" s="151"/>
      <c r="AG22" s="97"/>
      <c r="AH22" s="151"/>
      <c r="AI22" s="97"/>
      <c r="AJ22" s="151"/>
      <c r="AK22" s="151"/>
      <c r="AL22" s="147">
        <f t="shared" si="16"/>
        <v>0</v>
      </c>
      <c r="AM22" s="151">
        <f t="shared" si="17"/>
        <v>0</v>
      </c>
    </row>
    <row r="23" spans="1:39" ht="15.75" x14ac:dyDescent="0.25">
      <c r="A23" s="53" t="s">
        <v>55</v>
      </c>
      <c r="B23" s="32"/>
      <c r="C23" s="3" t="s">
        <v>56</v>
      </c>
      <c r="D23" s="17"/>
      <c r="E23" s="4"/>
      <c r="F23" s="4"/>
      <c r="G23" s="4"/>
      <c r="H23" s="4"/>
      <c r="I23" s="4"/>
      <c r="J23" s="4"/>
      <c r="K23" s="4"/>
      <c r="L23" s="4"/>
      <c r="M23" s="4"/>
      <c r="N23" s="4"/>
      <c r="O23" s="4"/>
      <c r="P23" s="4"/>
      <c r="Q23" s="4"/>
      <c r="R23" s="4"/>
      <c r="S23" s="4"/>
      <c r="T23" s="4"/>
      <c r="U23" s="4"/>
      <c r="V23" s="4"/>
      <c r="W23" s="4"/>
      <c r="X23" s="4"/>
      <c r="Y23" s="97">
        <f t="shared" si="15"/>
        <v>0</v>
      </c>
      <c r="Z23" s="151">
        <f t="shared" si="18"/>
        <v>0</v>
      </c>
      <c r="AA23" s="97"/>
      <c r="AB23" s="151"/>
      <c r="AC23" s="97"/>
      <c r="AD23" s="151"/>
      <c r="AE23" s="97"/>
      <c r="AF23" s="151"/>
      <c r="AG23" s="97"/>
      <c r="AH23" s="151"/>
      <c r="AI23" s="97"/>
      <c r="AJ23" s="151"/>
      <c r="AK23" s="151"/>
      <c r="AL23" s="147">
        <f t="shared" si="16"/>
        <v>0</v>
      </c>
      <c r="AM23" s="151">
        <f t="shared" si="17"/>
        <v>0</v>
      </c>
    </row>
    <row r="24" spans="1:39" ht="15.75" x14ac:dyDescent="0.25">
      <c r="A24" s="53" t="s">
        <v>57</v>
      </c>
      <c r="B24" s="32"/>
      <c r="C24" s="3" t="s">
        <v>58</v>
      </c>
      <c r="D24" s="17"/>
      <c r="E24" s="4"/>
      <c r="F24" s="4"/>
      <c r="G24" s="4"/>
      <c r="H24" s="4"/>
      <c r="I24" s="4"/>
      <c r="J24" s="4"/>
      <c r="K24" s="4"/>
      <c r="L24" s="4"/>
      <c r="M24" s="4"/>
      <c r="N24" s="4"/>
      <c r="O24" s="4"/>
      <c r="P24" s="4"/>
      <c r="Q24" s="4"/>
      <c r="R24" s="4"/>
      <c r="S24" s="4"/>
      <c r="T24" s="4"/>
      <c r="U24" s="4"/>
      <c r="V24" s="4"/>
      <c r="W24" s="4"/>
      <c r="X24" s="4"/>
      <c r="Y24" s="97">
        <f t="shared" si="15"/>
        <v>0</v>
      </c>
      <c r="Z24" s="151">
        <f t="shared" si="18"/>
        <v>0</v>
      </c>
      <c r="AA24" s="97"/>
      <c r="AB24" s="151"/>
      <c r="AC24" s="97"/>
      <c r="AD24" s="151"/>
      <c r="AE24" s="97"/>
      <c r="AF24" s="151"/>
      <c r="AG24" s="97"/>
      <c r="AH24" s="151"/>
      <c r="AI24" s="97"/>
      <c r="AJ24" s="151"/>
      <c r="AK24" s="151"/>
      <c r="AL24" s="147">
        <f t="shared" si="16"/>
        <v>0</v>
      </c>
      <c r="AM24" s="151">
        <f t="shared" si="17"/>
        <v>0</v>
      </c>
    </row>
    <row r="25" spans="1:39" ht="15.75" x14ac:dyDescent="0.25">
      <c r="A25" s="53" t="s">
        <v>59</v>
      </c>
      <c r="B25" s="32"/>
      <c r="C25" s="3" t="s">
        <v>60</v>
      </c>
      <c r="D25" s="17" t="s">
        <v>46</v>
      </c>
      <c r="E25" s="4"/>
      <c r="F25" s="4"/>
      <c r="G25" s="4"/>
      <c r="H25" s="4"/>
      <c r="I25" s="4"/>
      <c r="J25" s="4"/>
      <c r="K25" s="4"/>
      <c r="L25" s="4"/>
      <c r="M25" s="4"/>
      <c r="N25" s="4"/>
      <c r="O25" s="4"/>
      <c r="P25" s="4"/>
      <c r="Q25" s="4"/>
      <c r="R25" s="4"/>
      <c r="S25" s="4"/>
      <c r="T25" s="4"/>
      <c r="U25" s="4"/>
      <c r="V25" s="4"/>
      <c r="W25" s="4"/>
      <c r="X25" s="4"/>
      <c r="Y25" s="97">
        <f t="shared" si="15"/>
        <v>0</v>
      </c>
      <c r="Z25" s="151">
        <f t="shared" si="18"/>
        <v>0</v>
      </c>
      <c r="AA25" s="97"/>
      <c r="AB25" s="151"/>
      <c r="AC25" s="97"/>
      <c r="AD25" s="151"/>
      <c r="AE25" s="97"/>
      <c r="AF25" s="151"/>
      <c r="AG25" s="97"/>
      <c r="AH25" s="151"/>
      <c r="AI25" s="97"/>
      <c r="AJ25" s="151"/>
      <c r="AK25" s="151"/>
      <c r="AL25" s="147">
        <f t="shared" si="16"/>
        <v>0</v>
      </c>
      <c r="AM25" s="151">
        <f t="shared" si="17"/>
        <v>0</v>
      </c>
    </row>
    <row r="26" spans="1:39" ht="15.75" x14ac:dyDescent="0.25">
      <c r="A26" s="53" t="s">
        <v>61</v>
      </c>
      <c r="B26" s="32"/>
      <c r="C26" s="3" t="s">
        <v>67</v>
      </c>
      <c r="D26" s="17" t="s">
        <v>54</v>
      </c>
      <c r="E26" s="4"/>
      <c r="F26" s="4"/>
      <c r="G26" s="4"/>
      <c r="H26" s="4"/>
      <c r="I26" s="4"/>
      <c r="J26" s="4"/>
      <c r="K26" s="4"/>
      <c r="L26" s="4"/>
      <c r="M26" s="4"/>
      <c r="N26" s="4"/>
      <c r="O26" s="4"/>
      <c r="P26" s="4"/>
      <c r="Q26" s="4"/>
      <c r="R26" s="4"/>
      <c r="S26" s="4"/>
      <c r="T26" s="4"/>
      <c r="U26" s="4"/>
      <c r="V26" s="4"/>
      <c r="W26" s="4"/>
      <c r="X26" s="4"/>
      <c r="Y26" s="97">
        <f t="shared" si="15"/>
        <v>0</v>
      </c>
      <c r="Z26" s="151">
        <f t="shared" si="18"/>
        <v>0</v>
      </c>
      <c r="AA26" s="97"/>
      <c r="AB26" s="151"/>
      <c r="AC26" s="97"/>
      <c r="AD26" s="151"/>
      <c r="AE26" s="97"/>
      <c r="AF26" s="151"/>
      <c r="AG26" s="97"/>
      <c r="AH26" s="151"/>
      <c r="AI26" s="97"/>
      <c r="AJ26" s="151"/>
      <c r="AK26" s="151"/>
      <c r="AL26" s="147">
        <f t="shared" si="16"/>
        <v>0</v>
      </c>
      <c r="AM26" s="151">
        <f t="shared" si="17"/>
        <v>0</v>
      </c>
    </row>
    <row r="27" spans="1:39" ht="16.5" thickBot="1" x14ac:dyDescent="0.3">
      <c r="A27" s="53" t="s">
        <v>63</v>
      </c>
      <c r="B27" s="28"/>
      <c r="C27" s="23" t="s">
        <v>64</v>
      </c>
      <c r="D27" s="17"/>
      <c r="E27" s="127"/>
      <c r="F27" s="127"/>
      <c r="G27" s="127"/>
      <c r="H27" s="127"/>
      <c r="I27" s="127"/>
      <c r="J27" s="127"/>
      <c r="K27" s="127"/>
      <c r="L27" s="127"/>
      <c r="M27" s="127"/>
      <c r="N27" s="127"/>
      <c r="O27" s="127"/>
      <c r="P27" s="127"/>
      <c r="Q27" s="127"/>
      <c r="R27" s="127"/>
      <c r="S27" s="127"/>
      <c r="T27" s="127"/>
      <c r="U27" s="127"/>
      <c r="V27" s="127"/>
      <c r="W27" s="127"/>
      <c r="X27" s="127"/>
      <c r="Y27" s="125">
        <f t="shared" si="15"/>
        <v>0</v>
      </c>
      <c r="Z27" s="153">
        <f t="shared" si="18"/>
        <v>0</v>
      </c>
      <c r="AA27" s="125"/>
      <c r="AB27" s="153"/>
      <c r="AC27" s="125"/>
      <c r="AD27" s="153"/>
      <c r="AE27" s="125"/>
      <c r="AF27" s="153"/>
      <c r="AG27" s="125"/>
      <c r="AH27" s="153"/>
      <c r="AI27" s="125"/>
      <c r="AJ27" s="153"/>
      <c r="AK27" s="153"/>
      <c r="AL27" s="147">
        <f t="shared" si="16"/>
        <v>0</v>
      </c>
      <c r="AM27" s="151">
        <f t="shared" si="17"/>
        <v>0</v>
      </c>
    </row>
    <row r="28" spans="1:39" s="103" customFormat="1" ht="16.5" thickBot="1" x14ac:dyDescent="0.3">
      <c r="A28" s="104"/>
      <c r="B28" s="55" t="s">
        <v>68</v>
      </c>
      <c r="C28" s="22"/>
      <c r="D28" s="157"/>
      <c r="E28" s="150">
        <f>SUBTOTAL(9,E21:E27)</f>
        <v>0</v>
      </c>
      <c r="F28" s="150">
        <f t="shared" ref="F28:X28" si="19">SUBTOTAL(9,F21:F27)</f>
        <v>0</v>
      </c>
      <c r="G28" s="150">
        <f t="shared" si="19"/>
        <v>0</v>
      </c>
      <c r="H28" s="150">
        <f t="shared" si="19"/>
        <v>0</v>
      </c>
      <c r="I28" s="150">
        <f t="shared" si="19"/>
        <v>0</v>
      </c>
      <c r="J28" s="150">
        <f t="shared" si="19"/>
        <v>0</v>
      </c>
      <c r="K28" s="150">
        <f t="shared" si="19"/>
        <v>0</v>
      </c>
      <c r="L28" s="150">
        <f t="shared" si="19"/>
        <v>0</v>
      </c>
      <c r="M28" s="150">
        <f t="shared" si="19"/>
        <v>0</v>
      </c>
      <c r="N28" s="150">
        <f t="shared" si="19"/>
        <v>0</v>
      </c>
      <c r="O28" s="150">
        <f t="shared" si="19"/>
        <v>0</v>
      </c>
      <c r="P28" s="150">
        <f t="shared" si="19"/>
        <v>0</v>
      </c>
      <c r="Q28" s="150">
        <f t="shared" si="19"/>
        <v>0</v>
      </c>
      <c r="R28" s="150">
        <f t="shared" si="19"/>
        <v>0</v>
      </c>
      <c r="S28" s="150">
        <f t="shared" si="19"/>
        <v>0</v>
      </c>
      <c r="T28" s="150">
        <f t="shared" si="19"/>
        <v>0</v>
      </c>
      <c r="U28" s="150">
        <f t="shared" si="19"/>
        <v>0</v>
      </c>
      <c r="V28" s="150">
        <f t="shared" si="19"/>
        <v>0</v>
      </c>
      <c r="W28" s="150">
        <f t="shared" si="19"/>
        <v>0</v>
      </c>
      <c r="X28" s="150">
        <f t="shared" si="19"/>
        <v>0</v>
      </c>
      <c r="Y28" s="106">
        <f t="shared" ref="Y28:AM28" si="20">SUM(Y21:Y27)</f>
        <v>0</v>
      </c>
      <c r="Z28" s="101">
        <f t="shared" si="20"/>
        <v>0</v>
      </c>
      <c r="AA28" s="106">
        <f t="shared" si="20"/>
        <v>0</v>
      </c>
      <c r="AB28" s="101">
        <f t="shared" si="20"/>
        <v>0</v>
      </c>
      <c r="AC28" s="106">
        <f t="shared" si="20"/>
        <v>0</v>
      </c>
      <c r="AD28" s="101">
        <f t="shared" si="20"/>
        <v>0</v>
      </c>
      <c r="AE28" s="106">
        <f t="shared" si="20"/>
        <v>0</v>
      </c>
      <c r="AF28" s="101">
        <f t="shared" si="20"/>
        <v>0</v>
      </c>
      <c r="AG28" s="106">
        <f t="shared" si="20"/>
        <v>0</v>
      </c>
      <c r="AH28" s="101">
        <f t="shared" si="20"/>
        <v>0</v>
      </c>
      <c r="AI28" s="106">
        <f t="shared" si="20"/>
        <v>0</v>
      </c>
      <c r="AJ28" s="101">
        <f t="shared" si="20"/>
        <v>0</v>
      </c>
      <c r="AK28" s="107">
        <f t="shared" si="20"/>
        <v>0</v>
      </c>
      <c r="AL28" s="138">
        <f t="shared" si="20"/>
        <v>0</v>
      </c>
      <c r="AM28" s="181">
        <f t="shared" si="20"/>
        <v>0</v>
      </c>
    </row>
    <row r="29" spans="1:39" ht="15.75" x14ac:dyDescent="0.25">
      <c r="A29" s="53" t="s">
        <v>52</v>
      </c>
      <c r="B29" s="32" t="s">
        <v>69</v>
      </c>
      <c r="C29" s="158" t="s">
        <v>53</v>
      </c>
      <c r="D29" s="19" t="s">
        <v>46</v>
      </c>
      <c r="E29" s="4"/>
      <c r="F29" s="4"/>
      <c r="G29" s="4"/>
      <c r="H29" s="4"/>
      <c r="I29" s="4"/>
      <c r="J29" s="4"/>
      <c r="K29" s="4"/>
      <c r="L29" s="4"/>
      <c r="M29" s="4"/>
      <c r="N29" s="4"/>
      <c r="O29" s="4"/>
      <c r="P29" s="4"/>
      <c r="Q29" s="4"/>
      <c r="R29" s="4"/>
      <c r="S29" s="4"/>
      <c r="T29" s="4"/>
      <c r="U29" s="4"/>
      <c r="V29" s="4"/>
      <c r="W29" s="4"/>
      <c r="X29" s="4"/>
      <c r="Y29" s="97">
        <f t="shared" ref="Y29:Y34" si="21">SUM(E29:X29)</f>
        <v>0</v>
      </c>
      <c r="Z29" s="151">
        <f t="shared" ref="Z29:Z34" si="22">SUMPRODUCT($E$4:$X$4,E29:X29)</f>
        <v>0</v>
      </c>
      <c r="AA29" s="97"/>
      <c r="AB29" s="151"/>
      <c r="AC29" s="97"/>
      <c r="AD29" s="151"/>
      <c r="AE29" s="97"/>
      <c r="AF29" s="151"/>
      <c r="AG29" s="97"/>
      <c r="AH29" s="151"/>
      <c r="AI29" s="97"/>
      <c r="AJ29" s="151"/>
      <c r="AK29" s="151"/>
      <c r="AL29" s="147">
        <f t="shared" ref="AL29:AL34" si="23">SUM(Y29,AA29,AC29,AE29,AG29,AI29)</f>
        <v>0</v>
      </c>
      <c r="AM29" s="151">
        <f t="shared" ref="AM29:AM34" si="24">SUM(Z29,AB29,AD29,AF29,AH29,AJ29,AK29)</f>
        <v>0</v>
      </c>
    </row>
    <row r="30" spans="1:39" ht="15.75" x14ac:dyDescent="0.25">
      <c r="A30" s="53" t="s">
        <v>55</v>
      </c>
      <c r="B30" s="32"/>
      <c r="C30" s="23" t="s">
        <v>56</v>
      </c>
      <c r="D30" s="17" t="s">
        <v>54</v>
      </c>
      <c r="E30" s="4"/>
      <c r="F30" s="4"/>
      <c r="G30" s="4"/>
      <c r="H30" s="4"/>
      <c r="I30" s="4"/>
      <c r="J30" s="4"/>
      <c r="K30" s="4"/>
      <c r="L30" s="4"/>
      <c r="M30" s="4"/>
      <c r="N30" s="4"/>
      <c r="O30" s="4"/>
      <c r="P30" s="4"/>
      <c r="Q30" s="4"/>
      <c r="R30" s="4"/>
      <c r="S30" s="4"/>
      <c r="T30" s="4"/>
      <c r="U30" s="4"/>
      <c r="V30" s="4"/>
      <c r="W30" s="4"/>
      <c r="X30" s="4"/>
      <c r="Y30" s="97">
        <f t="shared" si="21"/>
        <v>0</v>
      </c>
      <c r="Z30" s="151">
        <f t="shared" si="22"/>
        <v>0</v>
      </c>
      <c r="AA30" s="97"/>
      <c r="AB30" s="151"/>
      <c r="AC30" s="97"/>
      <c r="AD30" s="151"/>
      <c r="AE30" s="97"/>
      <c r="AF30" s="151"/>
      <c r="AG30" s="97"/>
      <c r="AH30" s="151"/>
      <c r="AI30" s="97"/>
      <c r="AJ30" s="151"/>
      <c r="AK30" s="151"/>
      <c r="AL30" s="147">
        <f t="shared" si="23"/>
        <v>0</v>
      </c>
      <c r="AM30" s="151">
        <f t="shared" si="24"/>
        <v>0</v>
      </c>
    </row>
    <row r="31" spans="1:39" ht="31.5" x14ac:dyDescent="0.25">
      <c r="A31" s="53" t="s">
        <v>57</v>
      </c>
      <c r="B31" s="32"/>
      <c r="C31" s="23" t="s">
        <v>70</v>
      </c>
      <c r="D31" s="17"/>
      <c r="E31" s="4"/>
      <c r="F31" s="4"/>
      <c r="G31" s="4"/>
      <c r="H31" s="4"/>
      <c r="I31" s="4"/>
      <c r="J31" s="4"/>
      <c r="K31" s="4"/>
      <c r="L31" s="4"/>
      <c r="M31" s="4"/>
      <c r="N31" s="4"/>
      <c r="O31" s="4"/>
      <c r="P31" s="4"/>
      <c r="Q31" s="4"/>
      <c r="R31" s="4"/>
      <c r="S31" s="4"/>
      <c r="T31" s="4"/>
      <c r="U31" s="4"/>
      <c r="V31" s="4"/>
      <c r="W31" s="4"/>
      <c r="X31" s="4"/>
      <c r="Y31" s="97">
        <f t="shared" si="21"/>
        <v>0</v>
      </c>
      <c r="Z31" s="151">
        <f t="shared" si="22"/>
        <v>0</v>
      </c>
      <c r="AA31" s="97"/>
      <c r="AB31" s="151"/>
      <c r="AC31" s="97"/>
      <c r="AD31" s="151"/>
      <c r="AE31" s="97"/>
      <c r="AF31" s="151"/>
      <c r="AG31" s="97"/>
      <c r="AH31" s="151"/>
      <c r="AI31" s="97"/>
      <c r="AJ31" s="151"/>
      <c r="AK31" s="151"/>
      <c r="AL31" s="147">
        <f t="shared" si="23"/>
        <v>0</v>
      </c>
      <c r="AM31" s="151">
        <f t="shared" si="24"/>
        <v>0</v>
      </c>
    </row>
    <row r="32" spans="1:39" ht="47.25" x14ac:dyDescent="0.25">
      <c r="A32" s="53" t="s">
        <v>59</v>
      </c>
      <c r="B32" s="32"/>
      <c r="C32" s="23" t="s">
        <v>71</v>
      </c>
      <c r="D32" s="17"/>
      <c r="E32" s="4"/>
      <c r="F32" s="4"/>
      <c r="G32" s="4"/>
      <c r="H32" s="4"/>
      <c r="I32" s="4"/>
      <c r="J32" s="4"/>
      <c r="K32" s="4"/>
      <c r="L32" s="4"/>
      <c r="M32" s="4"/>
      <c r="N32" s="4"/>
      <c r="O32" s="4"/>
      <c r="P32" s="4"/>
      <c r="Q32" s="4"/>
      <c r="R32" s="4"/>
      <c r="S32" s="4"/>
      <c r="T32" s="4"/>
      <c r="U32" s="4"/>
      <c r="V32" s="4"/>
      <c r="W32" s="4"/>
      <c r="X32" s="4"/>
      <c r="Y32" s="97">
        <f t="shared" si="21"/>
        <v>0</v>
      </c>
      <c r="Z32" s="151">
        <f t="shared" si="22"/>
        <v>0</v>
      </c>
      <c r="AA32" s="97"/>
      <c r="AB32" s="151"/>
      <c r="AC32" s="97"/>
      <c r="AD32" s="151"/>
      <c r="AE32" s="97"/>
      <c r="AF32" s="151"/>
      <c r="AG32" s="97"/>
      <c r="AH32" s="151"/>
      <c r="AI32" s="97"/>
      <c r="AJ32" s="151"/>
      <c r="AK32" s="151"/>
      <c r="AL32" s="147">
        <f t="shared" si="23"/>
        <v>0</v>
      </c>
      <c r="AM32" s="151">
        <f t="shared" si="24"/>
        <v>0</v>
      </c>
    </row>
    <row r="33" spans="1:39" ht="15.75" x14ac:dyDescent="0.25">
      <c r="A33" s="53" t="s">
        <v>61</v>
      </c>
      <c r="B33" s="32"/>
      <c r="C33" s="3" t="s">
        <v>67</v>
      </c>
      <c r="D33" s="17" t="s">
        <v>46</v>
      </c>
      <c r="E33" s="4"/>
      <c r="F33" s="4"/>
      <c r="G33" s="4"/>
      <c r="H33" s="4"/>
      <c r="I33" s="4"/>
      <c r="J33" s="4"/>
      <c r="K33" s="4"/>
      <c r="L33" s="4"/>
      <c r="M33" s="4"/>
      <c r="N33" s="4"/>
      <c r="O33" s="4"/>
      <c r="P33" s="4"/>
      <c r="Q33" s="4"/>
      <c r="R33" s="4"/>
      <c r="S33" s="4"/>
      <c r="T33" s="4"/>
      <c r="U33" s="4"/>
      <c r="V33" s="4"/>
      <c r="W33" s="4"/>
      <c r="X33" s="4"/>
      <c r="Y33" s="97">
        <f t="shared" si="21"/>
        <v>0</v>
      </c>
      <c r="Z33" s="151">
        <f t="shared" si="22"/>
        <v>0</v>
      </c>
      <c r="AA33" s="97"/>
      <c r="AB33" s="151"/>
      <c r="AC33" s="97"/>
      <c r="AD33" s="151"/>
      <c r="AE33" s="97"/>
      <c r="AF33" s="151"/>
      <c r="AG33" s="97"/>
      <c r="AH33" s="151"/>
      <c r="AI33" s="97"/>
      <c r="AJ33" s="151"/>
      <c r="AK33" s="151"/>
      <c r="AL33" s="147">
        <f t="shared" si="23"/>
        <v>0</v>
      </c>
      <c r="AM33" s="151">
        <f t="shared" si="24"/>
        <v>0</v>
      </c>
    </row>
    <row r="34" spans="1:39" ht="16.5" thickBot="1" x14ac:dyDescent="0.3">
      <c r="A34" s="53" t="s">
        <v>63</v>
      </c>
      <c r="B34" s="28"/>
      <c r="C34" s="23" t="s">
        <v>64</v>
      </c>
      <c r="D34" s="17"/>
      <c r="E34" s="127"/>
      <c r="F34" s="127"/>
      <c r="G34" s="127"/>
      <c r="H34" s="127"/>
      <c r="I34" s="127"/>
      <c r="J34" s="127"/>
      <c r="K34" s="127"/>
      <c r="L34" s="127"/>
      <c r="M34" s="127"/>
      <c r="N34" s="127"/>
      <c r="O34" s="127"/>
      <c r="P34" s="127"/>
      <c r="Q34" s="127"/>
      <c r="R34" s="127"/>
      <c r="S34" s="127"/>
      <c r="T34" s="127"/>
      <c r="U34" s="127"/>
      <c r="V34" s="127"/>
      <c r="W34" s="127"/>
      <c r="X34" s="127"/>
      <c r="Y34" s="97">
        <f t="shared" si="21"/>
        <v>0</v>
      </c>
      <c r="Z34" s="151">
        <f t="shared" si="22"/>
        <v>0</v>
      </c>
      <c r="AA34" s="97"/>
      <c r="AB34" s="151"/>
      <c r="AC34" s="97"/>
      <c r="AD34" s="151"/>
      <c r="AE34" s="97"/>
      <c r="AF34" s="151"/>
      <c r="AG34" s="97"/>
      <c r="AH34" s="151"/>
      <c r="AI34" s="97"/>
      <c r="AJ34" s="151"/>
      <c r="AK34" s="151"/>
      <c r="AL34" s="147">
        <f t="shared" si="23"/>
        <v>0</v>
      </c>
      <c r="AM34" s="151">
        <f t="shared" si="24"/>
        <v>0</v>
      </c>
    </row>
    <row r="35" spans="1:39" ht="16.5" thickBot="1" x14ac:dyDescent="0.3">
      <c r="A35" s="109"/>
      <c r="B35" s="57" t="s">
        <v>72</v>
      </c>
      <c r="C35" s="22"/>
      <c r="D35" s="110"/>
      <c r="E35" s="150">
        <f>SUBTOTAL(9,E29:E34)</f>
        <v>0</v>
      </c>
      <c r="F35" s="150">
        <f t="shared" ref="F35:X35" si="25">SUBTOTAL(9,F29:F34)</f>
        <v>0</v>
      </c>
      <c r="G35" s="150">
        <f t="shared" si="25"/>
        <v>0</v>
      </c>
      <c r="H35" s="150">
        <f t="shared" si="25"/>
        <v>0</v>
      </c>
      <c r="I35" s="150">
        <f t="shared" si="25"/>
        <v>0</v>
      </c>
      <c r="J35" s="150">
        <f t="shared" si="25"/>
        <v>0</v>
      </c>
      <c r="K35" s="150">
        <f t="shared" si="25"/>
        <v>0</v>
      </c>
      <c r="L35" s="150">
        <f t="shared" si="25"/>
        <v>0</v>
      </c>
      <c r="M35" s="150">
        <f t="shared" si="25"/>
        <v>0</v>
      </c>
      <c r="N35" s="150">
        <f t="shared" si="25"/>
        <v>0</v>
      </c>
      <c r="O35" s="150">
        <f t="shared" si="25"/>
        <v>0</v>
      </c>
      <c r="P35" s="150">
        <f t="shared" si="25"/>
        <v>0</v>
      </c>
      <c r="Q35" s="150">
        <f t="shared" si="25"/>
        <v>0</v>
      </c>
      <c r="R35" s="150">
        <f t="shared" si="25"/>
        <v>0</v>
      </c>
      <c r="S35" s="150">
        <f t="shared" si="25"/>
        <v>0</v>
      </c>
      <c r="T35" s="150">
        <f t="shared" si="25"/>
        <v>0</v>
      </c>
      <c r="U35" s="150">
        <f t="shared" si="25"/>
        <v>0</v>
      </c>
      <c r="V35" s="150">
        <f t="shared" si="25"/>
        <v>0</v>
      </c>
      <c r="W35" s="150">
        <f t="shared" si="25"/>
        <v>0</v>
      </c>
      <c r="X35" s="150">
        <f t="shared" si="25"/>
        <v>0</v>
      </c>
      <c r="Y35" s="106">
        <f t="shared" ref="Y35:AD35" si="26">SUM(Y29:Y34)</f>
        <v>0</v>
      </c>
      <c r="Z35" s="101">
        <f t="shared" si="26"/>
        <v>0</v>
      </c>
      <c r="AA35" s="106">
        <f t="shared" si="26"/>
        <v>0</v>
      </c>
      <c r="AB35" s="101">
        <f t="shared" si="26"/>
        <v>0</v>
      </c>
      <c r="AC35" s="106">
        <f t="shared" si="26"/>
        <v>0</v>
      </c>
      <c r="AD35" s="101">
        <f t="shared" si="26"/>
        <v>0</v>
      </c>
      <c r="AE35" s="106">
        <f t="shared" ref="AE35:AK35" si="27">SUM(AE29:AE34)</f>
        <v>0</v>
      </c>
      <c r="AF35" s="101">
        <f t="shared" si="27"/>
        <v>0</v>
      </c>
      <c r="AG35" s="106">
        <f t="shared" si="27"/>
        <v>0</v>
      </c>
      <c r="AH35" s="101">
        <f t="shared" si="27"/>
        <v>0</v>
      </c>
      <c r="AI35" s="106">
        <f t="shared" si="27"/>
        <v>0</v>
      </c>
      <c r="AJ35" s="101">
        <f t="shared" si="27"/>
        <v>0</v>
      </c>
      <c r="AK35" s="105">
        <f t="shared" si="27"/>
        <v>0</v>
      </c>
      <c r="AL35" s="138">
        <f>SUM(AL29:AL34)</f>
        <v>0</v>
      </c>
      <c r="AM35" s="181">
        <f>SUM(AM29:AM34)</f>
        <v>0</v>
      </c>
    </row>
    <row r="36" spans="1:39" ht="16.5" thickBot="1" x14ac:dyDescent="0.3">
      <c r="A36" s="170"/>
      <c r="B36" s="47" t="s">
        <v>73</v>
      </c>
      <c r="C36" s="25"/>
      <c r="D36" s="112"/>
      <c r="E36" s="159">
        <f t="shared" ref="E36:AL36" si="28">E35+E28+E20</f>
        <v>0</v>
      </c>
      <c r="F36" s="159">
        <f t="shared" si="28"/>
        <v>0</v>
      </c>
      <c r="G36" s="159">
        <f t="shared" si="28"/>
        <v>0</v>
      </c>
      <c r="H36" s="159">
        <f t="shared" si="28"/>
        <v>0</v>
      </c>
      <c r="I36" s="159">
        <f t="shared" si="28"/>
        <v>0</v>
      </c>
      <c r="J36" s="159">
        <f t="shared" si="28"/>
        <v>0</v>
      </c>
      <c r="K36" s="159">
        <f t="shared" si="28"/>
        <v>0</v>
      </c>
      <c r="L36" s="159">
        <f t="shared" si="28"/>
        <v>0</v>
      </c>
      <c r="M36" s="159">
        <f t="shared" si="28"/>
        <v>0</v>
      </c>
      <c r="N36" s="159">
        <f t="shared" si="28"/>
        <v>0</v>
      </c>
      <c r="O36" s="159">
        <f t="shared" si="28"/>
        <v>0</v>
      </c>
      <c r="P36" s="159">
        <f t="shared" si="28"/>
        <v>0</v>
      </c>
      <c r="Q36" s="159">
        <f t="shared" si="28"/>
        <v>0</v>
      </c>
      <c r="R36" s="159">
        <f t="shared" si="28"/>
        <v>0</v>
      </c>
      <c r="S36" s="159">
        <f t="shared" si="28"/>
        <v>0</v>
      </c>
      <c r="T36" s="159">
        <f t="shared" si="28"/>
        <v>0</v>
      </c>
      <c r="U36" s="159">
        <f t="shared" si="28"/>
        <v>0</v>
      </c>
      <c r="V36" s="159">
        <f t="shared" si="28"/>
        <v>0</v>
      </c>
      <c r="W36" s="159">
        <f t="shared" si="28"/>
        <v>0</v>
      </c>
      <c r="X36" s="159">
        <f t="shared" si="28"/>
        <v>0</v>
      </c>
      <c r="Y36" s="108">
        <f t="shared" si="28"/>
        <v>0</v>
      </c>
      <c r="Z36" s="180">
        <f t="shared" si="28"/>
        <v>0</v>
      </c>
      <c r="AA36" s="108">
        <f t="shared" si="28"/>
        <v>0</v>
      </c>
      <c r="AB36" s="180">
        <f t="shared" si="28"/>
        <v>0</v>
      </c>
      <c r="AC36" s="108">
        <f t="shared" si="28"/>
        <v>0</v>
      </c>
      <c r="AD36" s="180">
        <f t="shared" si="28"/>
        <v>0</v>
      </c>
      <c r="AE36" s="108">
        <f t="shared" si="28"/>
        <v>0</v>
      </c>
      <c r="AF36" s="180">
        <f t="shared" si="28"/>
        <v>0</v>
      </c>
      <c r="AG36" s="108">
        <f t="shared" si="28"/>
        <v>0</v>
      </c>
      <c r="AH36" s="180">
        <f t="shared" si="28"/>
        <v>0</v>
      </c>
      <c r="AI36" s="108">
        <f t="shared" si="28"/>
        <v>0</v>
      </c>
      <c r="AJ36" s="180">
        <f t="shared" si="28"/>
        <v>0</v>
      </c>
      <c r="AK36" s="185">
        <f t="shared" si="28"/>
        <v>0</v>
      </c>
      <c r="AL36" s="111">
        <f t="shared" si="28"/>
        <v>0</v>
      </c>
      <c r="AM36" s="182">
        <f>AM35+AM28+AM20</f>
        <v>0</v>
      </c>
    </row>
    <row r="37" spans="1:39" ht="19.5" thickBot="1" x14ac:dyDescent="0.35">
      <c r="A37" s="171">
        <v>5.3</v>
      </c>
      <c r="B37" s="43" t="s">
        <v>74</v>
      </c>
      <c r="C37" s="161"/>
      <c r="D37" s="179" t="s">
        <v>46</v>
      </c>
      <c r="E37" s="294" t="s">
        <v>43</v>
      </c>
      <c r="F37" s="295"/>
      <c r="G37" s="295"/>
      <c r="H37" s="295"/>
      <c r="I37" s="295"/>
      <c r="J37" s="295"/>
      <c r="K37" s="295"/>
      <c r="L37" s="295"/>
      <c r="M37" s="295"/>
      <c r="N37" s="295"/>
      <c r="O37" s="295"/>
      <c r="P37" s="295"/>
      <c r="Q37" s="295"/>
      <c r="R37" s="295"/>
      <c r="S37" s="295"/>
      <c r="T37" s="295"/>
      <c r="U37" s="295"/>
      <c r="V37" s="295"/>
      <c r="W37" s="295"/>
      <c r="X37" s="295"/>
      <c r="Y37" s="162"/>
      <c r="Z37" s="163"/>
      <c r="AA37" s="162"/>
      <c r="AB37" s="164"/>
      <c r="AC37" s="162"/>
      <c r="AD37" s="164"/>
      <c r="AE37" s="162"/>
      <c r="AF37" s="164"/>
      <c r="AG37" s="162"/>
      <c r="AH37" s="164"/>
      <c r="AI37" s="162"/>
      <c r="AJ37" s="164"/>
      <c r="AK37" s="164"/>
      <c r="AL37" s="165"/>
      <c r="AM37" s="166"/>
    </row>
    <row r="38" spans="1:39" ht="15.75" x14ac:dyDescent="0.25">
      <c r="A38" s="60" t="s">
        <v>75</v>
      </c>
      <c r="B38" s="33" t="s">
        <v>69</v>
      </c>
      <c r="C38" s="23" t="s">
        <v>76</v>
      </c>
      <c r="D38" s="17" t="s">
        <v>46</v>
      </c>
      <c r="E38" s="4"/>
      <c r="F38" s="4"/>
      <c r="G38" s="4"/>
      <c r="H38" s="4"/>
      <c r="I38" s="4"/>
      <c r="J38" s="4"/>
      <c r="K38" s="4"/>
      <c r="L38" s="4"/>
      <c r="M38" s="4"/>
      <c r="N38" s="4"/>
      <c r="O38" s="4"/>
      <c r="P38" s="4"/>
      <c r="Q38" s="4"/>
      <c r="R38" s="4"/>
      <c r="S38" s="4"/>
      <c r="T38" s="4"/>
      <c r="U38" s="4"/>
      <c r="V38" s="4"/>
      <c r="W38" s="4"/>
      <c r="X38" s="4"/>
      <c r="Y38" s="97">
        <f t="shared" ref="Y38:Y50" si="29">SUM(E38:X38)</f>
        <v>0</v>
      </c>
      <c r="Z38" s="151">
        <f t="shared" ref="Z38:Z50" si="30">SUMPRODUCT($E$4:$X$4,E38:X38)</f>
        <v>0</v>
      </c>
      <c r="AA38" s="98"/>
      <c r="AB38" s="99"/>
      <c r="AC38" s="98"/>
      <c r="AD38" s="99"/>
      <c r="AE38" s="98"/>
      <c r="AF38" s="99"/>
      <c r="AG38" s="98"/>
      <c r="AH38" s="99"/>
      <c r="AI38" s="98"/>
      <c r="AJ38" s="99"/>
      <c r="AK38" s="100"/>
      <c r="AL38" s="147">
        <f t="shared" ref="AL38:AL50" si="31">SUM(Y38,AA38,AC38,AE38,AG38,AI38)</f>
        <v>0</v>
      </c>
      <c r="AM38" s="151">
        <f t="shared" ref="AM38:AM50" si="32">SUM(Z38,AB38,AD38,AF38,AH38,AJ38,AK38)</f>
        <v>0</v>
      </c>
    </row>
    <row r="39" spans="1:39" ht="15.75" x14ac:dyDescent="0.25">
      <c r="A39" s="61" t="s">
        <v>77</v>
      </c>
      <c r="B39" s="32"/>
      <c r="C39" s="23" t="s">
        <v>78</v>
      </c>
      <c r="D39" s="113"/>
      <c r="E39" s="4"/>
      <c r="F39" s="4"/>
      <c r="G39" s="4"/>
      <c r="H39" s="4"/>
      <c r="I39" s="4"/>
      <c r="J39" s="4"/>
      <c r="K39" s="4"/>
      <c r="L39" s="4"/>
      <c r="M39" s="4"/>
      <c r="N39" s="4"/>
      <c r="O39" s="4"/>
      <c r="P39" s="4"/>
      <c r="Q39" s="4"/>
      <c r="R39" s="4"/>
      <c r="S39" s="4"/>
      <c r="T39" s="4"/>
      <c r="U39" s="4"/>
      <c r="V39" s="4"/>
      <c r="W39" s="4"/>
      <c r="X39" s="4"/>
      <c r="Y39" s="97">
        <f t="shared" si="29"/>
        <v>0</v>
      </c>
      <c r="Z39" s="151">
        <f t="shared" si="30"/>
        <v>0</v>
      </c>
      <c r="AA39" s="98"/>
      <c r="AB39" s="99"/>
      <c r="AC39" s="98"/>
      <c r="AD39" s="99"/>
      <c r="AE39" s="98"/>
      <c r="AF39" s="99"/>
      <c r="AG39" s="98"/>
      <c r="AH39" s="99"/>
      <c r="AI39" s="98"/>
      <c r="AJ39" s="99"/>
      <c r="AK39" s="100"/>
      <c r="AL39" s="147">
        <f t="shared" si="31"/>
        <v>0</v>
      </c>
      <c r="AM39" s="151">
        <f t="shared" si="32"/>
        <v>0</v>
      </c>
    </row>
    <row r="40" spans="1:39" ht="15.75" x14ac:dyDescent="0.25">
      <c r="A40" s="61" t="s">
        <v>79</v>
      </c>
      <c r="B40" s="32"/>
      <c r="C40" s="23" t="s">
        <v>80</v>
      </c>
      <c r="D40" s="113"/>
      <c r="E40" s="4"/>
      <c r="F40" s="4"/>
      <c r="G40" s="4"/>
      <c r="H40" s="4"/>
      <c r="I40" s="4"/>
      <c r="J40" s="4"/>
      <c r="K40" s="4"/>
      <c r="L40" s="4"/>
      <c r="M40" s="4"/>
      <c r="N40" s="4"/>
      <c r="O40" s="4"/>
      <c r="P40" s="4"/>
      <c r="Q40" s="4"/>
      <c r="R40" s="4"/>
      <c r="S40" s="4"/>
      <c r="T40" s="4"/>
      <c r="U40" s="4"/>
      <c r="V40" s="4"/>
      <c r="W40" s="4"/>
      <c r="X40" s="4"/>
      <c r="Y40" s="97">
        <f t="shared" si="29"/>
        <v>0</v>
      </c>
      <c r="Z40" s="151">
        <f t="shared" si="30"/>
        <v>0</v>
      </c>
      <c r="AA40" s="98"/>
      <c r="AB40" s="99"/>
      <c r="AC40" s="98"/>
      <c r="AD40" s="99"/>
      <c r="AE40" s="98"/>
      <c r="AF40" s="99"/>
      <c r="AG40" s="98"/>
      <c r="AH40" s="99"/>
      <c r="AI40" s="98"/>
      <c r="AJ40" s="99"/>
      <c r="AK40" s="100"/>
      <c r="AL40" s="147">
        <f t="shared" si="31"/>
        <v>0</v>
      </c>
      <c r="AM40" s="151">
        <f t="shared" si="32"/>
        <v>0</v>
      </c>
    </row>
    <row r="41" spans="1:39" ht="15.75" x14ac:dyDescent="0.25">
      <c r="A41" s="61" t="s">
        <v>81</v>
      </c>
      <c r="B41" s="32"/>
      <c r="C41" s="23" t="s">
        <v>82</v>
      </c>
      <c r="D41" s="113"/>
      <c r="E41" s="4"/>
      <c r="F41" s="4"/>
      <c r="G41" s="4"/>
      <c r="H41" s="4"/>
      <c r="I41" s="4"/>
      <c r="J41" s="4"/>
      <c r="K41" s="4"/>
      <c r="L41" s="4"/>
      <c r="M41" s="4"/>
      <c r="N41" s="4"/>
      <c r="O41" s="4"/>
      <c r="P41" s="4"/>
      <c r="Q41" s="4"/>
      <c r="R41" s="4"/>
      <c r="S41" s="4"/>
      <c r="T41" s="4"/>
      <c r="U41" s="4"/>
      <c r="V41" s="4"/>
      <c r="W41" s="4"/>
      <c r="X41" s="4"/>
      <c r="Y41" s="97">
        <f t="shared" si="29"/>
        <v>0</v>
      </c>
      <c r="Z41" s="151">
        <f t="shared" si="30"/>
        <v>0</v>
      </c>
      <c r="AA41" s="98"/>
      <c r="AB41" s="99"/>
      <c r="AC41" s="98"/>
      <c r="AD41" s="99"/>
      <c r="AE41" s="98"/>
      <c r="AF41" s="99"/>
      <c r="AG41" s="98"/>
      <c r="AH41" s="99"/>
      <c r="AI41" s="98"/>
      <c r="AJ41" s="99"/>
      <c r="AK41" s="100"/>
      <c r="AL41" s="147">
        <f t="shared" si="31"/>
        <v>0</v>
      </c>
      <c r="AM41" s="151">
        <f t="shared" si="32"/>
        <v>0</v>
      </c>
    </row>
    <row r="42" spans="1:39" ht="15.75" x14ac:dyDescent="0.25">
      <c r="A42" s="61" t="s">
        <v>83</v>
      </c>
      <c r="B42" s="32"/>
      <c r="C42" s="23" t="s">
        <v>84</v>
      </c>
      <c r="D42" s="113"/>
      <c r="E42" s="4"/>
      <c r="F42" s="4"/>
      <c r="G42" s="4"/>
      <c r="H42" s="4"/>
      <c r="I42" s="4"/>
      <c r="J42" s="4"/>
      <c r="K42" s="4"/>
      <c r="L42" s="4"/>
      <c r="M42" s="4"/>
      <c r="N42" s="4"/>
      <c r="O42" s="4"/>
      <c r="P42" s="4"/>
      <c r="Q42" s="4"/>
      <c r="R42" s="4"/>
      <c r="S42" s="4"/>
      <c r="T42" s="4"/>
      <c r="U42" s="4"/>
      <c r="V42" s="4"/>
      <c r="W42" s="4"/>
      <c r="X42" s="4"/>
      <c r="Y42" s="97">
        <f t="shared" si="29"/>
        <v>0</v>
      </c>
      <c r="Z42" s="151">
        <f t="shared" si="30"/>
        <v>0</v>
      </c>
      <c r="AA42" s="98"/>
      <c r="AB42" s="99"/>
      <c r="AC42" s="98"/>
      <c r="AD42" s="99"/>
      <c r="AE42" s="98"/>
      <c r="AF42" s="99"/>
      <c r="AG42" s="98"/>
      <c r="AH42" s="99"/>
      <c r="AI42" s="98"/>
      <c r="AJ42" s="99"/>
      <c r="AK42" s="100"/>
      <c r="AL42" s="147">
        <f t="shared" si="31"/>
        <v>0</v>
      </c>
      <c r="AM42" s="151">
        <f t="shared" si="32"/>
        <v>0</v>
      </c>
    </row>
    <row r="43" spans="1:39" ht="15.75" x14ac:dyDescent="0.25">
      <c r="A43" s="61" t="s">
        <v>85</v>
      </c>
      <c r="B43" s="32"/>
      <c r="C43" s="23" t="s">
        <v>86</v>
      </c>
      <c r="D43" s="113"/>
      <c r="E43" s="4"/>
      <c r="F43" s="4"/>
      <c r="G43" s="4"/>
      <c r="H43" s="4"/>
      <c r="I43" s="4"/>
      <c r="J43" s="4"/>
      <c r="K43" s="4"/>
      <c r="L43" s="4"/>
      <c r="M43" s="4"/>
      <c r="N43" s="4"/>
      <c r="O43" s="4"/>
      <c r="P43" s="4"/>
      <c r="Q43" s="4"/>
      <c r="R43" s="4"/>
      <c r="S43" s="4"/>
      <c r="T43" s="4"/>
      <c r="U43" s="4"/>
      <c r="V43" s="4"/>
      <c r="W43" s="4"/>
      <c r="X43" s="4"/>
      <c r="Y43" s="97">
        <f t="shared" si="29"/>
        <v>0</v>
      </c>
      <c r="Z43" s="151">
        <f t="shared" si="30"/>
        <v>0</v>
      </c>
      <c r="AA43" s="98"/>
      <c r="AB43" s="99"/>
      <c r="AC43" s="98"/>
      <c r="AD43" s="99"/>
      <c r="AE43" s="98"/>
      <c r="AF43" s="99"/>
      <c r="AG43" s="98"/>
      <c r="AH43" s="99"/>
      <c r="AI43" s="98"/>
      <c r="AJ43" s="99"/>
      <c r="AK43" s="100"/>
      <c r="AL43" s="147">
        <f t="shared" si="31"/>
        <v>0</v>
      </c>
      <c r="AM43" s="151">
        <f t="shared" si="32"/>
        <v>0</v>
      </c>
    </row>
    <row r="44" spans="1:39" ht="47.25" x14ac:dyDescent="0.25">
      <c r="A44" s="61" t="s">
        <v>87</v>
      </c>
      <c r="B44" s="32"/>
      <c r="C44" s="23" t="s">
        <v>88</v>
      </c>
      <c r="D44" s="113"/>
      <c r="E44" s="4"/>
      <c r="F44" s="4"/>
      <c r="G44" s="4"/>
      <c r="H44" s="4"/>
      <c r="I44" s="4"/>
      <c r="J44" s="4"/>
      <c r="K44" s="4"/>
      <c r="L44" s="4"/>
      <c r="M44" s="4"/>
      <c r="N44" s="4"/>
      <c r="O44" s="4"/>
      <c r="P44" s="4"/>
      <c r="Q44" s="4"/>
      <c r="R44" s="4"/>
      <c r="S44" s="4"/>
      <c r="T44" s="4"/>
      <c r="U44" s="4"/>
      <c r="V44" s="4"/>
      <c r="W44" s="4"/>
      <c r="X44" s="4"/>
      <c r="Y44" s="97">
        <f t="shared" si="29"/>
        <v>0</v>
      </c>
      <c r="Z44" s="151">
        <f t="shared" si="30"/>
        <v>0</v>
      </c>
      <c r="AA44" s="98"/>
      <c r="AB44" s="99"/>
      <c r="AC44" s="98"/>
      <c r="AD44" s="99"/>
      <c r="AE44" s="98"/>
      <c r="AF44" s="99"/>
      <c r="AG44" s="98"/>
      <c r="AH44" s="99"/>
      <c r="AI44" s="98"/>
      <c r="AJ44" s="99"/>
      <c r="AK44" s="100"/>
      <c r="AL44" s="147">
        <f t="shared" si="31"/>
        <v>0</v>
      </c>
      <c r="AM44" s="151">
        <f t="shared" si="32"/>
        <v>0</v>
      </c>
    </row>
    <row r="45" spans="1:39" ht="15.75" x14ac:dyDescent="0.25">
      <c r="A45" s="61" t="s">
        <v>89</v>
      </c>
      <c r="B45" s="32"/>
      <c r="C45" s="23" t="s">
        <v>90</v>
      </c>
      <c r="D45" s="113"/>
      <c r="E45" s="4"/>
      <c r="F45" s="4"/>
      <c r="G45" s="4"/>
      <c r="H45" s="4"/>
      <c r="I45" s="4"/>
      <c r="J45" s="4"/>
      <c r="K45" s="4"/>
      <c r="L45" s="4"/>
      <c r="M45" s="4"/>
      <c r="N45" s="4"/>
      <c r="O45" s="4"/>
      <c r="P45" s="4"/>
      <c r="Q45" s="4"/>
      <c r="R45" s="4"/>
      <c r="S45" s="4"/>
      <c r="T45" s="4"/>
      <c r="U45" s="4"/>
      <c r="V45" s="4"/>
      <c r="W45" s="4"/>
      <c r="X45" s="4"/>
      <c r="Y45" s="97">
        <f t="shared" si="29"/>
        <v>0</v>
      </c>
      <c r="Z45" s="151">
        <f t="shared" si="30"/>
        <v>0</v>
      </c>
      <c r="AA45" s="98"/>
      <c r="AB45" s="99"/>
      <c r="AC45" s="98"/>
      <c r="AD45" s="99"/>
      <c r="AE45" s="98"/>
      <c r="AF45" s="99"/>
      <c r="AG45" s="98"/>
      <c r="AH45" s="99"/>
      <c r="AI45" s="98"/>
      <c r="AJ45" s="99"/>
      <c r="AK45" s="100"/>
      <c r="AL45" s="147">
        <f t="shared" si="31"/>
        <v>0</v>
      </c>
      <c r="AM45" s="151">
        <f t="shared" si="32"/>
        <v>0</v>
      </c>
    </row>
    <row r="46" spans="1:39" ht="47.25" x14ac:dyDescent="0.25">
      <c r="A46" s="61" t="s">
        <v>91</v>
      </c>
      <c r="B46" s="32"/>
      <c r="C46" s="23" t="s">
        <v>92</v>
      </c>
      <c r="D46" s="113"/>
      <c r="E46" s="4"/>
      <c r="F46" s="4"/>
      <c r="G46" s="4"/>
      <c r="H46" s="4"/>
      <c r="I46" s="4"/>
      <c r="J46" s="4"/>
      <c r="K46" s="4"/>
      <c r="L46" s="4"/>
      <c r="M46" s="4"/>
      <c r="N46" s="4"/>
      <c r="O46" s="4"/>
      <c r="P46" s="4"/>
      <c r="Q46" s="4"/>
      <c r="R46" s="4"/>
      <c r="S46" s="4"/>
      <c r="T46" s="4"/>
      <c r="U46" s="4"/>
      <c r="V46" s="4"/>
      <c r="W46" s="4"/>
      <c r="X46" s="4"/>
      <c r="Y46" s="97">
        <f t="shared" si="29"/>
        <v>0</v>
      </c>
      <c r="Z46" s="151">
        <f t="shared" si="30"/>
        <v>0</v>
      </c>
      <c r="AA46" s="98"/>
      <c r="AB46" s="99"/>
      <c r="AC46" s="98"/>
      <c r="AD46" s="99"/>
      <c r="AE46" s="98"/>
      <c r="AF46" s="99"/>
      <c r="AG46" s="98"/>
      <c r="AH46" s="99"/>
      <c r="AI46" s="98"/>
      <c r="AJ46" s="99"/>
      <c r="AK46" s="100"/>
      <c r="AL46" s="147">
        <f t="shared" si="31"/>
        <v>0</v>
      </c>
      <c r="AM46" s="151">
        <f t="shared" si="32"/>
        <v>0</v>
      </c>
    </row>
    <row r="47" spans="1:39" ht="15.75" x14ac:dyDescent="0.25">
      <c r="A47" s="61" t="s">
        <v>91</v>
      </c>
      <c r="B47" s="32"/>
      <c r="C47" s="23" t="s">
        <v>93</v>
      </c>
      <c r="D47" s="113"/>
      <c r="E47" s="4"/>
      <c r="F47" s="4"/>
      <c r="G47" s="4"/>
      <c r="H47" s="4"/>
      <c r="I47" s="4"/>
      <c r="J47" s="4"/>
      <c r="K47" s="4"/>
      <c r="L47" s="4"/>
      <c r="M47" s="4"/>
      <c r="N47" s="4"/>
      <c r="O47" s="4"/>
      <c r="P47" s="4"/>
      <c r="Q47" s="4"/>
      <c r="R47" s="4"/>
      <c r="S47" s="4"/>
      <c r="T47" s="4"/>
      <c r="U47" s="4"/>
      <c r="V47" s="4"/>
      <c r="W47" s="4"/>
      <c r="X47" s="4"/>
      <c r="Y47" s="97">
        <f t="shared" si="29"/>
        <v>0</v>
      </c>
      <c r="Z47" s="151">
        <f t="shared" si="30"/>
        <v>0</v>
      </c>
      <c r="AA47" s="98"/>
      <c r="AB47" s="99"/>
      <c r="AC47" s="98"/>
      <c r="AD47" s="99"/>
      <c r="AE47" s="98"/>
      <c r="AF47" s="99"/>
      <c r="AG47" s="98"/>
      <c r="AH47" s="99"/>
      <c r="AI47" s="98"/>
      <c r="AJ47" s="99"/>
      <c r="AK47" s="100"/>
      <c r="AL47" s="147">
        <f t="shared" si="31"/>
        <v>0</v>
      </c>
      <c r="AM47" s="151">
        <f t="shared" si="32"/>
        <v>0</v>
      </c>
    </row>
    <row r="48" spans="1:39" ht="47.25" x14ac:dyDescent="0.25">
      <c r="A48" s="61" t="s">
        <v>94</v>
      </c>
      <c r="B48" s="32"/>
      <c r="C48" s="23" t="s">
        <v>71</v>
      </c>
      <c r="D48" s="113"/>
      <c r="E48" s="4"/>
      <c r="F48" s="4"/>
      <c r="G48" s="4"/>
      <c r="H48" s="4"/>
      <c r="I48" s="4"/>
      <c r="J48" s="4"/>
      <c r="K48" s="4"/>
      <c r="L48" s="4"/>
      <c r="M48" s="4"/>
      <c r="N48" s="4"/>
      <c r="O48" s="4"/>
      <c r="P48" s="4"/>
      <c r="Q48" s="4"/>
      <c r="R48" s="4"/>
      <c r="S48" s="4"/>
      <c r="T48" s="4"/>
      <c r="U48" s="4"/>
      <c r="V48" s="4"/>
      <c r="W48" s="4"/>
      <c r="X48" s="4"/>
      <c r="Y48" s="97">
        <f t="shared" si="29"/>
        <v>0</v>
      </c>
      <c r="Z48" s="151">
        <f t="shared" si="30"/>
        <v>0</v>
      </c>
      <c r="AA48" s="98"/>
      <c r="AB48" s="99"/>
      <c r="AC48" s="98"/>
      <c r="AD48" s="99"/>
      <c r="AE48" s="98"/>
      <c r="AF48" s="99"/>
      <c r="AG48" s="98"/>
      <c r="AH48" s="99"/>
      <c r="AI48" s="98"/>
      <c r="AJ48" s="99"/>
      <c r="AK48" s="100"/>
      <c r="AL48" s="147">
        <f t="shared" si="31"/>
        <v>0</v>
      </c>
      <c r="AM48" s="151">
        <f t="shared" si="32"/>
        <v>0</v>
      </c>
    </row>
    <row r="49" spans="1:39" ht="15.75" x14ac:dyDescent="0.25">
      <c r="A49" s="61" t="s">
        <v>94</v>
      </c>
      <c r="B49" s="32"/>
      <c r="C49" s="23" t="s">
        <v>95</v>
      </c>
      <c r="D49" s="113"/>
      <c r="E49" s="4"/>
      <c r="F49" s="4"/>
      <c r="G49" s="4"/>
      <c r="H49" s="4"/>
      <c r="I49" s="4"/>
      <c r="J49" s="4"/>
      <c r="K49" s="4"/>
      <c r="L49" s="4"/>
      <c r="M49" s="4"/>
      <c r="N49" s="4"/>
      <c r="O49" s="4"/>
      <c r="P49" s="4"/>
      <c r="Q49" s="4"/>
      <c r="R49" s="4"/>
      <c r="S49" s="4"/>
      <c r="T49" s="4"/>
      <c r="U49" s="4"/>
      <c r="V49" s="4"/>
      <c r="W49" s="4"/>
      <c r="X49" s="4"/>
      <c r="Y49" s="97">
        <f t="shared" si="29"/>
        <v>0</v>
      </c>
      <c r="Z49" s="151">
        <f t="shared" si="30"/>
        <v>0</v>
      </c>
      <c r="AA49" s="98"/>
      <c r="AB49" s="99"/>
      <c r="AC49" s="98"/>
      <c r="AD49" s="99"/>
      <c r="AE49" s="98"/>
      <c r="AF49" s="99"/>
      <c r="AG49" s="98"/>
      <c r="AH49" s="99"/>
      <c r="AI49" s="98"/>
      <c r="AJ49" s="99"/>
      <c r="AK49" s="100"/>
      <c r="AL49" s="147">
        <f t="shared" si="31"/>
        <v>0</v>
      </c>
      <c r="AM49" s="151">
        <f t="shared" si="32"/>
        <v>0</v>
      </c>
    </row>
    <row r="50" spans="1:39" ht="16.5" thickBot="1" x14ac:dyDescent="0.3">
      <c r="A50" s="60" t="s">
        <v>63</v>
      </c>
      <c r="B50" s="32"/>
      <c r="C50" s="23" t="s">
        <v>64</v>
      </c>
      <c r="D50" s="113"/>
      <c r="E50" s="4"/>
      <c r="F50" s="4"/>
      <c r="G50" s="4"/>
      <c r="H50" s="4"/>
      <c r="I50" s="4"/>
      <c r="J50" s="4"/>
      <c r="K50" s="4"/>
      <c r="L50" s="4"/>
      <c r="M50" s="4"/>
      <c r="N50" s="4"/>
      <c r="O50" s="4"/>
      <c r="P50" s="4"/>
      <c r="Q50" s="4"/>
      <c r="R50" s="4"/>
      <c r="S50" s="4"/>
      <c r="T50" s="4"/>
      <c r="U50" s="4"/>
      <c r="V50" s="4"/>
      <c r="W50" s="4"/>
      <c r="X50" s="4"/>
      <c r="Y50" s="97">
        <f t="shared" si="29"/>
        <v>0</v>
      </c>
      <c r="Z50" s="151">
        <f t="shared" si="30"/>
        <v>0</v>
      </c>
      <c r="AA50" s="98"/>
      <c r="AB50" s="99"/>
      <c r="AC50" s="98"/>
      <c r="AD50" s="99"/>
      <c r="AE50" s="98"/>
      <c r="AF50" s="99"/>
      <c r="AG50" s="98"/>
      <c r="AH50" s="99"/>
      <c r="AI50" s="98"/>
      <c r="AJ50" s="99"/>
      <c r="AK50" s="100"/>
      <c r="AL50" s="147">
        <f t="shared" si="31"/>
        <v>0</v>
      </c>
      <c r="AM50" s="151">
        <f t="shared" si="32"/>
        <v>0</v>
      </c>
    </row>
    <row r="51" spans="1:39" ht="16.5" thickBot="1" x14ac:dyDescent="0.3">
      <c r="A51" s="53" t="s">
        <v>52</v>
      </c>
      <c r="B51" s="143" t="s">
        <v>96</v>
      </c>
      <c r="C51" s="26"/>
      <c r="D51" s="114"/>
      <c r="E51" s="150">
        <f>SUBTOTAL(9,E38:E50)</f>
        <v>0</v>
      </c>
      <c r="F51" s="150">
        <f t="shared" ref="F51:X51" si="33">SUBTOTAL(9,F38:F50)</f>
        <v>0</v>
      </c>
      <c r="G51" s="150">
        <f t="shared" si="33"/>
        <v>0</v>
      </c>
      <c r="H51" s="150">
        <f t="shared" si="33"/>
        <v>0</v>
      </c>
      <c r="I51" s="150">
        <f t="shared" si="33"/>
        <v>0</v>
      </c>
      <c r="J51" s="150">
        <f t="shared" si="33"/>
        <v>0</v>
      </c>
      <c r="K51" s="150">
        <f t="shared" si="33"/>
        <v>0</v>
      </c>
      <c r="L51" s="150">
        <f t="shared" si="33"/>
        <v>0</v>
      </c>
      <c r="M51" s="150">
        <f t="shared" si="33"/>
        <v>0</v>
      </c>
      <c r="N51" s="150">
        <f t="shared" si="33"/>
        <v>0</v>
      </c>
      <c r="O51" s="150">
        <f t="shared" si="33"/>
        <v>0</v>
      </c>
      <c r="P51" s="150">
        <f t="shared" si="33"/>
        <v>0</v>
      </c>
      <c r="Q51" s="150">
        <f t="shared" si="33"/>
        <v>0</v>
      </c>
      <c r="R51" s="150">
        <f t="shared" si="33"/>
        <v>0</v>
      </c>
      <c r="S51" s="150">
        <f t="shared" si="33"/>
        <v>0</v>
      </c>
      <c r="T51" s="150">
        <f t="shared" si="33"/>
        <v>0</v>
      </c>
      <c r="U51" s="150">
        <f t="shared" si="33"/>
        <v>0</v>
      </c>
      <c r="V51" s="150">
        <f t="shared" si="33"/>
        <v>0</v>
      </c>
      <c r="W51" s="150">
        <f t="shared" si="33"/>
        <v>0</v>
      </c>
      <c r="X51" s="150">
        <f t="shared" si="33"/>
        <v>0</v>
      </c>
      <c r="Y51" s="106">
        <f>SUM(Y38:Y50)</f>
        <v>0</v>
      </c>
      <c r="Z51" s="101">
        <f>SUM(Z38:Z50)</f>
        <v>0</v>
      </c>
      <c r="AA51" s="106">
        <f t="shared" ref="AA51:AJ51" si="34">SUM(AA38:AA50)</f>
        <v>0</v>
      </c>
      <c r="AB51" s="101">
        <f t="shared" si="34"/>
        <v>0</v>
      </c>
      <c r="AC51" s="106">
        <f t="shared" si="34"/>
        <v>0</v>
      </c>
      <c r="AD51" s="101">
        <f t="shared" si="34"/>
        <v>0</v>
      </c>
      <c r="AE51" s="106">
        <f t="shared" si="34"/>
        <v>0</v>
      </c>
      <c r="AF51" s="101">
        <f t="shared" si="34"/>
        <v>0</v>
      </c>
      <c r="AG51" s="106">
        <f t="shared" si="34"/>
        <v>0</v>
      </c>
      <c r="AH51" s="101">
        <f t="shared" si="34"/>
        <v>0</v>
      </c>
      <c r="AI51" s="106">
        <f t="shared" si="34"/>
        <v>0</v>
      </c>
      <c r="AJ51" s="101">
        <f t="shared" si="34"/>
        <v>0</v>
      </c>
      <c r="AK51" s="101">
        <f>SUM(AK38:AK50)</f>
        <v>0</v>
      </c>
      <c r="AL51" s="138">
        <f>SUM(AL38:AL50)</f>
        <v>0</v>
      </c>
      <c r="AM51" s="181">
        <f>SUM(AM38:AM50)</f>
        <v>0</v>
      </c>
    </row>
    <row r="52" spans="1:39" ht="15.75" x14ac:dyDescent="0.25">
      <c r="A52" s="61" t="s">
        <v>52</v>
      </c>
      <c r="B52" s="34" t="s">
        <v>97</v>
      </c>
      <c r="C52" s="24" t="s">
        <v>53</v>
      </c>
      <c r="D52" s="116"/>
      <c r="E52" s="4"/>
      <c r="F52" s="4"/>
      <c r="G52" s="4"/>
      <c r="H52" s="4"/>
      <c r="I52" s="4"/>
      <c r="J52" s="4"/>
      <c r="K52" s="4"/>
      <c r="L52" s="4"/>
      <c r="M52" s="4"/>
      <c r="N52" s="4"/>
      <c r="O52" s="4"/>
      <c r="P52" s="4"/>
      <c r="Q52" s="4"/>
      <c r="R52" s="4"/>
      <c r="S52" s="4"/>
      <c r="T52" s="4"/>
      <c r="U52" s="4"/>
      <c r="V52" s="4"/>
      <c r="W52" s="4"/>
      <c r="X52" s="4"/>
      <c r="Y52" s="97">
        <f t="shared" ref="Y52:Y56" si="35">SUM(E52:X52)</f>
        <v>0</v>
      </c>
      <c r="Z52" s="151">
        <f t="shared" ref="Z52:Z56" si="36">SUMPRODUCT($E$4:$X$4,E52:X52)</f>
        <v>0</v>
      </c>
      <c r="AA52" s="98"/>
      <c r="AB52" s="99"/>
      <c r="AC52" s="98"/>
      <c r="AD52" s="99"/>
      <c r="AE52" s="98"/>
      <c r="AF52" s="99"/>
      <c r="AG52" s="98"/>
      <c r="AH52" s="99"/>
      <c r="AI52" s="98"/>
      <c r="AJ52" s="99"/>
      <c r="AK52" s="100"/>
      <c r="AL52" s="147">
        <f t="shared" ref="AL52:AL56" si="37">SUM(Y52,AA52,AC52,AE52,AG52,AI52)</f>
        <v>0</v>
      </c>
      <c r="AM52" s="151">
        <f t="shared" ref="AM52:AM56" si="38">SUM(Z52,AB52,AD52,AF52,AH52,AJ52,AK52)</f>
        <v>0</v>
      </c>
    </row>
    <row r="53" spans="1:39" ht="15.75" x14ac:dyDescent="0.25">
      <c r="A53" s="61" t="s">
        <v>98</v>
      </c>
      <c r="B53" s="32"/>
      <c r="C53" s="23" t="s">
        <v>99</v>
      </c>
      <c r="D53" s="113"/>
      <c r="E53" s="4"/>
      <c r="F53" s="4"/>
      <c r="G53" s="4"/>
      <c r="H53" s="4"/>
      <c r="I53" s="4"/>
      <c r="J53" s="4"/>
      <c r="K53" s="4"/>
      <c r="L53" s="4"/>
      <c r="M53" s="4"/>
      <c r="N53" s="4"/>
      <c r="O53" s="4"/>
      <c r="P53" s="4"/>
      <c r="Q53" s="4"/>
      <c r="R53" s="4"/>
      <c r="S53" s="4"/>
      <c r="T53" s="4"/>
      <c r="U53" s="4"/>
      <c r="V53" s="4"/>
      <c r="W53" s="4"/>
      <c r="X53" s="4"/>
      <c r="Y53" s="97">
        <f t="shared" si="35"/>
        <v>0</v>
      </c>
      <c r="Z53" s="151">
        <f t="shared" si="36"/>
        <v>0</v>
      </c>
      <c r="AA53" s="98"/>
      <c r="AB53" s="99"/>
      <c r="AC53" s="98"/>
      <c r="AD53" s="99"/>
      <c r="AE53" s="98"/>
      <c r="AF53" s="99"/>
      <c r="AG53" s="98"/>
      <c r="AH53" s="99"/>
      <c r="AI53" s="98"/>
      <c r="AJ53" s="99"/>
      <c r="AK53" s="100"/>
      <c r="AL53" s="147">
        <f t="shared" si="37"/>
        <v>0</v>
      </c>
      <c r="AM53" s="151">
        <f t="shared" si="38"/>
        <v>0</v>
      </c>
    </row>
    <row r="54" spans="1:39" ht="15.75" x14ac:dyDescent="0.25">
      <c r="A54" s="61" t="s">
        <v>57</v>
      </c>
      <c r="B54" s="32"/>
      <c r="C54" s="23" t="s">
        <v>100</v>
      </c>
      <c r="D54" s="113"/>
      <c r="E54" s="4"/>
      <c r="F54" s="4"/>
      <c r="G54" s="4"/>
      <c r="H54" s="4"/>
      <c r="I54" s="4"/>
      <c r="J54" s="4"/>
      <c r="K54" s="4"/>
      <c r="L54" s="4"/>
      <c r="M54" s="4"/>
      <c r="N54" s="4"/>
      <c r="O54" s="4"/>
      <c r="P54" s="4"/>
      <c r="Q54" s="4"/>
      <c r="R54" s="4"/>
      <c r="S54" s="4"/>
      <c r="T54" s="4"/>
      <c r="U54" s="4"/>
      <c r="V54" s="4"/>
      <c r="W54" s="4"/>
      <c r="X54" s="4"/>
      <c r="Y54" s="97">
        <f t="shared" si="35"/>
        <v>0</v>
      </c>
      <c r="Z54" s="151">
        <f t="shared" si="36"/>
        <v>0</v>
      </c>
      <c r="AA54" s="98"/>
      <c r="AB54" s="99"/>
      <c r="AC54" s="98"/>
      <c r="AD54" s="99"/>
      <c r="AE54" s="98"/>
      <c r="AF54" s="99"/>
      <c r="AG54" s="98"/>
      <c r="AH54" s="99"/>
      <c r="AI54" s="98"/>
      <c r="AJ54" s="99"/>
      <c r="AK54" s="100"/>
      <c r="AL54" s="147">
        <f t="shared" si="37"/>
        <v>0</v>
      </c>
      <c r="AM54" s="151">
        <f t="shared" si="38"/>
        <v>0</v>
      </c>
    </row>
    <row r="55" spans="1:39" ht="15.75" x14ac:dyDescent="0.25">
      <c r="A55" s="61" t="s">
        <v>59</v>
      </c>
      <c r="B55" s="32"/>
      <c r="C55" s="23" t="s">
        <v>60</v>
      </c>
      <c r="D55" s="117"/>
      <c r="E55" s="118"/>
      <c r="F55" s="4"/>
      <c r="G55" s="4"/>
      <c r="H55" s="4"/>
      <c r="I55" s="4"/>
      <c r="J55" s="4"/>
      <c r="K55" s="4"/>
      <c r="L55" s="4"/>
      <c r="M55" s="4"/>
      <c r="N55" s="4"/>
      <c r="O55" s="4"/>
      <c r="P55" s="4"/>
      <c r="Q55" s="4"/>
      <c r="R55" s="4"/>
      <c r="S55" s="4"/>
      <c r="T55" s="4"/>
      <c r="U55" s="4"/>
      <c r="V55" s="4"/>
      <c r="W55" s="4"/>
      <c r="X55" s="4"/>
      <c r="Y55" s="97">
        <f t="shared" si="35"/>
        <v>0</v>
      </c>
      <c r="Z55" s="151">
        <f t="shared" si="36"/>
        <v>0</v>
      </c>
      <c r="AA55" s="98"/>
      <c r="AB55" s="99"/>
      <c r="AC55" s="98"/>
      <c r="AD55" s="99"/>
      <c r="AE55" s="98"/>
      <c r="AF55" s="99"/>
      <c r="AG55" s="98"/>
      <c r="AH55" s="99"/>
      <c r="AI55" s="98"/>
      <c r="AJ55" s="99"/>
      <c r="AK55" s="100"/>
      <c r="AL55" s="147">
        <f t="shared" si="37"/>
        <v>0</v>
      </c>
      <c r="AM55" s="151">
        <f t="shared" si="38"/>
        <v>0</v>
      </c>
    </row>
    <row r="56" spans="1:39" ht="16.5" thickBot="1" x14ac:dyDescent="0.3">
      <c r="A56" s="60" t="s">
        <v>63</v>
      </c>
      <c r="B56" s="28"/>
      <c r="C56" s="23" t="s">
        <v>64</v>
      </c>
      <c r="D56" s="119"/>
      <c r="E56" s="4"/>
      <c r="F56" s="4"/>
      <c r="G56" s="4"/>
      <c r="H56" s="4"/>
      <c r="I56" s="4"/>
      <c r="J56" s="4"/>
      <c r="K56" s="4"/>
      <c r="L56" s="4"/>
      <c r="M56" s="4"/>
      <c r="N56" s="4"/>
      <c r="O56" s="4"/>
      <c r="P56" s="4"/>
      <c r="Q56" s="4"/>
      <c r="R56" s="4"/>
      <c r="S56" s="4"/>
      <c r="T56" s="4"/>
      <c r="U56" s="4"/>
      <c r="V56" s="4"/>
      <c r="W56" s="4"/>
      <c r="X56" s="4"/>
      <c r="Y56" s="97">
        <f t="shared" si="35"/>
        <v>0</v>
      </c>
      <c r="Z56" s="151">
        <f t="shared" si="36"/>
        <v>0</v>
      </c>
      <c r="AA56" s="98"/>
      <c r="AB56" s="99"/>
      <c r="AC56" s="98"/>
      <c r="AD56" s="99"/>
      <c r="AE56" s="98"/>
      <c r="AF56" s="99"/>
      <c r="AG56" s="98"/>
      <c r="AH56" s="99"/>
      <c r="AI56" s="98"/>
      <c r="AJ56" s="99"/>
      <c r="AK56" s="100"/>
      <c r="AL56" s="147">
        <f t="shared" si="37"/>
        <v>0</v>
      </c>
      <c r="AM56" s="151">
        <f t="shared" si="38"/>
        <v>0</v>
      </c>
    </row>
    <row r="57" spans="1:39" ht="16.5" thickBot="1" x14ac:dyDescent="0.3">
      <c r="A57" s="3"/>
      <c r="B57" s="160" t="s">
        <v>101</v>
      </c>
      <c r="C57" s="120"/>
      <c r="D57" s="121"/>
      <c r="E57" s="150">
        <f>SUBTOTAL(9,E52:E56)</f>
        <v>0</v>
      </c>
      <c r="F57" s="150">
        <f t="shared" ref="F57:X57" si="39">SUBTOTAL(9,F52:F56)</f>
        <v>0</v>
      </c>
      <c r="G57" s="150">
        <f t="shared" si="39"/>
        <v>0</v>
      </c>
      <c r="H57" s="150">
        <f t="shared" si="39"/>
        <v>0</v>
      </c>
      <c r="I57" s="150">
        <f t="shared" si="39"/>
        <v>0</v>
      </c>
      <c r="J57" s="150">
        <f t="shared" si="39"/>
        <v>0</v>
      </c>
      <c r="K57" s="150">
        <f t="shared" si="39"/>
        <v>0</v>
      </c>
      <c r="L57" s="150">
        <f t="shared" si="39"/>
        <v>0</v>
      </c>
      <c r="M57" s="150">
        <f t="shared" si="39"/>
        <v>0</v>
      </c>
      <c r="N57" s="150">
        <f t="shared" si="39"/>
        <v>0</v>
      </c>
      <c r="O57" s="150">
        <f t="shared" si="39"/>
        <v>0</v>
      </c>
      <c r="P57" s="150">
        <f t="shared" si="39"/>
        <v>0</v>
      </c>
      <c r="Q57" s="150">
        <f t="shared" si="39"/>
        <v>0</v>
      </c>
      <c r="R57" s="150">
        <f t="shared" si="39"/>
        <v>0</v>
      </c>
      <c r="S57" s="150">
        <f t="shared" si="39"/>
        <v>0</v>
      </c>
      <c r="T57" s="150">
        <f t="shared" si="39"/>
        <v>0</v>
      </c>
      <c r="U57" s="150">
        <f t="shared" si="39"/>
        <v>0</v>
      </c>
      <c r="V57" s="150">
        <f t="shared" si="39"/>
        <v>0</v>
      </c>
      <c r="W57" s="150">
        <f t="shared" si="39"/>
        <v>0</v>
      </c>
      <c r="X57" s="150">
        <f t="shared" si="39"/>
        <v>0</v>
      </c>
      <c r="Y57" s="106">
        <f>SUM(Y52:Y56)</f>
        <v>0</v>
      </c>
      <c r="Z57" s="101">
        <f>SUM(Z52:Z56)</f>
        <v>0</v>
      </c>
      <c r="AA57" s="106">
        <f t="shared" ref="AA57:AM57" si="40">SUM(AA52:AA56)</f>
        <v>0</v>
      </c>
      <c r="AB57" s="101">
        <f t="shared" si="40"/>
        <v>0</v>
      </c>
      <c r="AC57" s="106">
        <f t="shared" si="40"/>
        <v>0</v>
      </c>
      <c r="AD57" s="101">
        <f t="shared" si="40"/>
        <v>0</v>
      </c>
      <c r="AE57" s="106">
        <f t="shared" si="40"/>
        <v>0</v>
      </c>
      <c r="AF57" s="101">
        <f t="shared" si="40"/>
        <v>0</v>
      </c>
      <c r="AG57" s="106">
        <f t="shared" si="40"/>
        <v>0</v>
      </c>
      <c r="AH57" s="101">
        <f t="shared" si="40"/>
        <v>0</v>
      </c>
      <c r="AI57" s="106">
        <f t="shared" si="40"/>
        <v>0</v>
      </c>
      <c r="AJ57" s="101">
        <f t="shared" si="40"/>
        <v>0</v>
      </c>
      <c r="AK57" s="101">
        <f t="shared" si="40"/>
        <v>0</v>
      </c>
      <c r="AL57" s="106">
        <f t="shared" si="40"/>
        <v>0</v>
      </c>
      <c r="AM57" s="101">
        <f t="shared" si="40"/>
        <v>0</v>
      </c>
    </row>
    <row r="58" spans="1:39" ht="16.5" thickBot="1" x14ac:dyDescent="0.3">
      <c r="A58" s="172"/>
      <c r="B58" s="304" t="s">
        <v>102</v>
      </c>
      <c r="C58" s="305"/>
      <c r="D58" s="306"/>
      <c r="E58" s="159">
        <f t="shared" ref="E58:X58" si="41">E57+E51</f>
        <v>0</v>
      </c>
      <c r="F58" s="159">
        <f t="shared" si="41"/>
        <v>0</v>
      </c>
      <c r="G58" s="159">
        <f t="shared" si="41"/>
        <v>0</v>
      </c>
      <c r="H58" s="159">
        <f t="shared" si="41"/>
        <v>0</v>
      </c>
      <c r="I58" s="159">
        <f t="shared" si="41"/>
        <v>0</v>
      </c>
      <c r="J58" s="159">
        <f t="shared" si="41"/>
        <v>0</v>
      </c>
      <c r="K58" s="159">
        <f t="shared" si="41"/>
        <v>0</v>
      </c>
      <c r="L58" s="159">
        <f t="shared" si="41"/>
        <v>0</v>
      </c>
      <c r="M58" s="159">
        <f t="shared" si="41"/>
        <v>0</v>
      </c>
      <c r="N58" s="159">
        <f t="shared" si="41"/>
        <v>0</v>
      </c>
      <c r="O58" s="159">
        <f t="shared" si="41"/>
        <v>0</v>
      </c>
      <c r="P58" s="159">
        <f t="shared" si="41"/>
        <v>0</v>
      </c>
      <c r="Q58" s="159">
        <f t="shared" si="41"/>
        <v>0</v>
      </c>
      <c r="R58" s="159">
        <f t="shared" si="41"/>
        <v>0</v>
      </c>
      <c r="S58" s="159">
        <f t="shared" si="41"/>
        <v>0</v>
      </c>
      <c r="T58" s="159">
        <f t="shared" si="41"/>
        <v>0</v>
      </c>
      <c r="U58" s="159">
        <f t="shared" si="41"/>
        <v>0</v>
      </c>
      <c r="V58" s="159">
        <f t="shared" si="41"/>
        <v>0</v>
      </c>
      <c r="W58" s="159">
        <f t="shared" si="41"/>
        <v>0</v>
      </c>
      <c r="X58" s="159">
        <f t="shared" si="41"/>
        <v>0</v>
      </c>
      <c r="Y58" s="108">
        <f>Y57+Y51</f>
        <v>0</v>
      </c>
      <c r="Z58" s="186">
        <f>Z57+Z51</f>
        <v>0</v>
      </c>
      <c r="AA58" s="108">
        <f t="shared" ref="AA58:AK58" si="42">AA57+AA51</f>
        <v>0</v>
      </c>
      <c r="AB58" s="186">
        <f t="shared" si="42"/>
        <v>0</v>
      </c>
      <c r="AC58" s="108">
        <f t="shared" si="42"/>
        <v>0</v>
      </c>
      <c r="AD58" s="186">
        <f t="shared" si="42"/>
        <v>0</v>
      </c>
      <c r="AE58" s="108">
        <f t="shared" si="42"/>
        <v>0</v>
      </c>
      <c r="AF58" s="186">
        <f t="shared" si="42"/>
        <v>0</v>
      </c>
      <c r="AG58" s="108">
        <f t="shared" si="42"/>
        <v>0</v>
      </c>
      <c r="AH58" s="186">
        <f t="shared" si="42"/>
        <v>0</v>
      </c>
      <c r="AI58" s="108">
        <f t="shared" si="42"/>
        <v>0</v>
      </c>
      <c r="AJ58" s="186">
        <f t="shared" si="42"/>
        <v>0</v>
      </c>
      <c r="AK58" s="186">
        <f t="shared" si="42"/>
        <v>0</v>
      </c>
      <c r="AL58" s="108">
        <f>AL57+AL51</f>
        <v>0</v>
      </c>
      <c r="AM58" s="180">
        <f>AM57+AM51</f>
        <v>0</v>
      </c>
    </row>
    <row r="59" spans="1:39" ht="19.5" thickBot="1" x14ac:dyDescent="0.35">
      <c r="A59" s="38">
        <v>5.4</v>
      </c>
      <c r="B59" s="43" t="s">
        <v>103</v>
      </c>
      <c r="C59" s="161"/>
      <c r="D59" s="179" t="s">
        <v>46</v>
      </c>
      <c r="E59" s="294" t="s">
        <v>43</v>
      </c>
      <c r="F59" s="295"/>
      <c r="G59" s="295"/>
      <c r="H59" s="295"/>
      <c r="I59" s="295"/>
      <c r="J59" s="295"/>
      <c r="K59" s="295"/>
      <c r="L59" s="295"/>
      <c r="M59" s="295"/>
      <c r="N59" s="295"/>
      <c r="O59" s="295"/>
      <c r="P59" s="295"/>
      <c r="Q59" s="295"/>
      <c r="R59" s="295"/>
      <c r="S59" s="295"/>
      <c r="T59" s="295"/>
      <c r="U59" s="295"/>
      <c r="V59" s="295"/>
      <c r="W59" s="295"/>
      <c r="X59" s="295"/>
      <c r="Y59" s="162"/>
      <c r="Z59" s="163"/>
      <c r="AA59" s="162"/>
      <c r="AB59" s="164"/>
      <c r="AC59" s="162"/>
      <c r="AD59" s="164"/>
      <c r="AE59" s="162"/>
      <c r="AF59" s="164"/>
      <c r="AG59" s="162"/>
      <c r="AH59" s="164"/>
      <c r="AI59" s="162"/>
      <c r="AJ59" s="164"/>
      <c r="AK59" s="164"/>
      <c r="AL59" s="165"/>
      <c r="AM59" s="166"/>
    </row>
    <row r="60" spans="1:39" ht="15.75" x14ac:dyDescent="0.25">
      <c r="A60" s="62" t="s">
        <v>104</v>
      </c>
      <c r="B60" s="18" t="s">
        <v>69</v>
      </c>
      <c r="C60" s="27" t="s">
        <v>105</v>
      </c>
      <c r="D60" s="116" t="s">
        <v>46</v>
      </c>
      <c r="E60" s="4"/>
      <c r="F60" s="4"/>
      <c r="G60" s="4"/>
      <c r="H60" s="4"/>
      <c r="I60" s="4"/>
      <c r="J60" s="4"/>
      <c r="K60" s="4"/>
      <c r="L60" s="4"/>
      <c r="M60" s="4"/>
      <c r="N60" s="4"/>
      <c r="O60" s="4"/>
      <c r="P60" s="4"/>
      <c r="Q60" s="4"/>
      <c r="R60" s="4"/>
      <c r="S60" s="4"/>
      <c r="T60" s="4"/>
      <c r="U60" s="4"/>
      <c r="V60" s="4"/>
      <c r="W60" s="4"/>
      <c r="X60" s="4"/>
      <c r="Y60" s="97">
        <f t="shared" ref="Y60:Y64" si="43">SUM(E60:X60)</f>
        <v>0</v>
      </c>
      <c r="Z60" s="151">
        <f t="shared" ref="Z60:Z70" si="44">SUMPRODUCT($E$4:$X$4,E60:X60)</f>
        <v>0</v>
      </c>
      <c r="AA60" s="97"/>
      <c r="AB60" s="151"/>
      <c r="AC60" s="97"/>
      <c r="AD60" s="151"/>
      <c r="AE60" s="97"/>
      <c r="AF60" s="151"/>
      <c r="AG60" s="97"/>
      <c r="AH60" s="151"/>
      <c r="AI60" s="97"/>
      <c r="AJ60" s="151"/>
      <c r="AK60" s="151"/>
      <c r="AL60" s="147">
        <f t="shared" ref="AL60:AL70" si="45">SUM(Y60,AA60,AC60,AE60,AG60,AI60)</f>
        <v>0</v>
      </c>
      <c r="AM60" s="151">
        <f t="shared" ref="AM60:AM70" si="46">SUM(Z60,AB60,AD60,AF60,AH60,AJ60,AK60)</f>
        <v>0</v>
      </c>
    </row>
    <row r="61" spans="1:39" ht="15.75" x14ac:dyDescent="0.25">
      <c r="A61" s="61" t="s">
        <v>106</v>
      </c>
      <c r="B61" s="32"/>
      <c r="C61" s="23" t="s">
        <v>80</v>
      </c>
      <c r="D61" s="113"/>
      <c r="E61" s="4"/>
      <c r="F61" s="4"/>
      <c r="G61" s="4"/>
      <c r="H61" s="4"/>
      <c r="I61" s="4"/>
      <c r="J61" s="4"/>
      <c r="K61" s="4"/>
      <c r="L61" s="4"/>
      <c r="M61" s="4"/>
      <c r="N61" s="4"/>
      <c r="O61" s="4"/>
      <c r="P61" s="4"/>
      <c r="Q61" s="4"/>
      <c r="R61" s="4"/>
      <c r="S61" s="4"/>
      <c r="T61" s="4"/>
      <c r="U61" s="4"/>
      <c r="V61" s="4"/>
      <c r="W61" s="4"/>
      <c r="X61" s="4"/>
      <c r="Y61" s="97">
        <f t="shared" si="43"/>
        <v>0</v>
      </c>
      <c r="Z61" s="151">
        <f t="shared" si="44"/>
        <v>0</v>
      </c>
      <c r="AA61" s="97"/>
      <c r="AB61" s="151"/>
      <c r="AC61" s="97"/>
      <c r="AD61" s="151"/>
      <c r="AE61" s="97"/>
      <c r="AF61" s="151"/>
      <c r="AG61" s="97"/>
      <c r="AH61" s="151"/>
      <c r="AI61" s="97"/>
      <c r="AJ61" s="151"/>
      <c r="AK61" s="151"/>
      <c r="AL61" s="147">
        <f t="shared" si="45"/>
        <v>0</v>
      </c>
      <c r="AM61" s="151">
        <f t="shared" si="46"/>
        <v>0</v>
      </c>
    </row>
    <row r="62" spans="1:39" ht="15.75" x14ac:dyDescent="0.25">
      <c r="A62" s="61" t="s">
        <v>107</v>
      </c>
      <c r="B62" s="32"/>
      <c r="C62" s="23" t="s">
        <v>84</v>
      </c>
      <c r="D62" s="113"/>
      <c r="E62" s="4"/>
      <c r="F62" s="4"/>
      <c r="G62" s="4"/>
      <c r="H62" s="4"/>
      <c r="I62" s="4"/>
      <c r="J62" s="4"/>
      <c r="K62" s="4"/>
      <c r="L62" s="4"/>
      <c r="M62" s="4"/>
      <c r="N62" s="4"/>
      <c r="O62" s="4"/>
      <c r="P62" s="4"/>
      <c r="Q62" s="4"/>
      <c r="R62" s="4"/>
      <c r="S62" s="4"/>
      <c r="T62" s="4"/>
      <c r="U62" s="4"/>
      <c r="V62" s="4"/>
      <c r="W62" s="4"/>
      <c r="X62" s="4"/>
      <c r="Y62" s="97">
        <f t="shared" si="43"/>
        <v>0</v>
      </c>
      <c r="Z62" s="151">
        <f t="shared" si="44"/>
        <v>0</v>
      </c>
      <c r="AA62" s="97"/>
      <c r="AB62" s="151"/>
      <c r="AC62" s="97"/>
      <c r="AD62" s="151"/>
      <c r="AE62" s="97"/>
      <c r="AF62" s="151"/>
      <c r="AG62" s="97"/>
      <c r="AH62" s="151"/>
      <c r="AI62" s="97"/>
      <c r="AJ62" s="151"/>
      <c r="AK62" s="151"/>
      <c r="AL62" s="147">
        <f t="shared" si="45"/>
        <v>0</v>
      </c>
      <c r="AM62" s="151">
        <f t="shared" si="46"/>
        <v>0</v>
      </c>
    </row>
    <row r="63" spans="1:39" ht="15.75" x14ac:dyDescent="0.25">
      <c r="A63" s="61" t="s">
        <v>108</v>
      </c>
      <c r="B63" s="28"/>
      <c r="C63" s="23" t="s">
        <v>109</v>
      </c>
      <c r="D63" s="113"/>
      <c r="E63" s="4"/>
      <c r="F63" s="4"/>
      <c r="G63" s="4"/>
      <c r="H63" s="4"/>
      <c r="I63" s="4"/>
      <c r="J63" s="4"/>
      <c r="K63" s="4"/>
      <c r="L63" s="4"/>
      <c r="M63" s="4"/>
      <c r="N63" s="4"/>
      <c r="O63" s="4"/>
      <c r="P63" s="4"/>
      <c r="Q63" s="4"/>
      <c r="R63" s="4"/>
      <c r="S63" s="4"/>
      <c r="T63" s="4"/>
      <c r="U63" s="4"/>
      <c r="V63" s="4"/>
      <c r="W63" s="4"/>
      <c r="X63" s="4"/>
      <c r="Y63" s="97">
        <f t="shared" si="43"/>
        <v>0</v>
      </c>
      <c r="Z63" s="151">
        <f t="shared" si="44"/>
        <v>0</v>
      </c>
      <c r="AA63" s="97"/>
      <c r="AB63" s="151"/>
      <c r="AC63" s="97"/>
      <c r="AD63" s="151"/>
      <c r="AE63" s="97"/>
      <c r="AF63" s="151"/>
      <c r="AG63" s="97"/>
      <c r="AH63" s="151"/>
      <c r="AI63" s="97"/>
      <c r="AJ63" s="151"/>
      <c r="AK63" s="151"/>
      <c r="AL63" s="147">
        <f t="shared" si="45"/>
        <v>0</v>
      </c>
      <c r="AM63" s="151">
        <f t="shared" si="46"/>
        <v>0</v>
      </c>
    </row>
    <row r="64" spans="1:39" ht="15.75" x14ac:dyDescent="0.25">
      <c r="A64" s="61" t="s">
        <v>110</v>
      </c>
      <c r="B64" s="32"/>
      <c r="C64" s="23" t="s">
        <v>86</v>
      </c>
      <c r="D64" s="113" t="s">
        <v>46</v>
      </c>
      <c r="E64" s="4"/>
      <c r="F64" s="4"/>
      <c r="G64" s="4"/>
      <c r="H64" s="4"/>
      <c r="I64" s="4"/>
      <c r="J64" s="4"/>
      <c r="K64" s="4"/>
      <c r="L64" s="4"/>
      <c r="M64" s="4"/>
      <c r="N64" s="4"/>
      <c r="O64" s="4"/>
      <c r="P64" s="4"/>
      <c r="Q64" s="4"/>
      <c r="R64" s="4"/>
      <c r="S64" s="4"/>
      <c r="T64" s="4"/>
      <c r="U64" s="4"/>
      <c r="V64" s="4"/>
      <c r="W64" s="4"/>
      <c r="X64" s="4"/>
      <c r="Y64" s="97">
        <f t="shared" si="43"/>
        <v>0</v>
      </c>
      <c r="Z64" s="151">
        <f t="shared" si="44"/>
        <v>0</v>
      </c>
      <c r="AA64" s="97"/>
      <c r="AB64" s="151"/>
      <c r="AC64" s="97"/>
      <c r="AD64" s="151"/>
      <c r="AE64" s="97"/>
      <c r="AF64" s="151"/>
      <c r="AG64" s="97"/>
      <c r="AH64" s="151"/>
      <c r="AI64" s="97"/>
      <c r="AJ64" s="151"/>
      <c r="AK64" s="151"/>
      <c r="AL64" s="147">
        <f t="shared" si="45"/>
        <v>0</v>
      </c>
      <c r="AM64" s="151">
        <f t="shared" si="46"/>
        <v>0</v>
      </c>
    </row>
    <row r="65" spans="1:39" ht="15.75" x14ac:dyDescent="0.25">
      <c r="A65" s="61" t="s">
        <v>110</v>
      </c>
      <c r="B65" s="32"/>
      <c r="C65" s="23" t="s">
        <v>111</v>
      </c>
      <c r="D65" s="113" t="s">
        <v>54</v>
      </c>
      <c r="E65" s="4"/>
      <c r="F65" s="4"/>
      <c r="G65" s="4"/>
      <c r="H65" s="4"/>
      <c r="I65" s="4"/>
      <c r="J65" s="4"/>
      <c r="K65" s="4"/>
      <c r="L65" s="4"/>
      <c r="M65" s="4"/>
      <c r="N65" s="4"/>
      <c r="O65" s="4"/>
      <c r="P65" s="4"/>
      <c r="Q65" s="4"/>
      <c r="R65" s="4"/>
      <c r="S65" s="4"/>
      <c r="T65" s="4"/>
      <c r="U65" s="4"/>
      <c r="V65" s="4"/>
      <c r="W65" s="4"/>
      <c r="X65" s="4"/>
      <c r="Y65" s="97">
        <f t="shared" ref="Y65:Y70" si="47">SUM(E65:X65)</f>
        <v>0</v>
      </c>
      <c r="Z65" s="151">
        <f t="shared" si="44"/>
        <v>0</v>
      </c>
      <c r="AA65" s="97"/>
      <c r="AB65" s="151"/>
      <c r="AC65" s="97"/>
      <c r="AD65" s="151"/>
      <c r="AE65" s="97"/>
      <c r="AF65" s="151"/>
      <c r="AG65" s="97"/>
      <c r="AH65" s="151"/>
      <c r="AI65" s="97"/>
      <c r="AJ65" s="151"/>
      <c r="AK65" s="151"/>
      <c r="AL65" s="147">
        <f t="shared" si="45"/>
        <v>0</v>
      </c>
      <c r="AM65" s="151">
        <f t="shared" si="46"/>
        <v>0</v>
      </c>
    </row>
    <row r="66" spans="1:39" ht="15.75" x14ac:dyDescent="0.25">
      <c r="A66" s="61" t="s">
        <v>112</v>
      </c>
      <c r="B66" s="28"/>
      <c r="C66" s="23" t="s">
        <v>113</v>
      </c>
      <c r="D66" s="113"/>
      <c r="E66" s="4"/>
      <c r="F66" s="4"/>
      <c r="G66" s="4"/>
      <c r="H66" s="4"/>
      <c r="I66" s="4"/>
      <c r="J66" s="4"/>
      <c r="K66" s="4"/>
      <c r="L66" s="4"/>
      <c r="M66" s="4"/>
      <c r="N66" s="4"/>
      <c r="O66" s="4"/>
      <c r="P66" s="4"/>
      <c r="Q66" s="4"/>
      <c r="R66" s="4"/>
      <c r="S66" s="4"/>
      <c r="T66" s="4"/>
      <c r="U66" s="4"/>
      <c r="V66" s="4"/>
      <c r="W66" s="4"/>
      <c r="X66" s="4"/>
      <c r="Y66" s="97">
        <f t="shared" si="47"/>
        <v>0</v>
      </c>
      <c r="Z66" s="151">
        <f t="shared" si="44"/>
        <v>0</v>
      </c>
      <c r="AA66" s="97"/>
      <c r="AB66" s="151"/>
      <c r="AC66" s="97"/>
      <c r="AD66" s="151"/>
      <c r="AE66" s="97"/>
      <c r="AF66" s="151"/>
      <c r="AG66" s="97"/>
      <c r="AH66" s="151"/>
      <c r="AI66" s="97"/>
      <c r="AJ66" s="151"/>
      <c r="AK66" s="151"/>
      <c r="AL66" s="147">
        <f t="shared" si="45"/>
        <v>0</v>
      </c>
      <c r="AM66" s="151">
        <f t="shared" si="46"/>
        <v>0</v>
      </c>
    </row>
    <row r="67" spans="1:39" ht="15.75" x14ac:dyDescent="0.25">
      <c r="A67" s="61" t="s">
        <v>114</v>
      </c>
      <c r="B67" s="28"/>
      <c r="C67" s="23" t="s">
        <v>115</v>
      </c>
      <c r="D67" s="113"/>
      <c r="E67" s="4"/>
      <c r="F67" s="4"/>
      <c r="G67" s="4"/>
      <c r="H67" s="4"/>
      <c r="I67" s="4"/>
      <c r="J67" s="4"/>
      <c r="K67" s="4"/>
      <c r="L67" s="4"/>
      <c r="M67" s="4"/>
      <c r="N67" s="4"/>
      <c r="O67" s="4"/>
      <c r="P67" s="4"/>
      <c r="Q67" s="4"/>
      <c r="R67" s="4"/>
      <c r="S67" s="4"/>
      <c r="T67" s="4"/>
      <c r="U67" s="4"/>
      <c r="V67" s="4"/>
      <c r="W67" s="4"/>
      <c r="X67" s="4"/>
      <c r="Y67" s="97">
        <f t="shared" si="47"/>
        <v>0</v>
      </c>
      <c r="Z67" s="151">
        <f t="shared" si="44"/>
        <v>0</v>
      </c>
      <c r="AA67" s="97"/>
      <c r="AB67" s="151"/>
      <c r="AC67" s="97"/>
      <c r="AD67" s="151"/>
      <c r="AE67" s="97"/>
      <c r="AF67" s="151"/>
      <c r="AG67" s="97"/>
      <c r="AH67" s="151"/>
      <c r="AI67" s="97"/>
      <c r="AJ67" s="151"/>
      <c r="AK67" s="151"/>
      <c r="AL67" s="147">
        <f t="shared" si="45"/>
        <v>0</v>
      </c>
      <c r="AM67" s="151">
        <f t="shared" si="46"/>
        <v>0</v>
      </c>
    </row>
    <row r="68" spans="1:39" ht="16.5" customHeight="1" x14ac:dyDescent="0.25">
      <c r="A68" s="61" t="s">
        <v>116</v>
      </c>
      <c r="B68" s="28"/>
      <c r="C68" s="23" t="s">
        <v>117</v>
      </c>
      <c r="D68" s="113"/>
      <c r="E68" s="4"/>
      <c r="F68" s="4"/>
      <c r="G68" s="4"/>
      <c r="H68" s="4"/>
      <c r="I68" s="4"/>
      <c r="J68" s="4"/>
      <c r="K68" s="4"/>
      <c r="L68" s="4"/>
      <c r="M68" s="4"/>
      <c r="N68" s="4"/>
      <c r="O68" s="4"/>
      <c r="P68" s="4"/>
      <c r="Q68" s="4"/>
      <c r="R68" s="4"/>
      <c r="S68" s="4"/>
      <c r="T68" s="4"/>
      <c r="U68" s="4"/>
      <c r="V68" s="4"/>
      <c r="W68" s="4"/>
      <c r="X68" s="4"/>
      <c r="Y68" s="97">
        <f t="shared" si="47"/>
        <v>0</v>
      </c>
      <c r="Z68" s="151">
        <f t="shared" si="44"/>
        <v>0</v>
      </c>
      <c r="AA68" s="97"/>
      <c r="AB68" s="151"/>
      <c r="AC68" s="97"/>
      <c r="AD68" s="151"/>
      <c r="AE68" s="97"/>
      <c r="AF68" s="151"/>
      <c r="AG68" s="97"/>
      <c r="AH68" s="151"/>
      <c r="AI68" s="97"/>
      <c r="AJ68" s="151"/>
      <c r="AK68" s="151"/>
      <c r="AL68" s="147">
        <f t="shared" si="45"/>
        <v>0</v>
      </c>
      <c r="AM68" s="151">
        <f t="shared" si="46"/>
        <v>0</v>
      </c>
    </row>
    <row r="69" spans="1:39" ht="15.75" x14ac:dyDescent="0.25">
      <c r="A69" s="61" t="s">
        <v>118</v>
      </c>
      <c r="B69" s="28"/>
      <c r="C69" s="54" t="s">
        <v>119</v>
      </c>
      <c r="D69" s="113"/>
      <c r="E69" s="4"/>
      <c r="F69" s="4"/>
      <c r="G69" s="4"/>
      <c r="H69" s="4"/>
      <c r="I69" s="4"/>
      <c r="J69" s="4"/>
      <c r="K69" s="4"/>
      <c r="L69" s="4"/>
      <c r="M69" s="4"/>
      <c r="N69" s="4"/>
      <c r="O69" s="4"/>
      <c r="P69" s="4"/>
      <c r="Q69" s="4"/>
      <c r="R69" s="4"/>
      <c r="S69" s="4"/>
      <c r="T69" s="4"/>
      <c r="U69" s="4"/>
      <c r="V69" s="4"/>
      <c r="W69" s="4"/>
      <c r="X69" s="4"/>
      <c r="Y69" s="97">
        <f t="shared" si="47"/>
        <v>0</v>
      </c>
      <c r="Z69" s="151">
        <f t="shared" si="44"/>
        <v>0</v>
      </c>
      <c r="AA69" s="97"/>
      <c r="AB69" s="151"/>
      <c r="AC69" s="97"/>
      <c r="AD69" s="151"/>
      <c r="AE69" s="97"/>
      <c r="AF69" s="151"/>
      <c r="AG69" s="97"/>
      <c r="AH69" s="151"/>
      <c r="AI69" s="97"/>
      <c r="AJ69" s="151"/>
      <c r="AK69" s="151"/>
      <c r="AL69" s="147">
        <f t="shared" si="45"/>
        <v>0</v>
      </c>
      <c r="AM69" s="151">
        <f t="shared" si="46"/>
        <v>0</v>
      </c>
    </row>
    <row r="70" spans="1:39" ht="16.5" thickBot="1" x14ac:dyDescent="0.3">
      <c r="A70" s="63" t="s">
        <v>63</v>
      </c>
      <c r="B70" s="28"/>
      <c r="C70" s="23" t="s">
        <v>64</v>
      </c>
      <c r="D70" s="113"/>
      <c r="E70" s="4"/>
      <c r="F70" s="4"/>
      <c r="G70" s="4"/>
      <c r="H70" s="4"/>
      <c r="I70" s="4"/>
      <c r="J70" s="4"/>
      <c r="K70" s="4"/>
      <c r="L70" s="4"/>
      <c r="M70" s="4"/>
      <c r="N70" s="4"/>
      <c r="O70" s="4"/>
      <c r="P70" s="4"/>
      <c r="Q70" s="4"/>
      <c r="R70" s="4"/>
      <c r="S70" s="4"/>
      <c r="T70" s="4"/>
      <c r="U70" s="4"/>
      <c r="V70" s="4"/>
      <c r="W70" s="4"/>
      <c r="X70" s="4"/>
      <c r="Y70" s="97">
        <f t="shared" si="47"/>
        <v>0</v>
      </c>
      <c r="Z70" s="151">
        <f t="shared" si="44"/>
        <v>0</v>
      </c>
      <c r="AA70" s="97"/>
      <c r="AB70" s="151"/>
      <c r="AC70" s="97"/>
      <c r="AD70" s="151"/>
      <c r="AE70" s="97"/>
      <c r="AF70" s="151"/>
      <c r="AG70" s="97"/>
      <c r="AH70" s="151"/>
      <c r="AI70" s="97"/>
      <c r="AJ70" s="151"/>
      <c r="AK70" s="151"/>
      <c r="AL70" s="147">
        <f t="shared" si="45"/>
        <v>0</v>
      </c>
      <c r="AM70" s="151">
        <f t="shared" si="46"/>
        <v>0</v>
      </c>
    </row>
    <row r="71" spans="1:39" ht="16.5" thickBot="1" x14ac:dyDescent="0.3">
      <c r="A71" s="173"/>
      <c r="B71" s="292" t="s">
        <v>120</v>
      </c>
      <c r="C71" s="292"/>
      <c r="D71" s="293"/>
      <c r="E71" s="150">
        <f>SUBTOTAL(9,E60:E70)</f>
        <v>0</v>
      </c>
      <c r="F71" s="150">
        <f t="shared" ref="F71:X71" si="48">SUBTOTAL(9,F60:F70)</f>
        <v>0</v>
      </c>
      <c r="G71" s="150">
        <f t="shared" si="48"/>
        <v>0</v>
      </c>
      <c r="H71" s="150">
        <f t="shared" si="48"/>
        <v>0</v>
      </c>
      <c r="I71" s="150">
        <f t="shared" si="48"/>
        <v>0</v>
      </c>
      <c r="J71" s="150">
        <f t="shared" si="48"/>
        <v>0</v>
      </c>
      <c r="K71" s="150">
        <f t="shared" si="48"/>
        <v>0</v>
      </c>
      <c r="L71" s="150">
        <f t="shared" si="48"/>
        <v>0</v>
      </c>
      <c r="M71" s="150">
        <f t="shared" si="48"/>
        <v>0</v>
      </c>
      <c r="N71" s="150">
        <f t="shared" si="48"/>
        <v>0</v>
      </c>
      <c r="O71" s="150">
        <f t="shared" si="48"/>
        <v>0</v>
      </c>
      <c r="P71" s="150">
        <f t="shared" si="48"/>
        <v>0</v>
      </c>
      <c r="Q71" s="150">
        <f t="shared" si="48"/>
        <v>0</v>
      </c>
      <c r="R71" s="150">
        <f t="shared" si="48"/>
        <v>0</v>
      </c>
      <c r="S71" s="150">
        <f t="shared" si="48"/>
        <v>0</v>
      </c>
      <c r="T71" s="150">
        <f t="shared" si="48"/>
        <v>0</v>
      </c>
      <c r="U71" s="150">
        <f t="shared" si="48"/>
        <v>0</v>
      </c>
      <c r="V71" s="150">
        <f t="shared" si="48"/>
        <v>0</v>
      </c>
      <c r="W71" s="150">
        <f t="shared" si="48"/>
        <v>0</v>
      </c>
      <c r="X71" s="150">
        <f t="shared" si="48"/>
        <v>0</v>
      </c>
      <c r="Y71" s="106">
        <f>SUM(Y60:Y70)</f>
        <v>0</v>
      </c>
      <c r="Z71" s="101">
        <f>SUM(Z60:Z70)</f>
        <v>0</v>
      </c>
      <c r="AA71" s="106">
        <f t="shared" ref="AA71:AK71" si="49">SUM(AA60:AA70)</f>
        <v>0</v>
      </c>
      <c r="AB71" s="101">
        <f t="shared" si="49"/>
        <v>0</v>
      </c>
      <c r="AC71" s="106">
        <f t="shared" si="49"/>
        <v>0</v>
      </c>
      <c r="AD71" s="101">
        <f t="shared" si="49"/>
        <v>0</v>
      </c>
      <c r="AE71" s="106">
        <f t="shared" si="49"/>
        <v>0</v>
      </c>
      <c r="AF71" s="101">
        <f t="shared" si="49"/>
        <v>0</v>
      </c>
      <c r="AG71" s="106">
        <f t="shared" si="49"/>
        <v>0</v>
      </c>
      <c r="AH71" s="101">
        <f t="shared" si="49"/>
        <v>0</v>
      </c>
      <c r="AI71" s="106">
        <f t="shared" si="49"/>
        <v>0</v>
      </c>
      <c r="AJ71" s="101">
        <f t="shared" si="49"/>
        <v>0</v>
      </c>
      <c r="AK71" s="101">
        <f t="shared" si="49"/>
        <v>0</v>
      </c>
      <c r="AL71" s="106">
        <f>SUM(AL60:AL70)</f>
        <v>0</v>
      </c>
      <c r="AM71" s="101">
        <f>SUM(AM60:AM70)</f>
        <v>0</v>
      </c>
    </row>
    <row r="72" spans="1:39" ht="19.5" thickBot="1" x14ac:dyDescent="0.35">
      <c r="A72" s="45">
        <v>5.5</v>
      </c>
      <c r="B72" s="43" t="s">
        <v>121</v>
      </c>
      <c r="C72" s="161"/>
      <c r="D72" s="179"/>
      <c r="E72" s="294" t="s">
        <v>43</v>
      </c>
      <c r="F72" s="295"/>
      <c r="G72" s="295"/>
      <c r="H72" s="295"/>
      <c r="I72" s="295"/>
      <c r="J72" s="295"/>
      <c r="K72" s="295"/>
      <c r="L72" s="295"/>
      <c r="M72" s="295"/>
      <c r="N72" s="295"/>
      <c r="O72" s="295"/>
      <c r="P72" s="295"/>
      <c r="Q72" s="295"/>
      <c r="R72" s="295"/>
      <c r="S72" s="295"/>
      <c r="T72" s="295"/>
      <c r="U72" s="295"/>
      <c r="V72" s="295"/>
      <c r="W72" s="295"/>
      <c r="X72" s="295"/>
      <c r="Y72" s="162"/>
      <c r="Z72" s="163"/>
      <c r="AA72" s="162"/>
      <c r="AB72" s="164"/>
      <c r="AC72" s="162"/>
      <c r="AD72" s="164"/>
      <c r="AE72" s="162"/>
      <c r="AF72" s="164"/>
      <c r="AG72" s="162"/>
      <c r="AH72" s="164"/>
      <c r="AI72" s="162"/>
      <c r="AJ72" s="164"/>
      <c r="AK72" s="164"/>
      <c r="AL72" s="165"/>
      <c r="AM72" s="166"/>
    </row>
    <row r="73" spans="1:39" ht="15.75" x14ac:dyDescent="0.25">
      <c r="A73" s="122" t="s">
        <v>122</v>
      </c>
      <c r="B73" s="48" t="s">
        <v>123</v>
      </c>
      <c r="C73" s="29"/>
      <c r="D73" s="123" t="s">
        <v>46</v>
      </c>
      <c r="E73" s="4"/>
      <c r="F73" s="4"/>
      <c r="G73" s="4"/>
      <c r="H73" s="4"/>
      <c r="I73" s="4"/>
      <c r="J73" s="4"/>
      <c r="K73" s="4"/>
      <c r="L73" s="4"/>
      <c r="M73" s="4"/>
      <c r="N73" s="4"/>
      <c r="O73" s="4"/>
      <c r="P73" s="4"/>
      <c r="Q73" s="4"/>
      <c r="R73" s="4"/>
      <c r="S73" s="4"/>
      <c r="T73" s="4"/>
      <c r="U73" s="4"/>
      <c r="V73" s="4"/>
      <c r="W73" s="4"/>
      <c r="X73" s="4"/>
      <c r="Y73" s="97">
        <f t="shared" ref="Y73:Y74" si="50">SUM(E73:X73)</f>
        <v>0</v>
      </c>
      <c r="Z73" s="151">
        <f t="shared" ref="Z73:Z74" si="51">SUMPRODUCT($E$4:$X$4,E73:X73)</f>
        <v>0</v>
      </c>
      <c r="AA73" s="97"/>
      <c r="AB73" s="151"/>
      <c r="AC73" s="97"/>
      <c r="AD73" s="151"/>
      <c r="AE73" s="97"/>
      <c r="AF73" s="151"/>
      <c r="AG73" s="97"/>
      <c r="AH73" s="151"/>
      <c r="AI73" s="97"/>
      <c r="AJ73" s="151"/>
      <c r="AK73" s="100"/>
      <c r="AL73" s="147">
        <f t="shared" ref="AL73:AL74" si="52">SUM(Y73,AA73,AC73,AE73,AG73,AI73)</f>
        <v>0</v>
      </c>
      <c r="AM73" s="151">
        <f t="shared" ref="AM73:AM74" si="53">SUM(Z73,AB73,AD73,AF73,AH73,AJ73,AK73)</f>
        <v>0</v>
      </c>
    </row>
    <row r="74" spans="1:39" ht="32.25" thickBot="1" x14ac:dyDescent="0.3">
      <c r="A74" s="3" t="s">
        <v>124</v>
      </c>
      <c r="B74" s="49" t="s">
        <v>125</v>
      </c>
      <c r="C74" s="3" t="s">
        <v>180</v>
      </c>
      <c r="D74" s="124" t="s">
        <v>54</v>
      </c>
      <c r="E74" s="4"/>
      <c r="F74" s="4"/>
      <c r="G74" s="4"/>
      <c r="H74" s="4"/>
      <c r="I74" s="4"/>
      <c r="J74" s="4"/>
      <c r="K74" s="4"/>
      <c r="L74" s="4"/>
      <c r="M74" s="4"/>
      <c r="N74" s="4"/>
      <c r="O74" s="4"/>
      <c r="P74" s="4"/>
      <c r="Q74" s="4"/>
      <c r="R74" s="4"/>
      <c r="S74" s="4"/>
      <c r="T74" s="4"/>
      <c r="U74" s="4"/>
      <c r="V74" s="4"/>
      <c r="W74" s="4"/>
      <c r="X74" s="4"/>
      <c r="Y74" s="97">
        <f t="shared" si="50"/>
        <v>0</v>
      </c>
      <c r="Z74" s="151">
        <f t="shared" si="51"/>
        <v>0</v>
      </c>
      <c r="AA74" s="97"/>
      <c r="AB74" s="151"/>
      <c r="AC74" s="97"/>
      <c r="AD74" s="151"/>
      <c r="AE74" s="97"/>
      <c r="AF74" s="151"/>
      <c r="AG74" s="97"/>
      <c r="AH74" s="151"/>
      <c r="AI74" s="97"/>
      <c r="AJ74" s="151"/>
      <c r="AK74" s="100"/>
      <c r="AL74" s="147">
        <f t="shared" si="52"/>
        <v>0</v>
      </c>
      <c r="AM74" s="151">
        <f t="shared" si="53"/>
        <v>0</v>
      </c>
    </row>
    <row r="75" spans="1:39" ht="16.5" thickBot="1" x14ac:dyDescent="0.3">
      <c r="A75" s="168"/>
      <c r="B75" s="296" t="s">
        <v>126</v>
      </c>
      <c r="C75" s="296"/>
      <c r="D75" s="297"/>
      <c r="E75" s="150">
        <f t="shared" ref="E75:X75" si="54">SUBTOTAL(9,E73:E74)</f>
        <v>0</v>
      </c>
      <c r="F75" s="150">
        <f t="shared" si="54"/>
        <v>0</v>
      </c>
      <c r="G75" s="150">
        <f t="shared" si="54"/>
        <v>0</v>
      </c>
      <c r="H75" s="150">
        <f t="shared" si="54"/>
        <v>0</v>
      </c>
      <c r="I75" s="150">
        <f t="shared" si="54"/>
        <v>0</v>
      </c>
      <c r="J75" s="150">
        <f t="shared" si="54"/>
        <v>0</v>
      </c>
      <c r="K75" s="150">
        <f t="shared" si="54"/>
        <v>0</v>
      </c>
      <c r="L75" s="150">
        <f t="shared" si="54"/>
        <v>0</v>
      </c>
      <c r="M75" s="150">
        <f t="shared" si="54"/>
        <v>0</v>
      </c>
      <c r="N75" s="150">
        <f t="shared" si="54"/>
        <v>0</v>
      </c>
      <c r="O75" s="150">
        <f t="shared" si="54"/>
        <v>0</v>
      </c>
      <c r="P75" s="150">
        <f t="shared" si="54"/>
        <v>0</v>
      </c>
      <c r="Q75" s="150">
        <f t="shared" si="54"/>
        <v>0</v>
      </c>
      <c r="R75" s="150">
        <f t="shared" si="54"/>
        <v>0</v>
      </c>
      <c r="S75" s="150">
        <f t="shared" si="54"/>
        <v>0</v>
      </c>
      <c r="T75" s="150">
        <f t="shared" si="54"/>
        <v>0</v>
      </c>
      <c r="U75" s="150">
        <f t="shared" si="54"/>
        <v>0</v>
      </c>
      <c r="V75" s="150">
        <f t="shared" si="54"/>
        <v>0</v>
      </c>
      <c r="W75" s="150">
        <f t="shared" si="54"/>
        <v>0</v>
      </c>
      <c r="X75" s="150">
        <f t="shared" si="54"/>
        <v>0</v>
      </c>
      <c r="Y75" s="106">
        <f t="shared" ref="Y75:AM75" si="55">SUM(Y73:Y74)</f>
        <v>0</v>
      </c>
      <c r="Z75" s="101">
        <f t="shared" si="55"/>
        <v>0</v>
      </c>
      <c r="AA75" s="106">
        <f t="shared" si="55"/>
        <v>0</v>
      </c>
      <c r="AB75" s="101">
        <f t="shared" si="55"/>
        <v>0</v>
      </c>
      <c r="AC75" s="106">
        <f t="shared" si="55"/>
        <v>0</v>
      </c>
      <c r="AD75" s="101">
        <f t="shared" si="55"/>
        <v>0</v>
      </c>
      <c r="AE75" s="106">
        <f t="shared" si="55"/>
        <v>0</v>
      </c>
      <c r="AF75" s="101">
        <f t="shared" si="55"/>
        <v>0</v>
      </c>
      <c r="AG75" s="106">
        <f t="shared" si="55"/>
        <v>0</v>
      </c>
      <c r="AH75" s="101">
        <f t="shared" si="55"/>
        <v>0</v>
      </c>
      <c r="AI75" s="106">
        <f t="shared" si="55"/>
        <v>0</v>
      </c>
      <c r="AJ75" s="101">
        <f t="shared" si="55"/>
        <v>0</v>
      </c>
      <c r="AK75" s="101">
        <f t="shared" si="55"/>
        <v>0</v>
      </c>
      <c r="AL75" s="106">
        <f t="shared" si="55"/>
        <v>0</v>
      </c>
      <c r="AM75" s="101">
        <f t="shared" si="55"/>
        <v>0</v>
      </c>
    </row>
    <row r="76" spans="1:39" ht="19.5" thickBot="1" x14ac:dyDescent="0.35">
      <c r="A76" s="174">
        <v>5.6</v>
      </c>
      <c r="B76" s="43" t="s">
        <v>127</v>
      </c>
      <c r="C76" s="161"/>
      <c r="D76" s="179"/>
      <c r="E76" s="294" t="s">
        <v>43</v>
      </c>
      <c r="F76" s="295"/>
      <c r="G76" s="295"/>
      <c r="H76" s="295"/>
      <c r="I76" s="295"/>
      <c r="J76" s="295"/>
      <c r="K76" s="295"/>
      <c r="L76" s="295"/>
      <c r="M76" s="295"/>
      <c r="N76" s="295"/>
      <c r="O76" s="295"/>
      <c r="P76" s="295"/>
      <c r="Q76" s="295"/>
      <c r="R76" s="295"/>
      <c r="S76" s="295"/>
      <c r="T76" s="295"/>
      <c r="U76" s="295"/>
      <c r="V76" s="295"/>
      <c r="W76" s="295"/>
      <c r="X76" s="295"/>
      <c r="Y76" s="162"/>
      <c r="Z76" s="163"/>
      <c r="AA76" s="162"/>
      <c r="AB76" s="164"/>
      <c r="AC76" s="162"/>
      <c r="AD76" s="164"/>
      <c r="AE76" s="162"/>
      <c r="AF76" s="164"/>
      <c r="AG76" s="162"/>
      <c r="AH76" s="164"/>
      <c r="AI76" s="162"/>
      <c r="AJ76" s="164"/>
      <c r="AK76" s="164"/>
      <c r="AL76" s="165"/>
      <c r="AM76" s="166"/>
    </row>
    <row r="77" spans="1:39" ht="15.75" x14ac:dyDescent="0.25">
      <c r="A77" s="122"/>
      <c r="B77" s="50" t="s">
        <v>128</v>
      </c>
      <c r="C77" s="29" t="s">
        <v>172</v>
      </c>
      <c r="D77" s="126" t="s">
        <v>46</v>
      </c>
      <c r="E77" s="4"/>
      <c r="F77" s="4"/>
      <c r="G77" s="4"/>
      <c r="H77" s="4"/>
      <c r="I77" s="4"/>
      <c r="J77" s="4"/>
      <c r="K77" s="4"/>
      <c r="L77" s="4"/>
      <c r="M77" s="4"/>
      <c r="N77" s="4"/>
      <c r="O77" s="4"/>
      <c r="P77" s="4"/>
      <c r="Q77" s="4"/>
      <c r="R77" s="4"/>
      <c r="S77" s="4"/>
      <c r="T77" s="4"/>
      <c r="U77" s="4"/>
      <c r="V77" s="4"/>
      <c r="W77" s="4"/>
      <c r="X77" s="4"/>
      <c r="Y77" s="97">
        <f t="shared" ref="Y77:Y80" si="56">SUM(E77:X77)</f>
        <v>0</v>
      </c>
      <c r="Z77" s="151">
        <f t="shared" ref="Z77:Z80" si="57">SUMPRODUCT($E$4:$X$4,E77:X77)</f>
        <v>0</v>
      </c>
      <c r="AA77" s="97"/>
      <c r="AB77" s="151"/>
      <c r="AC77" s="97"/>
      <c r="AD77" s="151"/>
      <c r="AE77" s="97"/>
      <c r="AF77" s="151"/>
      <c r="AG77" s="97"/>
      <c r="AH77" s="151"/>
      <c r="AI77" s="97"/>
      <c r="AJ77" s="151"/>
      <c r="AK77" s="151"/>
      <c r="AL77" s="147">
        <f t="shared" ref="AL77:AL80" si="58">SUM(Y77,AA77,AC77,AE77,AG77,AI77)</f>
        <v>0</v>
      </c>
      <c r="AM77" s="151">
        <f t="shared" ref="AM77:AM80" si="59">SUM(Z77,AB77,AD77,AF77,AH77,AJ77,AK77)</f>
        <v>0</v>
      </c>
    </row>
    <row r="78" spans="1:39" ht="31.5" x14ac:dyDescent="0.25">
      <c r="A78" s="3"/>
      <c r="B78" s="32"/>
      <c r="C78" s="3" t="s">
        <v>173</v>
      </c>
      <c r="D78" s="113" t="s">
        <v>54</v>
      </c>
      <c r="E78" s="4"/>
      <c r="F78" s="4"/>
      <c r="G78" s="4"/>
      <c r="H78" s="4"/>
      <c r="I78" s="4"/>
      <c r="J78" s="4"/>
      <c r="K78" s="4"/>
      <c r="L78" s="4"/>
      <c r="M78" s="4"/>
      <c r="N78" s="4"/>
      <c r="O78" s="4"/>
      <c r="P78" s="4"/>
      <c r="Q78" s="4"/>
      <c r="R78" s="4"/>
      <c r="S78" s="4"/>
      <c r="T78" s="4"/>
      <c r="U78" s="4"/>
      <c r="V78" s="4"/>
      <c r="W78" s="4"/>
      <c r="X78" s="4"/>
      <c r="Y78" s="97">
        <f t="shared" si="56"/>
        <v>0</v>
      </c>
      <c r="Z78" s="151">
        <f t="shared" si="57"/>
        <v>0</v>
      </c>
      <c r="AA78" s="97"/>
      <c r="AB78" s="151"/>
      <c r="AC78" s="97"/>
      <c r="AD78" s="151"/>
      <c r="AE78" s="97"/>
      <c r="AF78" s="151"/>
      <c r="AG78" s="97"/>
      <c r="AH78" s="151"/>
      <c r="AI78" s="97"/>
      <c r="AJ78" s="151"/>
      <c r="AK78" s="151"/>
      <c r="AL78" s="147">
        <f t="shared" si="58"/>
        <v>0</v>
      </c>
      <c r="AM78" s="151">
        <f t="shared" si="59"/>
        <v>0</v>
      </c>
    </row>
    <row r="79" spans="1:39" ht="31.5" x14ac:dyDescent="0.25">
      <c r="A79" s="2"/>
      <c r="B79" s="32"/>
      <c r="C79" s="3" t="s">
        <v>174</v>
      </c>
      <c r="D79" s="113"/>
      <c r="E79" s="4"/>
      <c r="F79" s="4"/>
      <c r="G79" s="4"/>
      <c r="H79" s="4"/>
      <c r="I79" s="4"/>
      <c r="J79" s="4"/>
      <c r="K79" s="4"/>
      <c r="L79" s="4"/>
      <c r="M79" s="4"/>
      <c r="N79" s="4"/>
      <c r="O79" s="4"/>
      <c r="P79" s="4"/>
      <c r="Q79" s="4"/>
      <c r="R79" s="4"/>
      <c r="S79" s="4"/>
      <c r="T79" s="4"/>
      <c r="U79" s="4"/>
      <c r="V79" s="4"/>
      <c r="W79" s="4"/>
      <c r="X79" s="4"/>
      <c r="Y79" s="97">
        <f t="shared" si="56"/>
        <v>0</v>
      </c>
      <c r="Z79" s="151">
        <f t="shared" si="57"/>
        <v>0</v>
      </c>
      <c r="AA79" s="97"/>
      <c r="AB79" s="151"/>
      <c r="AC79" s="97"/>
      <c r="AD79" s="151"/>
      <c r="AE79" s="97"/>
      <c r="AF79" s="151"/>
      <c r="AG79" s="97"/>
      <c r="AH79" s="151"/>
      <c r="AI79" s="97"/>
      <c r="AJ79" s="151"/>
      <c r="AK79" s="151"/>
      <c r="AL79" s="147">
        <f t="shared" si="58"/>
        <v>0</v>
      </c>
      <c r="AM79" s="151">
        <f t="shared" si="59"/>
        <v>0</v>
      </c>
    </row>
    <row r="80" spans="1:39" ht="32.25" thickBot="1" x14ac:dyDescent="0.3">
      <c r="A80" s="3"/>
      <c r="B80" s="51"/>
      <c r="C80" s="3" t="s">
        <v>175</v>
      </c>
      <c r="D80" s="113"/>
      <c r="E80" s="4"/>
      <c r="F80" s="4"/>
      <c r="G80" s="4"/>
      <c r="H80" s="4"/>
      <c r="I80" s="4"/>
      <c r="J80" s="4"/>
      <c r="K80" s="4"/>
      <c r="L80" s="4"/>
      <c r="M80" s="4"/>
      <c r="N80" s="4"/>
      <c r="O80" s="4"/>
      <c r="P80" s="4"/>
      <c r="Q80" s="127"/>
      <c r="R80" s="4"/>
      <c r="S80" s="4"/>
      <c r="T80" s="4"/>
      <c r="U80" s="4"/>
      <c r="V80" s="4"/>
      <c r="W80" s="127"/>
      <c r="X80" s="4"/>
      <c r="Y80" s="97">
        <f t="shared" si="56"/>
        <v>0</v>
      </c>
      <c r="Z80" s="151">
        <f t="shared" si="57"/>
        <v>0</v>
      </c>
      <c r="AA80" s="97"/>
      <c r="AB80" s="151"/>
      <c r="AC80" s="97"/>
      <c r="AD80" s="151"/>
      <c r="AE80" s="97"/>
      <c r="AF80" s="151"/>
      <c r="AG80" s="97"/>
      <c r="AH80" s="151"/>
      <c r="AI80" s="97"/>
      <c r="AJ80" s="151"/>
      <c r="AK80" s="151"/>
      <c r="AL80" s="147">
        <f t="shared" si="58"/>
        <v>0</v>
      </c>
      <c r="AM80" s="151">
        <f t="shared" si="59"/>
        <v>0</v>
      </c>
    </row>
    <row r="81" spans="1:39" s="129" customFormat="1" ht="16.5" thickBot="1" x14ac:dyDescent="0.3">
      <c r="A81" s="175" t="s">
        <v>46</v>
      </c>
      <c r="B81" s="307" t="s">
        <v>129</v>
      </c>
      <c r="C81" s="307"/>
      <c r="D81" s="128" t="s">
        <v>46</v>
      </c>
      <c r="E81" s="150">
        <f>SUBTOTAL(9,E77:E80)</f>
        <v>0</v>
      </c>
      <c r="F81" s="150">
        <f t="shared" ref="F81:X81" si="60">SUBTOTAL(9,F77:F80)</f>
        <v>0</v>
      </c>
      <c r="G81" s="150">
        <f t="shared" si="60"/>
        <v>0</v>
      </c>
      <c r="H81" s="150">
        <f t="shared" si="60"/>
        <v>0</v>
      </c>
      <c r="I81" s="150">
        <f t="shared" si="60"/>
        <v>0</v>
      </c>
      <c r="J81" s="150">
        <f t="shared" si="60"/>
        <v>0</v>
      </c>
      <c r="K81" s="150">
        <f t="shared" si="60"/>
        <v>0</v>
      </c>
      <c r="L81" s="150">
        <f t="shared" si="60"/>
        <v>0</v>
      </c>
      <c r="M81" s="150">
        <f t="shared" si="60"/>
        <v>0</v>
      </c>
      <c r="N81" s="150">
        <f t="shared" si="60"/>
        <v>0</v>
      </c>
      <c r="O81" s="150">
        <f t="shared" si="60"/>
        <v>0</v>
      </c>
      <c r="P81" s="150">
        <f t="shared" si="60"/>
        <v>0</v>
      </c>
      <c r="Q81" s="150">
        <f t="shared" si="60"/>
        <v>0</v>
      </c>
      <c r="R81" s="150">
        <f t="shared" si="60"/>
        <v>0</v>
      </c>
      <c r="S81" s="150">
        <f t="shared" si="60"/>
        <v>0</v>
      </c>
      <c r="T81" s="150">
        <f t="shared" si="60"/>
        <v>0</v>
      </c>
      <c r="U81" s="150">
        <f t="shared" si="60"/>
        <v>0</v>
      </c>
      <c r="V81" s="150">
        <f t="shared" si="60"/>
        <v>0</v>
      </c>
      <c r="W81" s="150">
        <f t="shared" si="60"/>
        <v>0</v>
      </c>
      <c r="X81" s="150">
        <f t="shared" si="60"/>
        <v>0</v>
      </c>
      <c r="Y81" s="106">
        <f>SUM(Y77:Y80)</f>
        <v>0</v>
      </c>
      <c r="Z81" s="101">
        <f>SUM(Z77:Z80)</f>
        <v>0</v>
      </c>
      <c r="AA81" s="106">
        <f t="shared" ref="AA81:AK81" si="61">SUM(AA77:AA80)</f>
        <v>0</v>
      </c>
      <c r="AB81" s="101">
        <f t="shared" si="61"/>
        <v>0</v>
      </c>
      <c r="AC81" s="106">
        <f t="shared" si="61"/>
        <v>0</v>
      </c>
      <c r="AD81" s="101">
        <f t="shared" si="61"/>
        <v>0</v>
      </c>
      <c r="AE81" s="106">
        <f t="shared" si="61"/>
        <v>0</v>
      </c>
      <c r="AF81" s="101">
        <f t="shared" si="61"/>
        <v>0</v>
      </c>
      <c r="AG81" s="106">
        <f t="shared" si="61"/>
        <v>0</v>
      </c>
      <c r="AH81" s="101">
        <f t="shared" si="61"/>
        <v>0</v>
      </c>
      <c r="AI81" s="106">
        <f t="shared" si="61"/>
        <v>0</v>
      </c>
      <c r="AJ81" s="101">
        <f t="shared" si="61"/>
        <v>0</v>
      </c>
      <c r="AK81" s="101">
        <f t="shared" si="61"/>
        <v>0</v>
      </c>
      <c r="AL81" s="106">
        <f>SUM(AL77:AL80)</f>
        <v>0</v>
      </c>
      <c r="AM81" s="101">
        <f>SUM(AM77:AM80)</f>
        <v>0</v>
      </c>
    </row>
    <row r="82" spans="1:39" ht="16.5" thickBot="1" x14ac:dyDescent="0.3">
      <c r="A82" s="176"/>
      <c r="B82" s="130"/>
      <c r="C82" s="130"/>
      <c r="D82" s="131"/>
      <c r="E82" s="132"/>
      <c r="F82" s="132"/>
      <c r="G82" s="132"/>
      <c r="H82" s="132"/>
      <c r="I82" s="132"/>
      <c r="J82" s="132"/>
      <c r="K82" s="132"/>
      <c r="L82" s="132"/>
      <c r="M82" s="132"/>
      <c r="N82" s="132"/>
      <c r="O82" s="132"/>
      <c r="P82" s="132"/>
      <c r="Q82" s="132"/>
      <c r="R82" s="132"/>
      <c r="S82" s="132"/>
      <c r="T82" s="132"/>
      <c r="U82" s="132"/>
      <c r="V82" s="132"/>
      <c r="W82" s="132"/>
      <c r="X82" s="133"/>
      <c r="Y82" s="133"/>
      <c r="Z82" s="133"/>
      <c r="AA82" s="133"/>
      <c r="AB82" s="133"/>
      <c r="AC82" s="133"/>
      <c r="AD82" s="133"/>
      <c r="AE82" s="133"/>
      <c r="AF82" s="133"/>
      <c r="AG82" s="133"/>
      <c r="AH82" s="133"/>
      <c r="AI82" s="133"/>
      <c r="AJ82" s="133"/>
      <c r="AK82" s="133"/>
      <c r="AL82" s="133"/>
      <c r="AM82" s="133"/>
    </row>
    <row r="83" spans="1:39" ht="16.5" thickBot="1" x14ac:dyDescent="0.3">
      <c r="A83" s="177" t="s">
        <v>46</v>
      </c>
      <c r="B83" s="308" t="s">
        <v>130</v>
      </c>
      <c r="C83" s="309"/>
      <c r="D83" s="309"/>
      <c r="E83" s="309"/>
      <c r="F83" s="309"/>
      <c r="G83" s="309"/>
      <c r="H83" s="309"/>
      <c r="I83" s="309"/>
      <c r="J83" s="309"/>
      <c r="K83" s="309"/>
      <c r="L83" s="309"/>
      <c r="M83" s="309"/>
      <c r="N83" s="309"/>
      <c r="O83" s="309"/>
      <c r="P83" s="309"/>
      <c r="Q83" s="310"/>
      <c r="R83" s="262"/>
      <c r="S83" s="262"/>
      <c r="T83" s="262"/>
      <c r="U83" s="262"/>
      <c r="V83" s="262"/>
      <c r="W83" s="262"/>
      <c r="X83" s="134" t="s">
        <v>46</v>
      </c>
      <c r="Y83" s="134" t="s">
        <v>46</v>
      </c>
      <c r="Z83" s="134" t="s">
        <v>46</v>
      </c>
      <c r="AA83" s="134" t="s">
        <v>46</v>
      </c>
      <c r="AB83" s="134" t="s">
        <v>46</v>
      </c>
      <c r="AC83" s="134" t="s">
        <v>46</v>
      </c>
      <c r="AD83" s="134" t="s">
        <v>46</v>
      </c>
      <c r="AE83" s="134" t="s">
        <v>46</v>
      </c>
      <c r="AF83" s="134" t="s">
        <v>46</v>
      </c>
      <c r="AG83" s="134" t="s">
        <v>46</v>
      </c>
      <c r="AH83" s="134" t="s">
        <v>46</v>
      </c>
      <c r="AI83" s="134" t="s">
        <v>46</v>
      </c>
      <c r="AJ83" s="134" t="s">
        <v>46</v>
      </c>
      <c r="AK83" s="134" t="s">
        <v>46</v>
      </c>
      <c r="AL83" s="134" t="s">
        <v>46</v>
      </c>
      <c r="AM83" s="188">
        <f>SUM(AM81,AM75,AM71,AM58,AM36,AM7)</f>
        <v>0</v>
      </c>
    </row>
    <row r="84" spans="1:39" ht="16.5" thickBot="1" x14ac:dyDescent="0.3">
      <c r="A84" s="178" t="s">
        <v>46</v>
      </c>
      <c r="B84" s="311" t="s">
        <v>131</v>
      </c>
      <c r="C84" s="312"/>
      <c r="D84" s="312"/>
      <c r="E84" s="312"/>
      <c r="F84" s="312"/>
      <c r="G84" s="312"/>
      <c r="H84" s="312"/>
      <c r="I84" s="312"/>
      <c r="J84" s="312"/>
      <c r="K84" s="312"/>
      <c r="L84" s="312"/>
      <c r="M84" s="312"/>
      <c r="N84" s="312"/>
      <c r="O84" s="312"/>
      <c r="P84" s="312"/>
      <c r="Q84" s="313"/>
      <c r="R84" s="144"/>
      <c r="S84" s="144"/>
      <c r="T84" s="144"/>
      <c r="U84" s="144"/>
      <c r="V84" s="144"/>
      <c r="W84" s="144"/>
      <c r="X84" s="135" t="s">
        <v>46</v>
      </c>
      <c r="Y84" s="135" t="s">
        <v>46</v>
      </c>
      <c r="Z84" s="135" t="s">
        <v>46</v>
      </c>
      <c r="AA84" s="135" t="s">
        <v>46</v>
      </c>
      <c r="AB84" s="135" t="s">
        <v>46</v>
      </c>
      <c r="AC84" s="135" t="s">
        <v>46</v>
      </c>
      <c r="AD84" s="135" t="s">
        <v>46</v>
      </c>
      <c r="AE84" s="135" t="s">
        <v>46</v>
      </c>
      <c r="AF84" s="135" t="s">
        <v>46</v>
      </c>
      <c r="AG84" s="135" t="s">
        <v>46</v>
      </c>
      <c r="AH84" s="135" t="s">
        <v>46</v>
      </c>
      <c r="AI84" s="135" t="s">
        <v>46</v>
      </c>
      <c r="AJ84" s="135" t="s">
        <v>46</v>
      </c>
      <c r="AK84" s="135" t="s">
        <v>46</v>
      </c>
      <c r="AL84" s="135" t="s">
        <v>46</v>
      </c>
      <c r="AM84" s="189">
        <f>AM83*0.15</f>
        <v>0</v>
      </c>
    </row>
    <row r="85" spans="1:39" ht="21" customHeight="1" thickBot="1" x14ac:dyDescent="0.35">
      <c r="A85" s="13" t="s">
        <v>46</v>
      </c>
      <c r="B85" s="314" t="s">
        <v>132</v>
      </c>
      <c r="C85" s="315"/>
      <c r="D85" s="315"/>
      <c r="E85" s="315"/>
      <c r="F85" s="315"/>
      <c r="G85" s="315"/>
      <c r="H85" s="315"/>
      <c r="I85" s="315"/>
      <c r="J85" s="315"/>
      <c r="K85" s="315"/>
      <c r="L85" s="315"/>
      <c r="M85" s="315"/>
      <c r="N85" s="315"/>
      <c r="O85" s="315"/>
      <c r="P85" s="315"/>
      <c r="Q85" s="316"/>
      <c r="R85" s="263"/>
      <c r="S85" s="263"/>
      <c r="T85" s="263"/>
      <c r="U85" s="263"/>
      <c r="V85" s="263"/>
      <c r="W85" s="263"/>
      <c r="X85" s="136" t="s">
        <v>46</v>
      </c>
      <c r="Y85" s="136" t="s">
        <v>46</v>
      </c>
      <c r="Z85" s="136" t="s">
        <v>46</v>
      </c>
      <c r="AA85" s="136" t="s">
        <v>46</v>
      </c>
      <c r="AB85" s="136" t="s">
        <v>46</v>
      </c>
      <c r="AC85" s="136" t="s">
        <v>46</v>
      </c>
      <c r="AD85" s="136" t="s">
        <v>46</v>
      </c>
      <c r="AE85" s="136" t="s">
        <v>46</v>
      </c>
      <c r="AF85" s="136" t="s">
        <v>46</v>
      </c>
      <c r="AG85" s="136" t="s">
        <v>46</v>
      </c>
      <c r="AH85" s="136" t="s">
        <v>46</v>
      </c>
      <c r="AI85" s="136" t="s">
        <v>46</v>
      </c>
      <c r="AJ85" s="136" t="s">
        <v>46</v>
      </c>
      <c r="AK85" s="136" t="s">
        <v>46</v>
      </c>
      <c r="AL85" s="136" t="s">
        <v>46</v>
      </c>
      <c r="AM85" s="187">
        <f>SUM(AM83:AM84)</f>
        <v>0</v>
      </c>
    </row>
    <row r="91" spans="1:39" ht="21" customHeight="1" x14ac:dyDescent="0.2"/>
  </sheetData>
  <sheetProtection insertColumns="0" insertRows="0" insertHyperlinks="0" deleteColumns="0" deleteRows="0"/>
  <mergeCells count="51">
    <mergeCell ref="B84:Q84"/>
    <mergeCell ref="B85:Q85"/>
    <mergeCell ref="B71:D71"/>
    <mergeCell ref="E72:X72"/>
    <mergeCell ref="B75:D75"/>
    <mergeCell ref="E76:X76"/>
    <mergeCell ref="B81:C81"/>
    <mergeCell ref="B83:Q83"/>
    <mergeCell ref="E5:X5"/>
    <mergeCell ref="B7:D7"/>
    <mergeCell ref="E8:X8"/>
    <mergeCell ref="E37:X37"/>
    <mergeCell ref="B58:D58"/>
    <mergeCell ref="E59:X59"/>
    <mergeCell ref="AL2:AM2"/>
    <mergeCell ref="Y3:Z3"/>
    <mergeCell ref="AA3:AB3"/>
    <mergeCell ref="AC3:AD3"/>
    <mergeCell ref="AG3:AH3"/>
    <mergeCell ref="AI3:AJ3"/>
    <mergeCell ref="AL3:AM3"/>
    <mergeCell ref="Y2:Z2"/>
    <mergeCell ref="AA2:AB2"/>
    <mergeCell ref="AC2:AD2"/>
    <mergeCell ref="AE2:AF2"/>
    <mergeCell ref="AG2:AH2"/>
    <mergeCell ref="AI2:AJ2"/>
    <mergeCell ref="S2:S3"/>
    <mergeCell ref="T2:T3"/>
    <mergeCell ref="U2:U3"/>
    <mergeCell ref="V2:V3"/>
    <mergeCell ref="W2:W3"/>
    <mergeCell ref="X2:X3"/>
    <mergeCell ref="M2:M3"/>
    <mergeCell ref="N2:N3"/>
    <mergeCell ref="O2:O3"/>
    <mergeCell ref="P2:P3"/>
    <mergeCell ref="Q2:Q3"/>
    <mergeCell ref="R2:R3"/>
    <mergeCell ref="L2:L3"/>
    <mergeCell ref="A1:D1"/>
    <mergeCell ref="A2:A4"/>
    <mergeCell ref="B2:B4"/>
    <mergeCell ref="D2:D3"/>
    <mergeCell ref="E2:E3"/>
    <mergeCell ref="F2:F3"/>
    <mergeCell ref="G2:G3"/>
    <mergeCell ref="H2:H3"/>
    <mergeCell ref="I2:I3"/>
    <mergeCell ref="J2:J3"/>
    <mergeCell ref="K2:K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A5C7B-A7AD-40CD-A725-FBCEB9AB6BCA}">
  <sheetPr>
    <tabColor rgb="FFFFC000"/>
  </sheetPr>
  <dimension ref="A1:L47"/>
  <sheetViews>
    <sheetView zoomScale="90" zoomScaleNormal="90" workbookViewId="0">
      <selection activeCell="D4" sqref="D4"/>
    </sheetView>
  </sheetViews>
  <sheetFormatPr defaultColWidth="9.140625" defaultRowHeight="12.75" x14ac:dyDescent="0.2"/>
  <cols>
    <col min="1" max="1" width="11" style="1" customWidth="1"/>
    <col min="2" max="2" width="44.140625" style="1" bestFit="1" customWidth="1"/>
    <col min="3" max="3" width="18.7109375" style="1" customWidth="1"/>
    <col min="4" max="11" width="14.7109375" style="1" customWidth="1"/>
    <col min="12" max="12" width="20.85546875" style="1" bestFit="1" customWidth="1"/>
    <col min="13" max="18" width="9.140625" style="1" customWidth="1"/>
    <col min="19" max="19" width="16.140625" style="1" customWidth="1"/>
    <col min="20" max="20" width="9.140625" style="1" customWidth="1"/>
    <col min="21" max="21" width="16.140625" style="1" customWidth="1"/>
    <col min="22" max="22" width="9.140625" style="1" customWidth="1"/>
    <col min="23" max="23" width="16.140625" style="1" customWidth="1"/>
    <col min="24" max="24" width="9.140625" style="1" customWidth="1"/>
    <col min="25" max="25" width="16.140625" style="1" customWidth="1"/>
    <col min="26" max="30" width="9.140625" style="1" customWidth="1"/>
    <col min="31" max="31" width="16.140625" style="1" customWidth="1"/>
    <col min="32" max="32" width="9.140625" style="1" customWidth="1"/>
    <col min="33" max="33" width="16.140625" style="1" customWidth="1"/>
    <col min="34" max="34" width="9.140625" style="1" customWidth="1"/>
    <col min="35" max="35" width="16.140625" style="1" customWidth="1"/>
    <col min="36" max="36" width="9.140625" style="1" customWidth="1"/>
    <col min="37" max="37" width="16.140625" style="1" customWidth="1"/>
    <col min="38" max="42" width="9.140625" style="1" customWidth="1"/>
    <col min="43" max="16384" width="9.140625" style="1"/>
  </cols>
  <sheetData>
    <row r="1" spans="1:12" ht="63" customHeight="1" thickBot="1" x14ac:dyDescent="0.35">
      <c r="A1" s="326" t="s">
        <v>186</v>
      </c>
      <c r="B1" s="326"/>
      <c r="C1" s="326"/>
      <c r="D1" s="326"/>
      <c r="E1" s="326"/>
      <c r="F1" s="326"/>
      <c r="G1" s="326"/>
      <c r="H1" s="326"/>
      <c r="I1" s="326"/>
      <c r="J1" s="326"/>
      <c r="K1" s="326"/>
      <c r="L1" s="326"/>
    </row>
    <row r="2" spans="1:12" ht="50.25" customHeight="1" thickBot="1" x14ac:dyDescent="0.3">
      <c r="A2" s="231" t="s">
        <v>183</v>
      </c>
      <c r="B2" s="232" t="s">
        <v>182</v>
      </c>
      <c r="C2" s="236" t="s">
        <v>44</v>
      </c>
      <c r="D2" s="235">
        <v>2025</v>
      </c>
      <c r="E2" s="234">
        <v>2026</v>
      </c>
      <c r="F2" s="234">
        <v>2027</v>
      </c>
      <c r="G2" s="234">
        <v>2028</v>
      </c>
      <c r="H2" s="234">
        <v>2029</v>
      </c>
      <c r="I2" s="234">
        <v>2030</v>
      </c>
      <c r="J2" s="234">
        <v>2031</v>
      </c>
      <c r="K2" s="234">
        <v>2032</v>
      </c>
      <c r="L2" s="233" t="s">
        <v>176</v>
      </c>
    </row>
    <row r="3" spans="1:12" ht="15.75" x14ac:dyDescent="0.25">
      <c r="A3" s="196">
        <v>5.0999999999999996</v>
      </c>
      <c r="B3" s="197" t="s">
        <v>133</v>
      </c>
      <c r="C3" s="205">
        <f>'Option 2 EFSC Pricing'!AM7</f>
        <v>0</v>
      </c>
      <c r="D3" s="331"/>
      <c r="E3" s="332"/>
      <c r="F3" s="332"/>
      <c r="G3" s="332"/>
      <c r="H3" s="332"/>
      <c r="I3" s="332"/>
      <c r="J3" s="332"/>
      <c r="K3" s="333"/>
      <c r="L3" s="248" t="s">
        <v>46</v>
      </c>
    </row>
    <row r="4" spans="1:12" ht="15.75" x14ac:dyDescent="0.25">
      <c r="A4" s="198"/>
      <c r="B4" s="199"/>
      <c r="C4" s="207">
        <f>'Option 2 EFSC Pricing'!AM7</f>
        <v>0</v>
      </c>
      <c r="D4" s="201">
        <v>0</v>
      </c>
      <c r="E4" s="202">
        <v>0</v>
      </c>
      <c r="F4" s="202">
        <v>0</v>
      </c>
      <c r="G4" s="202">
        <v>0</v>
      </c>
      <c r="H4" s="202">
        <v>0</v>
      </c>
      <c r="I4" s="202">
        <v>0</v>
      </c>
      <c r="J4" s="202">
        <v>0</v>
      </c>
      <c r="K4" s="240">
        <v>0</v>
      </c>
      <c r="L4" s="249">
        <f>SUM(D4:K4)</f>
        <v>0</v>
      </c>
    </row>
    <row r="5" spans="1:12" ht="16.5" thickBot="1" x14ac:dyDescent="0.3">
      <c r="A5" s="200"/>
      <c r="B5" s="322" t="s">
        <v>134</v>
      </c>
      <c r="C5" s="334"/>
      <c r="D5" s="220">
        <f>$C4*D4</f>
        <v>0</v>
      </c>
      <c r="E5" s="221">
        <f t="shared" ref="E5:K5" si="0">$C4*E4</f>
        <v>0</v>
      </c>
      <c r="F5" s="221">
        <f t="shared" si="0"/>
        <v>0</v>
      </c>
      <c r="G5" s="221">
        <f t="shared" si="0"/>
        <v>0</v>
      </c>
      <c r="H5" s="221">
        <f t="shared" si="0"/>
        <v>0</v>
      </c>
      <c r="I5" s="221">
        <f t="shared" si="0"/>
        <v>0</v>
      </c>
      <c r="J5" s="221">
        <f t="shared" si="0"/>
        <v>0</v>
      </c>
      <c r="K5" s="241">
        <f t="shared" si="0"/>
        <v>0</v>
      </c>
      <c r="L5" s="250">
        <f>SUM(D5:K5)</f>
        <v>0</v>
      </c>
    </row>
    <row r="6" spans="1:12" ht="15.75" x14ac:dyDescent="0.25">
      <c r="A6" s="196">
        <v>5.2</v>
      </c>
      <c r="B6" s="197" t="s">
        <v>48</v>
      </c>
      <c r="C6" s="205">
        <f>'Option 2 EFSC Pricing'!AM36</f>
        <v>0</v>
      </c>
      <c r="D6" s="319"/>
      <c r="E6" s="320"/>
      <c r="F6" s="320"/>
      <c r="G6" s="320"/>
      <c r="H6" s="320"/>
      <c r="I6" s="320"/>
      <c r="J6" s="320"/>
      <c r="K6" s="321"/>
      <c r="L6" s="251"/>
    </row>
    <row r="7" spans="1:12" ht="15.75" x14ac:dyDescent="0.25">
      <c r="A7" s="198"/>
      <c r="B7" s="206" t="s">
        <v>139</v>
      </c>
      <c r="C7" s="207">
        <f>'Option 2 EFSC Pricing'!AM12</f>
        <v>0</v>
      </c>
      <c r="D7" s="201">
        <v>0</v>
      </c>
      <c r="E7" s="202">
        <v>0</v>
      </c>
      <c r="F7" s="202">
        <v>0</v>
      </c>
      <c r="G7" s="202">
        <v>0</v>
      </c>
      <c r="H7" s="202">
        <v>0</v>
      </c>
      <c r="I7" s="202">
        <v>0</v>
      </c>
      <c r="J7" s="202">
        <v>0</v>
      </c>
      <c r="K7" s="240">
        <v>0</v>
      </c>
      <c r="L7" s="252">
        <f t="shared" ref="L7:L15" si="1">SUM(D7:K7)</f>
        <v>0</v>
      </c>
    </row>
    <row r="8" spans="1:12" ht="15.75" x14ac:dyDescent="0.25">
      <c r="A8" s="198"/>
      <c r="B8" s="206"/>
      <c r="C8" s="208" t="s">
        <v>54</v>
      </c>
      <c r="D8" s="210">
        <f>$C7*D7</f>
        <v>0</v>
      </c>
      <c r="E8" s="211">
        <f t="shared" ref="E8" si="2">$C7*E7</f>
        <v>0</v>
      </c>
      <c r="F8" s="211">
        <f t="shared" ref="F8" si="3">$C7*F7</f>
        <v>0</v>
      </c>
      <c r="G8" s="211">
        <f t="shared" ref="G8" si="4">$C7*G7</f>
        <v>0</v>
      </c>
      <c r="H8" s="211">
        <f t="shared" ref="H8" si="5">$C7*H7</f>
        <v>0</v>
      </c>
      <c r="I8" s="211">
        <f t="shared" ref="I8" si="6">$C7*I7</f>
        <v>0</v>
      </c>
      <c r="J8" s="211">
        <f t="shared" ref="J8" si="7">$C7*J7</f>
        <v>0</v>
      </c>
      <c r="K8" s="242">
        <f t="shared" ref="K8" si="8">$C7*K7</f>
        <v>0</v>
      </c>
      <c r="L8" s="253">
        <f t="shared" si="1"/>
        <v>0</v>
      </c>
    </row>
    <row r="9" spans="1:12" ht="15.75" x14ac:dyDescent="0.25">
      <c r="A9" s="198"/>
      <c r="B9" s="206" t="s">
        <v>50</v>
      </c>
      <c r="C9" s="207">
        <f>'Option 2 EFSC Pricing'!AM20</f>
        <v>0</v>
      </c>
      <c r="D9" s="201">
        <v>0</v>
      </c>
      <c r="E9" s="202">
        <v>0</v>
      </c>
      <c r="F9" s="202">
        <v>0</v>
      </c>
      <c r="G9" s="202">
        <v>0</v>
      </c>
      <c r="H9" s="202">
        <v>0</v>
      </c>
      <c r="I9" s="202">
        <v>0</v>
      </c>
      <c r="J9" s="202">
        <v>0</v>
      </c>
      <c r="K9" s="240">
        <v>0</v>
      </c>
      <c r="L9" s="252">
        <f t="shared" si="1"/>
        <v>0</v>
      </c>
    </row>
    <row r="10" spans="1:12" ht="15.75" x14ac:dyDescent="0.25">
      <c r="A10" s="198"/>
      <c r="B10" s="206"/>
      <c r="C10" s="208" t="s">
        <v>54</v>
      </c>
      <c r="D10" s="210">
        <f>$C9*D9</f>
        <v>0</v>
      </c>
      <c r="E10" s="211">
        <f t="shared" ref="E10:K10" si="9">$C9*E9</f>
        <v>0</v>
      </c>
      <c r="F10" s="211">
        <f t="shared" si="9"/>
        <v>0</v>
      </c>
      <c r="G10" s="211">
        <f t="shared" si="9"/>
        <v>0</v>
      </c>
      <c r="H10" s="211">
        <f t="shared" si="9"/>
        <v>0</v>
      </c>
      <c r="I10" s="211">
        <f t="shared" si="9"/>
        <v>0</v>
      </c>
      <c r="J10" s="211">
        <f t="shared" si="9"/>
        <v>0</v>
      </c>
      <c r="K10" s="242">
        <f t="shared" si="9"/>
        <v>0</v>
      </c>
      <c r="L10" s="253">
        <f t="shared" si="1"/>
        <v>0</v>
      </c>
    </row>
    <row r="11" spans="1:12" ht="15.75" x14ac:dyDescent="0.25">
      <c r="A11" s="198"/>
      <c r="B11" s="206" t="s">
        <v>66</v>
      </c>
      <c r="C11" s="207">
        <f>'Option 2 EFSC Pricing'!AM28</f>
        <v>0</v>
      </c>
      <c r="D11" s="201">
        <v>0</v>
      </c>
      <c r="E11" s="202">
        <v>0</v>
      </c>
      <c r="F11" s="202">
        <v>0</v>
      </c>
      <c r="G11" s="202">
        <v>0</v>
      </c>
      <c r="H11" s="202">
        <v>0</v>
      </c>
      <c r="I11" s="202">
        <v>0</v>
      </c>
      <c r="J11" s="202">
        <v>0</v>
      </c>
      <c r="K11" s="240">
        <v>0</v>
      </c>
      <c r="L11" s="252">
        <f t="shared" si="1"/>
        <v>0</v>
      </c>
    </row>
    <row r="12" spans="1:12" ht="15.75" x14ac:dyDescent="0.25">
      <c r="A12" s="198"/>
      <c r="B12" s="199"/>
      <c r="C12" s="208" t="s">
        <v>54</v>
      </c>
      <c r="D12" s="210">
        <f>$C11*D11</f>
        <v>0</v>
      </c>
      <c r="E12" s="211">
        <f t="shared" ref="E12:K12" si="10">$C11*E11</f>
        <v>0</v>
      </c>
      <c r="F12" s="211">
        <f t="shared" si="10"/>
        <v>0</v>
      </c>
      <c r="G12" s="211">
        <f t="shared" si="10"/>
        <v>0</v>
      </c>
      <c r="H12" s="211">
        <f t="shared" si="10"/>
        <v>0</v>
      </c>
      <c r="I12" s="211">
        <f t="shared" si="10"/>
        <v>0</v>
      </c>
      <c r="J12" s="211">
        <f t="shared" si="10"/>
        <v>0</v>
      </c>
      <c r="K12" s="242">
        <f t="shared" si="10"/>
        <v>0</v>
      </c>
      <c r="L12" s="253">
        <f t="shared" si="1"/>
        <v>0</v>
      </c>
    </row>
    <row r="13" spans="1:12" ht="15.75" x14ac:dyDescent="0.25">
      <c r="A13" s="198"/>
      <c r="B13" s="199" t="s">
        <v>69</v>
      </c>
      <c r="C13" s="207">
        <f>'Option 2 EFSC Pricing'!AM35</f>
        <v>0</v>
      </c>
      <c r="D13" s="201">
        <v>0</v>
      </c>
      <c r="E13" s="202">
        <v>0</v>
      </c>
      <c r="F13" s="202">
        <v>0</v>
      </c>
      <c r="G13" s="202">
        <v>0</v>
      </c>
      <c r="H13" s="202">
        <v>0</v>
      </c>
      <c r="I13" s="202">
        <v>0</v>
      </c>
      <c r="J13" s="202">
        <v>0</v>
      </c>
      <c r="K13" s="240">
        <v>0</v>
      </c>
      <c r="L13" s="252">
        <f t="shared" si="1"/>
        <v>0</v>
      </c>
    </row>
    <row r="14" spans="1:12" ht="15.75" x14ac:dyDescent="0.25">
      <c r="A14" s="198"/>
      <c r="B14" s="199"/>
      <c r="C14" s="208"/>
      <c r="D14" s="210">
        <f>$C13*D13</f>
        <v>0</v>
      </c>
      <c r="E14" s="211">
        <f t="shared" ref="E14:K14" si="11">$C13*E13</f>
        <v>0</v>
      </c>
      <c r="F14" s="211">
        <f t="shared" si="11"/>
        <v>0</v>
      </c>
      <c r="G14" s="211">
        <f t="shared" si="11"/>
        <v>0</v>
      </c>
      <c r="H14" s="211">
        <f t="shared" si="11"/>
        <v>0</v>
      </c>
      <c r="I14" s="211">
        <f t="shared" si="11"/>
        <v>0</v>
      </c>
      <c r="J14" s="211">
        <f t="shared" si="11"/>
        <v>0</v>
      </c>
      <c r="K14" s="242">
        <f t="shared" si="11"/>
        <v>0</v>
      </c>
      <c r="L14" s="253">
        <f t="shared" si="1"/>
        <v>0</v>
      </c>
    </row>
    <row r="15" spans="1:12" ht="16.5" thickBot="1" x14ac:dyDescent="0.3">
      <c r="A15" s="200"/>
      <c r="B15" s="222" t="s">
        <v>73</v>
      </c>
      <c r="C15" s="209"/>
      <c r="D15" s="203">
        <f>SUM(D14,D12,D10)</f>
        <v>0</v>
      </c>
      <c r="E15" s="204">
        <f t="shared" ref="E15:K15" si="12">SUM(E14,E12,E10)</f>
        <v>0</v>
      </c>
      <c r="F15" s="204">
        <f t="shared" si="12"/>
        <v>0</v>
      </c>
      <c r="G15" s="204">
        <f t="shared" si="12"/>
        <v>0</v>
      </c>
      <c r="H15" s="204">
        <f t="shared" si="12"/>
        <v>0</v>
      </c>
      <c r="I15" s="204">
        <f t="shared" si="12"/>
        <v>0</v>
      </c>
      <c r="J15" s="204">
        <f t="shared" si="12"/>
        <v>0</v>
      </c>
      <c r="K15" s="243">
        <f t="shared" si="12"/>
        <v>0</v>
      </c>
      <c r="L15" s="254">
        <f t="shared" si="1"/>
        <v>0</v>
      </c>
    </row>
    <row r="16" spans="1:12" ht="15.75" x14ac:dyDescent="0.25">
      <c r="A16" s="196">
        <v>5.3</v>
      </c>
      <c r="B16" s="197" t="s">
        <v>74</v>
      </c>
      <c r="C16" s="205">
        <f>'Option 2 EFSC Pricing'!AM58</f>
        <v>0</v>
      </c>
      <c r="D16" s="319"/>
      <c r="E16" s="320"/>
      <c r="F16" s="320"/>
      <c r="G16" s="320"/>
      <c r="H16" s="320"/>
      <c r="I16" s="320"/>
      <c r="J16" s="320"/>
      <c r="K16" s="321"/>
      <c r="L16" s="251"/>
    </row>
    <row r="17" spans="1:12" ht="15.75" x14ac:dyDescent="0.25">
      <c r="A17" s="198"/>
      <c r="B17" s="199" t="s">
        <v>69</v>
      </c>
      <c r="C17" s="207">
        <f>'Option 2 EFSC Pricing'!AM51</f>
        <v>0</v>
      </c>
      <c r="D17" s="201">
        <v>0</v>
      </c>
      <c r="E17" s="202">
        <v>0</v>
      </c>
      <c r="F17" s="202">
        <v>0</v>
      </c>
      <c r="G17" s="202">
        <v>0</v>
      </c>
      <c r="H17" s="202">
        <v>0</v>
      </c>
      <c r="I17" s="202">
        <v>0</v>
      </c>
      <c r="J17" s="202">
        <v>0</v>
      </c>
      <c r="K17" s="240">
        <v>0</v>
      </c>
      <c r="L17" s="252">
        <f>SUM(D17:K17)</f>
        <v>0</v>
      </c>
    </row>
    <row r="18" spans="1:12" ht="15.75" x14ac:dyDescent="0.25">
      <c r="A18" s="198"/>
      <c r="B18" s="199"/>
      <c r="C18" s="208"/>
      <c r="D18" s="210">
        <f>D17*C17</f>
        <v>0</v>
      </c>
      <c r="E18" s="211">
        <f>E17*C17</f>
        <v>0</v>
      </c>
      <c r="F18" s="211">
        <f>F17*C17</f>
        <v>0</v>
      </c>
      <c r="G18" s="211">
        <f>G17*C17</f>
        <v>0</v>
      </c>
      <c r="H18" s="211">
        <f>+H17*C17</f>
        <v>0</v>
      </c>
      <c r="I18" s="211">
        <f>I17*C17</f>
        <v>0</v>
      </c>
      <c r="J18" s="211">
        <f>+J17*C17</f>
        <v>0</v>
      </c>
      <c r="K18" s="242">
        <f>K17*C17</f>
        <v>0</v>
      </c>
      <c r="L18" s="253">
        <f>SUM(D18:K18)</f>
        <v>0</v>
      </c>
    </row>
    <row r="19" spans="1:12" ht="15.75" x14ac:dyDescent="0.25">
      <c r="A19" s="198"/>
      <c r="B19" s="212" t="s">
        <v>97</v>
      </c>
      <c r="C19" s="207">
        <f>'Option 2 EFSC Pricing'!AM57</f>
        <v>0</v>
      </c>
      <c r="D19" s="201">
        <v>0</v>
      </c>
      <c r="E19" s="202">
        <v>0</v>
      </c>
      <c r="F19" s="202">
        <v>0</v>
      </c>
      <c r="G19" s="202">
        <v>0</v>
      </c>
      <c r="H19" s="202">
        <v>0</v>
      </c>
      <c r="I19" s="202">
        <v>0</v>
      </c>
      <c r="J19" s="202">
        <v>0</v>
      </c>
      <c r="K19" s="240">
        <v>0</v>
      </c>
      <c r="L19" s="252">
        <f>SUM(D19:K19)</f>
        <v>0</v>
      </c>
    </row>
    <row r="20" spans="1:12" ht="15.75" x14ac:dyDescent="0.25">
      <c r="A20" s="198"/>
      <c r="B20" s="199"/>
      <c r="C20" s="208"/>
      <c r="D20" s="210">
        <f>D19*C19</f>
        <v>0</v>
      </c>
      <c r="E20" s="211">
        <f>E19*C19</f>
        <v>0</v>
      </c>
      <c r="F20" s="211">
        <f>F19*C19</f>
        <v>0</v>
      </c>
      <c r="G20" s="211">
        <f>G19*C19</f>
        <v>0</v>
      </c>
      <c r="H20" s="211">
        <f>+H19*C19</f>
        <v>0</v>
      </c>
      <c r="I20" s="211">
        <f>I19*C19</f>
        <v>0</v>
      </c>
      <c r="J20" s="211">
        <f>+J19*C19</f>
        <v>0</v>
      </c>
      <c r="K20" s="242">
        <f>K19*C19</f>
        <v>0</v>
      </c>
      <c r="L20" s="253">
        <f>SUM(D20:K20)</f>
        <v>0</v>
      </c>
    </row>
    <row r="21" spans="1:12" ht="16.5" thickBot="1" x14ac:dyDescent="0.3">
      <c r="A21" s="200"/>
      <c r="B21" s="322" t="s">
        <v>102</v>
      </c>
      <c r="C21" s="323"/>
      <c r="D21" s="213">
        <f t="shared" ref="D21:K21" si="13">SUM(D16:D20)</f>
        <v>0</v>
      </c>
      <c r="E21" s="214">
        <f t="shared" si="13"/>
        <v>0</v>
      </c>
      <c r="F21" s="214">
        <f t="shared" si="13"/>
        <v>0</v>
      </c>
      <c r="G21" s="214">
        <f t="shared" si="13"/>
        <v>0</v>
      </c>
      <c r="H21" s="214">
        <f t="shared" si="13"/>
        <v>0</v>
      </c>
      <c r="I21" s="214">
        <f t="shared" si="13"/>
        <v>0</v>
      </c>
      <c r="J21" s="214">
        <f t="shared" si="13"/>
        <v>0</v>
      </c>
      <c r="K21" s="244">
        <f t="shared" si="13"/>
        <v>0</v>
      </c>
      <c r="L21" s="254">
        <f>SUM(D21:K21)</f>
        <v>0</v>
      </c>
    </row>
    <row r="22" spans="1:12" ht="15.75" x14ac:dyDescent="0.25">
      <c r="A22" s="196">
        <v>5.4</v>
      </c>
      <c r="B22" s="197" t="s">
        <v>103</v>
      </c>
      <c r="C22" s="205">
        <f>'Option 2 EFSC Pricing'!AM71</f>
        <v>0</v>
      </c>
      <c r="D22" s="319"/>
      <c r="E22" s="320"/>
      <c r="F22" s="320"/>
      <c r="G22" s="320"/>
      <c r="H22" s="320"/>
      <c r="I22" s="320"/>
      <c r="J22" s="320"/>
      <c r="K22" s="321"/>
      <c r="L22" s="251"/>
    </row>
    <row r="23" spans="1:12" ht="15.75" x14ac:dyDescent="0.25">
      <c r="A23" s="198"/>
      <c r="B23" s="199" t="s">
        <v>69</v>
      </c>
      <c r="C23" s="207">
        <f>'Option 2 EFSC Pricing'!AM71</f>
        <v>0</v>
      </c>
      <c r="D23" s="201">
        <v>0</v>
      </c>
      <c r="E23" s="202">
        <v>0</v>
      </c>
      <c r="F23" s="202">
        <v>0</v>
      </c>
      <c r="G23" s="202">
        <v>0</v>
      </c>
      <c r="H23" s="202">
        <v>0</v>
      </c>
      <c r="I23" s="202">
        <v>0</v>
      </c>
      <c r="J23" s="202">
        <v>0</v>
      </c>
      <c r="K23" s="240">
        <v>0</v>
      </c>
      <c r="L23" s="249">
        <f>SUM(D23:K23)</f>
        <v>0</v>
      </c>
    </row>
    <row r="24" spans="1:12" ht="15.75" x14ac:dyDescent="0.25">
      <c r="A24" s="198"/>
      <c r="B24" s="199"/>
      <c r="C24" s="208"/>
      <c r="D24" s="210">
        <f>D23*C23</f>
        <v>0</v>
      </c>
      <c r="E24" s="211">
        <f>E23*C23</f>
        <v>0</v>
      </c>
      <c r="F24" s="211">
        <f>F23*C23</f>
        <v>0</v>
      </c>
      <c r="G24" s="211">
        <f>G23*C23</f>
        <v>0</v>
      </c>
      <c r="H24" s="211">
        <f>+H23*C23</f>
        <v>0</v>
      </c>
      <c r="I24" s="211">
        <f>I23*C23</f>
        <v>0</v>
      </c>
      <c r="J24" s="211">
        <f>+J23*C23</f>
        <v>0</v>
      </c>
      <c r="K24" s="242">
        <f>K23*C23</f>
        <v>0</v>
      </c>
      <c r="L24" s="253">
        <f>SUM(D24:K24)</f>
        <v>0</v>
      </c>
    </row>
    <row r="25" spans="1:12" ht="16.5" thickBot="1" x14ac:dyDescent="0.3">
      <c r="A25" s="200"/>
      <c r="B25" s="322" t="s">
        <v>120</v>
      </c>
      <c r="C25" s="323"/>
      <c r="D25" s="215">
        <f t="shared" ref="D25:K25" si="14">SUM(D22:D23)*D21</f>
        <v>0</v>
      </c>
      <c r="E25" s="216">
        <f t="shared" si="14"/>
        <v>0</v>
      </c>
      <c r="F25" s="216">
        <f t="shared" si="14"/>
        <v>0</v>
      </c>
      <c r="G25" s="216">
        <f t="shared" si="14"/>
        <v>0</v>
      </c>
      <c r="H25" s="216">
        <f t="shared" si="14"/>
        <v>0</v>
      </c>
      <c r="I25" s="216">
        <f t="shared" si="14"/>
        <v>0</v>
      </c>
      <c r="J25" s="216">
        <f t="shared" si="14"/>
        <v>0</v>
      </c>
      <c r="K25" s="245">
        <f t="shared" si="14"/>
        <v>0</v>
      </c>
      <c r="L25" s="254">
        <f>SUM(D25:K25)</f>
        <v>0</v>
      </c>
    </row>
    <row r="26" spans="1:12" ht="15.75" x14ac:dyDescent="0.25">
      <c r="A26" s="196">
        <v>5.5</v>
      </c>
      <c r="B26" s="217" t="s">
        <v>121</v>
      </c>
      <c r="C26" s="205">
        <f>'Option 2 EFSC Pricing'!AM75</f>
        <v>0</v>
      </c>
      <c r="D26" s="319"/>
      <c r="E26" s="320"/>
      <c r="F26" s="320"/>
      <c r="G26" s="320"/>
      <c r="H26" s="320"/>
      <c r="I26" s="320"/>
      <c r="J26" s="320"/>
      <c r="K26" s="321"/>
      <c r="L26" s="251"/>
    </row>
    <row r="27" spans="1:12" ht="15.75" x14ac:dyDescent="0.25">
      <c r="A27" s="198"/>
      <c r="B27" s="199" t="s">
        <v>123</v>
      </c>
      <c r="C27" s="207">
        <f>'Option 2 EFSC Pricing'!AM73</f>
        <v>0</v>
      </c>
      <c r="D27" s="201">
        <v>0</v>
      </c>
      <c r="E27" s="202">
        <v>0</v>
      </c>
      <c r="F27" s="202">
        <v>0</v>
      </c>
      <c r="G27" s="202">
        <v>0</v>
      </c>
      <c r="H27" s="202">
        <v>0</v>
      </c>
      <c r="I27" s="202">
        <v>0</v>
      </c>
      <c r="J27" s="202">
        <v>0</v>
      </c>
      <c r="K27" s="240">
        <v>0</v>
      </c>
      <c r="L27" s="252">
        <f>SUM(D27:K27)</f>
        <v>0</v>
      </c>
    </row>
    <row r="28" spans="1:12" ht="15.75" x14ac:dyDescent="0.25">
      <c r="A28" s="198"/>
      <c r="B28" s="212"/>
      <c r="C28" s="208"/>
      <c r="D28" s="210">
        <f>D27*C27</f>
        <v>0</v>
      </c>
      <c r="E28" s="211">
        <f>E27*C27</f>
        <v>0</v>
      </c>
      <c r="F28" s="211">
        <f>F27*C27</f>
        <v>0</v>
      </c>
      <c r="G28" s="211">
        <f>G27*C27</f>
        <v>0</v>
      </c>
      <c r="H28" s="211">
        <f>+H27*C27</f>
        <v>0</v>
      </c>
      <c r="I28" s="211">
        <f>I27*C27</f>
        <v>0</v>
      </c>
      <c r="J28" s="211">
        <f>+J27*C27</f>
        <v>0</v>
      </c>
      <c r="K28" s="242">
        <f>K27*C27</f>
        <v>0</v>
      </c>
      <c r="L28" s="253">
        <f>SUM(D28:K28)</f>
        <v>0</v>
      </c>
    </row>
    <row r="29" spans="1:12" ht="15.75" x14ac:dyDescent="0.25">
      <c r="A29" s="198"/>
      <c r="B29" s="199" t="s">
        <v>125</v>
      </c>
      <c r="C29" s="207">
        <f>'Option 2 EFSC Pricing'!AM74</f>
        <v>0</v>
      </c>
      <c r="D29" s="201">
        <v>0</v>
      </c>
      <c r="E29" s="202">
        <v>0</v>
      </c>
      <c r="F29" s="202">
        <v>0</v>
      </c>
      <c r="G29" s="202">
        <v>0</v>
      </c>
      <c r="H29" s="202">
        <v>0</v>
      </c>
      <c r="I29" s="202">
        <v>0</v>
      </c>
      <c r="J29" s="202">
        <v>0</v>
      </c>
      <c r="K29" s="240">
        <v>0</v>
      </c>
      <c r="L29" s="252">
        <f>SUM(D29:K29)</f>
        <v>0</v>
      </c>
    </row>
    <row r="30" spans="1:12" ht="15.75" x14ac:dyDescent="0.25">
      <c r="A30" s="198"/>
      <c r="B30" s="199"/>
      <c r="C30" s="208"/>
      <c r="D30" s="210">
        <f>D29*C29</f>
        <v>0</v>
      </c>
      <c r="E30" s="211">
        <f>E29*C29</f>
        <v>0</v>
      </c>
      <c r="F30" s="211">
        <f>F29*C29</f>
        <v>0</v>
      </c>
      <c r="G30" s="211">
        <f>G29*C29</f>
        <v>0</v>
      </c>
      <c r="H30" s="211">
        <f>+H29*C29</f>
        <v>0</v>
      </c>
      <c r="I30" s="211">
        <f>I29*C29</f>
        <v>0</v>
      </c>
      <c r="J30" s="211">
        <f>+J29*C29</f>
        <v>0</v>
      </c>
      <c r="K30" s="242">
        <f>K29*C29</f>
        <v>0</v>
      </c>
      <c r="L30" s="253">
        <f>SUM(D30:K30)</f>
        <v>0</v>
      </c>
    </row>
    <row r="31" spans="1:12" ht="16.5" thickBot="1" x14ac:dyDescent="0.3">
      <c r="A31" s="200"/>
      <c r="B31" s="324" t="s">
        <v>126</v>
      </c>
      <c r="C31" s="325"/>
      <c r="D31" s="215">
        <f t="shared" ref="D31:K31" si="15">SUM(D28:D29)*D27</f>
        <v>0</v>
      </c>
      <c r="E31" s="216">
        <f t="shared" si="15"/>
        <v>0</v>
      </c>
      <c r="F31" s="216">
        <f t="shared" si="15"/>
        <v>0</v>
      </c>
      <c r="G31" s="216">
        <f t="shared" si="15"/>
        <v>0</v>
      </c>
      <c r="H31" s="216">
        <f t="shared" si="15"/>
        <v>0</v>
      </c>
      <c r="I31" s="216">
        <f t="shared" si="15"/>
        <v>0</v>
      </c>
      <c r="J31" s="216">
        <f t="shared" si="15"/>
        <v>0</v>
      </c>
      <c r="K31" s="245">
        <f t="shared" si="15"/>
        <v>0</v>
      </c>
      <c r="L31" s="254">
        <f>SUM(D31:K31)</f>
        <v>0</v>
      </c>
    </row>
    <row r="32" spans="1:12" ht="15.75" x14ac:dyDescent="0.25">
      <c r="A32" s="196">
        <v>5.6</v>
      </c>
      <c r="B32" s="218" t="s">
        <v>127</v>
      </c>
      <c r="C32" s="205">
        <f>'Option 2 EFSC Pricing'!AM81</f>
        <v>0</v>
      </c>
      <c r="D32" s="319"/>
      <c r="E32" s="320"/>
      <c r="F32" s="320"/>
      <c r="G32" s="320"/>
      <c r="H32" s="320"/>
      <c r="I32" s="320"/>
      <c r="J32" s="320"/>
      <c r="K32" s="321"/>
      <c r="L32" s="251"/>
    </row>
    <row r="33" spans="1:12" ht="15.75" x14ac:dyDescent="0.25">
      <c r="A33" s="198"/>
      <c r="B33" s="219"/>
      <c r="C33" s="207">
        <f>'Option 2 EFSC Pricing'!AM81</f>
        <v>0</v>
      </c>
      <c r="D33" s="201">
        <v>0</v>
      </c>
      <c r="E33" s="202">
        <v>0</v>
      </c>
      <c r="F33" s="202">
        <v>0</v>
      </c>
      <c r="G33" s="202">
        <v>0</v>
      </c>
      <c r="H33" s="202">
        <v>0.25</v>
      </c>
      <c r="I33" s="202">
        <v>0.25</v>
      </c>
      <c r="J33" s="202">
        <v>0.25</v>
      </c>
      <c r="K33" s="240">
        <v>0.25</v>
      </c>
      <c r="L33" s="249">
        <f>SUM(D33:K33)</f>
        <v>1</v>
      </c>
    </row>
    <row r="34" spans="1:12" ht="16.5" thickBot="1" x14ac:dyDescent="0.3">
      <c r="A34" s="200"/>
      <c r="B34" s="222" t="s">
        <v>181</v>
      </c>
      <c r="C34" s="209"/>
      <c r="D34" s="203">
        <f>D33*C33</f>
        <v>0</v>
      </c>
      <c r="E34" s="204">
        <f>E33*C33</f>
        <v>0</v>
      </c>
      <c r="F34" s="204">
        <f>F33*C33</f>
        <v>0</v>
      </c>
      <c r="G34" s="204">
        <f>G33*C33</f>
        <v>0</v>
      </c>
      <c r="H34" s="204">
        <f>+H33*C33</f>
        <v>0</v>
      </c>
      <c r="I34" s="204">
        <f>I33*C33</f>
        <v>0</v>
      </c>
      <c r="J34" s="204">
        <f>+J33*C33</f>
        <v>0</v>
      </c>
      <c r="K34" s="243">
        <f>K33*C33</f>
        <v>0</v>
      </c>
      <c r="L34" s="254">
        <f>SUM(D34:K34)</f>
        <v>0</v>
      </c>
    </row>
    <row r="35" spans="1:12" s="230" customFormat="1" ht="9.9499999999999993" customHeight="1" thickBot="1" x14ac:dyDescent="0.3">
      <c r="A35" s="226"/>
      <c r="B35" s="227"/>
      <c r="C35" s="228"/>
      <c r="D35" s="229"/>
      <c r="E35" s="229"/>
      <c r="F35" s="229"/>
      <c r="G35" s="229"/>
      <c r="H35" s="229"/>
      <c r="I35" s="229"/>
      <c r="J35" s="229"/>
      <c r="K35" s="229"/>
      <c r="L35" s="238"/>
    </row>
    <row r="36" spans="1:12" ht="16.5" thickBot="1" x14ac:dyDescent="0.3">
      <c r="A36" s="11" t="s">
        <v>46</v>
      </c>
      <c r="B36" s="237" t="s">
        <v>135</v>
      </c>
      <c r="C36" s="223"/>
      <c r="D36" s="224">
        <f>SUM(D5,D15,D21,D25,D31,D34)</f>
        <v>0</v>
      </c>
      <c r="E36" s="225">
        <f t="shared" ref="E36:K36" si="16">SUM(E34+E31+E25+E21+E15+E5)</f>
        <v>0</v>
      </c>
      <c r="F36" s="225">
        <f t="shared" si="16"/>
        <v>0</v>
      </c>
      <c r="G36" s="225">
        <f t="shared" si="16"/>
        <v>0</v>
      </c>
      <c r="H36" s="225">
        <f t="shared" si="16"/>
        <v>0</v>
      </c>
      <c r="I36" s="225">
        <f t="shared" si="16"/>
        <v>0</v>
      </c>
      <c r="J36" s="225">
        <f t="shared" si="16"/>
        <v>0</v>
      </c>
      <c r="K36" s="239">
        <f t="shared" si="16"/>
        <v>0</v>
      </c>
      <c r="L36" s="5">
        <f>SUM(D36:K36)</f>
        <v>0</v>
      </c>
    </row>
    <row r="37" spans="1:12" ht="16.5" thickBot="1" x14ac:dyDescent="0.3">
      <c r="A37" s="12" t="s">
        <v>46</v>
      </c>
      <c r="B37" s="317" t="s">
        <v>131</v>
      </c>
      <c r="C37" s="318"/>
      <c r="D37" s="312"/>
      <c r="E37" s="312"/>
      <c r="F37" s="312"/>
      <c r="G37" s="312"/>
      <c r="H37" s="312"/>
      <c r="I37" s="312"/>
      <c r="J37" s="312"/>
      <c r="K37" s="312"/>
      <c r="L37" s="246">
        <f>L36*0.15</f>
        <v>0</v>
      </c>
    </row>
    <row r="38" spans="1:12" ht="21" customHeight="1" thickBot="1" x14ac:dyDescent="0.35">
      <c r="A38" s="13" t="s">
        <v>46</v>
      </c>
      <c r="B38" s="314" t="s">
        <v>179</v>
      </c>
      <c r="C38" s="315"/>
      <c r="D38" s="315"/>
      <c r="E38" s="315"/>
      <c r="F38" s="315"/>
      <c r="G38" s="315"/>
      <c r="H38" s="315"/>
      <c r="I38" s="315"/>
      <c r="J38" s="315"/>
      <c r="K38" s="315"/>
      <c r="L38" s="247">
        <f>SUM(L36:L37)</f>
        <v>0</v>
      </c>
    </row>
    <row r="40" spans="1:12" ht="21" thickBot="1" x14ac:dyDescent="0.25">
      <c r="A40" s="327" t="s">
        <v>184</v>
      </c>
      <c r="B40" s="327"/>
      <c r="C40" s="327"/>
      <c r="D40" s="327"/>
      <c r="E40" s="327"/>
      <c r="F40" s="327"/>
      <c r="G40" s="327"/>
      <c r="H40" s="327"/>
      <c r="I40" s="327"/>
      <c r="J40" s="327"/>
      <c r="K40" s="327"/>
      <c r="L40" s="327"/>
    </row>
    <row r="41" spans="1:12" ht="50.25" customHeight="1" thickBot="1" x14ac:dyDescent="0.3">
      <c r="A41" s="328"/>
      <c r="B41" s="329"/>
      <c r="C41" s="330"/>
      <c r="D41" s="235">
        <v>2025</v>
      </c>
      <c r="E41" s="234">
        <v>2026</v>
      </c>
      <c r="F41" s="234">
        <v>2027</v>
      </c>
      <c r="G41" s="234">
        <v>2028</v>
      </c>
      <c r="H41" s="234">
        <v>2029</v>
      </c>
      <c r="I41" s="234">
        <v>2030</v>
      </c>
      <c r="J41" s="234">
        <v>2031</v>
      </c>
      <c r="K41" s="234">
        <v>2032</v>
      </c>
      <c r="L41" s="233" t="s">
        <v>177</v>
      </c>
    </row>
    <row r="42" spans="1:12" ht="18.75" x14ac:dyDescent="0.3">
      <c r="A42" s="14"/>
      <c r="B42" s="37" t="s">
        <v>136</v>
      </c>
      <c r="C42" s="58" t="s">
        <v>46</v>
      </c>
      <c r="D42" s="40">
        <f>D36</f>
        <v>0</v>
      </c>
      <c r="E42" s="39">
        <f t="shared" ref="E42:K42" si="17">E36</f>
        <v>0</v>
      </c>
      <c r="F42" s="39">
        <f t="shared" si="17"/>
        <v>0</v>
      </c>
      <c r="G42" s="39">
        <f t="shared" si="17"/>
        <v>0</v>
      </c>
      <c r="H42" s="39">
        <f t="shared" si="17"/>
        <v>0</v>
      </c>
      <c r="I42" s="39">
        <f t="shared" si="17"/>
        <v>0</v>
      </c>
      <c r="J42" s="39">
        <f t="shared" si="17"/>
        <v>0</v>
      </c>
      <c r="K42" s="255">
        <f t="shared" si="17"/>
        <v>0</v>
      </c>
      <c r="L42" s="248" t="s">
        <v>46</v>
      </c>
    </row>
    <row r="43" spans="1:12" ht="15.75" x14ac:dyDescent="0.25">
      <c r="A43" s="2"/>
      <c r="B43" s="192" t="s">
        <v>137</v>
      </c>
      <c r="C43" s="193"/>
      <c r="D43" s="190">
        <v>0</v>
      </c>
      <c r="E43" s="191">
        <v>0</v>
      </c>
      <c r="F43" s="191">
        <v>0</v>
      </c>
      <c r="G43" s="191">
        <v>0</v>
      </c>
      <c r="H43" s="191">
        <v>0</v>
      </c>
      <c r="I43" s="191">
        <v>0</v>
      </c>
      <c r="J43" s="191">
        <v>0</v>
      </c>
      <c r="K43" s="256">
        <v>0</v>
      </c>
      <c r="L43" s="257"/>
    </row>
    <row r="44" spans="1:12" ht="16.5" thickBot="1" x14ac:dyDescent="0.3">
      <c r="A44" s="28"/>
      <c r="B44" s="194" t="s">
        <v>178</v>
      </c>
      <c r="C44" s="195"/>
      <c r="D44" s="35">
        <f>D43</f>
        <v>0</v>
      </c>
      <c r="E44" s="36">
        <f>E43</f>
        <v>0</v>
      </c>
      <c r="F44" s="36">
        <f>E44+((1+F43)*E43)</f>
        <v>0</v>
      </c>
      <c r="G44" s="36">
        <f>F43+((1+G43)*F44)</f>
        <v>0</v>
      </c>
      <c r="H44" s="36">
        <f>G43+((1+H43)*G44)</f>
        <v>0</v>
      </c>
      <c r="I44" s="36">
        <f>H43+((1+I43)*H44)</f>
        <v>0</v>
      </c>
      <c r="J44" s="36">
        <f>I43+((1+J43)*I44)</f>
        <v>0</v>
      </c>
      <c r="K44" s="41">
        <f>J43+((1+K43)*J44)</f>
        <v>0</v>
      </c>
      <c r="L44" s="258"/>
    </row>
    <row r="45" spans="1:12" s="15" customFormat="1" ht="16.5" thickBot="1" x14ac:dyDescent="0.3">
      <c r="A45" s="59"/>
      <c r="B45" s="46" t="s">
        <v>135</v>
      </c>
      <c r="D45" s="42">
        <f>D44*D42+D42</f>
        <v>0</v>
      </c>
      <c r="E45" s="16">
        <f t="shared" ref="E45:K45" si="18">E44*E42+E42</f>
        <v>0</v>
      </c>
      <c r="F45" s="16">
        <f t="shared" si="18"/>
        <v>0</v>
      </c>
      <c r="G45" s="16">
        <f t="shared" si="18"/>
        <v>0</v>
      </c>
      <c r="H45" s="16">
        <f t="shared" si="18"/>
        <v>0</v>
      </c>
      <c r="I45" s="16">
        <f t="shared" si="18"/>
        <v>0</v>
      </c>
      <c r="J45" s="16">
        <f t="shared" si="18"/>
        <v>0</v>
      </c>
      <c r="K45" s="16">
        <f t="shared" si="18"/>
        <v>0</v>
      </c>
      <c r="L45" s="259">
        <f>SUM(D45:K45)</f>
        <v>0</v>
      </c>
    </row>
    <row r="46" spans="1:12" ht="16.5" thickBot="1" x14ac:dyDescent="0.3">
      <c r="A46" s="12" t="s">
        <v>46</v>
      </c>
      <c r="B46" s="311" t="s">
        <v>131</v>
      </c>
      <c r="C46" s="312"/>
      <c r="D46" s="312"/>
      <c r="E46" s="312"/>
      <c r="F46" s="312"/>
      <c r="G46" s="312"/>
      <c r="H46" s="312"/>
      <c r="I46" s="312"/>
      <c r="J46" s="312"/>
      <c r="K46" s="312"/>
      <c r="L46" s="260">
        <f>L45*0.15</f>
        <v>0</v>
      </c>
    </row>
    <row r="47" spans="1:12" ht="21" customHeight="1" thickBot="1" x14ac:dyDescent="0.35">
      <c r="A47" s="13" t="s">
        <v>46</v>
      </c>
      <c r="B47" s="314" t="s">
        <v>177</v>
      </c>
      <c r="C47" s="315"/>
      <c r="D47" s="315"/>
      <c r="E47" s="315"/>
      <c r="F47" s="315"/>
      <c r="G47" s="315"/>
      <c r="H47" s="315"/>
      <c r="I47" s="315"/>
      <c r="J47" s="315"/>
      <c r="K47" s="315"/>
      <c r="L47" s="261">
        <f>L46+L45</f>
        <v>0</v>
      </c>
    </row>
  </sheetData>
  <mergeCells count="17">
    <mergeCell ref="B38:K38"/>
    <mergeCell ref="A40:L40"/>
    <mergeCell ref="A41:C41"/>
    <mergeCell ref="B46:K46"/>
    <mergeCell ref="B47:K47"/>
    <mergeCell ref="B37:K37"/>
    <mergeCell ref="A1:L1"/>
    <mergeCell ref="D3:K3"/>
    <mergeCell ref="B5:C5"/>
    <mergeCell ref="D6:K6"/>
    <mergeCell ref="D16:K16"/>
    <mergeCell ref="B21:C21"/>
    <mergeCell ref="D22:K22"/>
    <mergeCell ref="B25:C25"/>
    <mergeCell ref="D26:K26"/>
    <mergeCell ref="B31:C31"/>
    <mergeCell ref="D32:K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071B-AE98-402B-8C7A-1724FC59B031}">
  <sheetPr>
    <tabColor rgb="FF92D050"/>
  </sheetPr>
  <dimension ref="A1:AM87"/>
  <sheetViews>
    <sheetView zoomScale="80" zoomScaleNormal="80" workbookViewId="0">
      <pane xSplit="4" ySplit="4" topLeftCell="E5" activePane="bottomRight" state="frozen"/>
      <selection pane="topRight" activeCell="C1" sqref="C1"/>
      <selection pane="bottomLeft" activeCell="A6" sqref="A6"/>
      <selection pane="bottomRight" activeCell="E6" sqref="E6"/>
    </sheetView>
  </sheetViews>
  <sheetFormatPr defaultColWidth="9.140625" defaultRowHeight="12.75" x14ac:dyDescent="0.2"/>
  <cols>
    <col min="1" max="1" width="14.42578125" style="1" customWidth="1"/>
    <col min="2" max="3" width="45.7109375" style="1" customWidth="1"/>
    <col min="4" max="4" width="13.5703125" style="1" bestFit="1" customWidth="1"/>
    <col min="5" max="24" width="12" style="1" customWidth="1"/>
    <col min="25" max="25" width="9.7109375" style="1" customWidth="1"/>
    <col min="26" max="26" width="18.7109375" style="1" customWidth="1"/>
    <col min="27" max="27" width="9.5703125" style="1" customWidth="1"/>
    <col min="28" max="28" width="16.140625" style="1" customWidth="1"/>
    <col min="29" max="29" width="9.140625" style="1" customWidth="1"/>
    <col min="30" max="30" width="16.140625" style="1" customWidth="1"/>
    <col min="31" max="31" width="9.140625" style="1" customWidth="1"/>
    <col min="32" max="32" width="16.140625" style="1" customWidth="1"/>
    <col min="33" max="33" width="9.140625" style="1" customWidth="1"/>
    <col min="34" max="34" width="16.140625" style="1" customWidth="1"/>
    <col min="35" max="35" width="9.140625" style="1" customWidth="1"/>
    <col min="36" max="36" width="16.140625" style="1" customWidth="1"/>
    <col min="37" max="37" width="14.42578125" style="1" customWidth="1"/>
    <col min="38" max="38" width="10.5703125" style="1" customWidth="1"/>
    <col min="39" max="39" width="19.140625" style="1" customWidth="1"/>
    <col min="40" max="16384" width="9.140625" style="1"/>
  </cols>
  <sheetData>
    <row r="1" spans="1:39" ht="48.75" customHeight="1" thickBot="1" x14ac:dyDescent="0.35">
      <c r="A1" s="269" t="s">
        <v>189</v>
      </c>
      <c r="B1" s="270"/>
      <c r="C1" s="270"/>
      <c r="D1" s="27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row>
    <row r="2" spans="1:39" ht="106.5" customHeight="1" x14ac:dyDescent="0.25">
      <c r="A2" s="271" t="s">
        <v>22</v>
      </c>
      <c r="B2" s="274" t="s">
        <v>23</v>
      </c>
      <c r="C2" s="141"/>
      <c r="D2" s="277" t="s">
        <v>24</v>
      </c>
      <c r="E2" s="279" t="s">
        <v>25</v>
      </c>
      <c r="F2" s="279" t="s">
        <v>25</v>
      </c>
      <c r="G2" s="279" t="s">
        <v>25</v>
      </c>
      <c r="H2" s="279" t="s">
        <v>25</v>
      </c>
      <c r="I2" s="279" t="s">
        <v>25</v>
      </c>
      <c r="J2" s="279" t="s">
        <v>25</v>
      </c>
      <c r="K2" s="279" t="s">
        <v>25</v>
      </c>
      <c r="L2" s="279" t="s">
        <v>25</v>
      </c>
      <c r="M2" s="279" t="s">
        <v>25</v>
      </c>
      <c r="N2" s="279" t="s">
        <v>25</v>
      </c>
      <c r="O2" s="279" t="s">
        <v>25</v>
      </c>
      <c r="P2" s="279" t="s">
        <v>25</v>
      </c>
      <c r="Q2" s="279" t="s">
        <v>25</v>
      </c>
      <c r="R2" s="279" t="s">
        <v>25</v>
      </c>
      <c r="S2" s="279" t="s">
        <v>25</v>
      </c>
      <c r="T2" s="279" t="s">
        <v>25</v>
      </c>
      <c r="U2" s="279" t="s">
        <v>25</v>
      </c>
      <c r="V2" s="279" t="s">
        <v>25</v>
      </c>
      <c r="W2" s="279" t="s">
        <v>25</v>
      </c>
      <c r="X2" s="279" t="s">
        <v>25</v>
      </c>
      <c r="Y2" s="288" t="s">
        <v>26</v>
      </c>
      <c r="Z2" s="289"/>
      <c r="AA2" s="288" t="s">
        <v>27</v>
      </c>
      <c r="AB2" s="290"/>
      <c r="AC2" s="289" t="s">
        <v>28</v>
      </c>
      <c r="AD2" s="290"/>
      <c r="AE2" s="291" t="s">
        <v>29</v>
      </c>
      <c r="AF2" s="290"/>
      <c r="AG2" s="289" t="s">
        <v>30</v>
      </c>
      <c r="AH2" s="290"/>
      <c r="AI2" s="289" t="s">
        <v>31</v>
      </c>
      <c r="AJ2" s="290"/>
      <c r="AK2" s="139" t="s">
        <v>32</v>
      </c>
      <c r="AL2" s="281" t="s">
        <v>33</v>
      </c>
      <c r="AM2" s="282"/>
    </row>
    <row r="3" spans="1:39" ht="65.25" customHeight="1" x14ac:dyDescent="0.3">
      <c r="A3" s="272"/>
      <c r="B3" s="275"/>
      <c r="C3" s="142"/>
      <c r="D3" s="278"/>
      <c r="E3" s="280"/>
      <c r="F3" s="280"/>
      <c r="G3" s="280"/>
      <c r="H3" s="280"/>
      <c r="I3" s="280"/>
      <c r="J3" s="280"/>
      <c r="K3" s="280"/>
      <c r="L3" s="280"/>
      <c r="M3" s="280"/>
      <c r="N3" s="280"/>
      <c r="O3" s="280"/>
      <c r="P3" s="280"/>
      <c r="Q3" s="280"/>
      <c r="R3" s="280"/>
      <c r="S3" s="280"/>
      <c r="T3" s="280"/>
      <c r="U3" s="280"/>
      <c r="V3" s="280"/>
      <c r="W3" s="280"/>
      <c r="X3" s="280"/>
      <c r="Y3" s="283" t="s">
        <v>34</v>
      </c>
      <c r="Z3" s="284"/>
      <c r="AA3" s="283" t="s">
        <v>35</v>
      </c>
      <c r="AB3" s="285"/>
      <c r="AC3" s="284" t="s">
        <v>36</v>
      </c>
      <c r="AD3" s="285"/>
      <c r="AE3" s="86" t="s">
        <v>37</v>
      </c>
      <c r="AF3" s="87"/>
      <c r="AG3" s="284" t="s">
        <v>38</v>
      </c>
      <c r="AH3" s="285"/>
      <c r="AI3" s="284" t="s">
        <v>39</v>
      </c>
      <c r="AJ3" s="285"/>
      <c r="AK3" s="88" t="s">
        <v>40</v>
      </c>
      <c r="AL3" s="286" t="s">
        <v>33</v>
      </c>
      <c r="AM3" s="287"/>
    </row>
    <row r="4" spans="1:39" ht="50.25" customHeight="1" thickBot="1" x14ac:dyDescent="0.3">
      <c r="A4" s="273"/>
      <c r="B4" s="276"/>
      <c r="C4" s="89" t="s">
        <v>41</v>
      </c>
      <c r="D4" s="90" t="s">
        <v>42</v>
      </c>
      <c r="E4" s="137">
        <v>1</v>
      </c>
      <c r="F4" s="137">
        <v>1</v>
      </c>
      <c r="G4" s="137">
        <v>1</v>
      </c>
      <c r="H4" s="137">
        <v>1</v>
      </c>
      <c r="I4" s="137">
        <v>1</v>
      </c>
      <c r="J4" s="137">
        <v>1</v>
      </c>
      <c r="K4" s="137">
        <v>1</v>
      </c>
      <c r="L4" s="137">
        <v>1</v>
      </c>
      <c r="M4" s="137">
        <v>1</v>
      </c>
      <c r="N4" s="137">
        <v>1</v>
      </c>
      <c r="O4" s="137">
        <v>1</v>
      </c>
      <c r="P4" s="137">
        <v>1</v>
      </c>
      <c r="Q4" s="137">
        <v>1</v>
      </c>
      <c r="R4" s="137">
        <v>1</v>
      </c>
      <c r="S4" s="137">
        <v>1</v>
      </c>
      <c r="T4" s="137">
        <v>1</v>
      </c>
      <c r="U4" s="137">
        <v>1</v>
      </c>
      <c r="V4" s="137">
        <v>1</v>
      </c>
      <c r="W4" s="137">
        <v>1</v>
      </c>
      <c r="X4" s="137">
        <v>1</v>
      </c>
      <c r="Y4" s="91" t="s">
        <v>43</v>
      </c>
      <c r="Z4" s="92" t="s">
        <v>44</v>
      </c>
      <c r="AA4" s="91" t="s">
        <v>43</v>
      </c>
      <c r="AB4" s="93" t="s">
        <v>44</v>
      </c>
      <c r="AC4" s="94" t="s">
        <v>43</v>
      </c>
      <c r="AD4" s="93" t="s">
        <v>44</v>
      </c>
      <c r="AE4" s="94" t="s">
        <v>43</v>
      </c>
      <c r="AF4" s="93" t="s">
        <v>44</v>
      </c>
      <c r="AG4" s="94" t="s">
        <v>43</v>
      </c>
      <c r="AH4" s="93" t="s">
        <v>44</v>
      </c>
      <c r="AI4" s="94" t="s">
        <v>43</v>
      </c>
      <c r="AJ4" s="6" t="s">
        <v>44</v>
      </c>
      <c r="AK4" s="94" t="s">
        <v>44</v>
      </c>
      <c r="AL4" s="94" t="s">
        <v>43</v>
      </c>
      <c r="AM4" s="6" t="s">
        <v>44</v>
      </c>
    </row>
    <row r="5" spans="1:39" ht="19.5" thickBot="1" x14ac:dyDescent="0.35">
      <c r="A5" s="167">
        <v>5.0999999999999996</v>
      </c>
      <c r="B5" s="43" t="s">
        <v>45</v>
      </c>
      <c r="C5" s="161"/>
      <c r="D5" s="179" t="s">
        <v>46</v>
      </c>
      <c r="E5" s="294" t="s">
        <v>43</v>
      </c>
      <c r="F5" s="295"/>
      <c r="G5" s="295"/>
      <c r="H5" s="295"/>
      <c r="I5" s="295"/>
      <c r="J5" s="295"/>
      <c r="K5" s="295"/>
      <c r="L5" s="295"/>
      <c r="M5" s="295"/>
      <c r="N5" s="295"/>
      <c r="O5" s="295"/>
      <c r="P5" s="295"/>
      <c r="Q5" s="295"/>
      <c r="R5" s="295"/>
      <c r="S5" s="295"/>
      <c r="T5" s="295"/>
      <c r="U5" s="295"/>
      <c r="V5" s="295"/>
      <c r="W5" s="295"/>
      <c r="X5" s="295"/>
      <c r="Y5" s="162" t="s">
        <v>46</v>
      </c>
      <c r="Z5" s="163" t="s">
        <v>46</v>
      </c>
      <c r="AA5" s="162" t="s">
        <v>46</v>
      </c>
      <c r="AB5" s="164" t="s">
        <v>46</v>
      </c>
      <c r="AC5" s="162" t="s">
        <v>46</v>
      </c>
      <c r="AD5" s="164" t="s">
        <v>46</v>
      </c>
      <c r="AE5" s="162" t="s">
        <v>46</v>
      </c>
      <c r="AF5" s="164" t="s">
        <v>46</v>
      </c>
      <c r="AG5" s="162" t="s">
        <v>46</v>
      </c>
      <c r="AH5" s="164" t="s">
        <v>46</v>
      </c>
      <c r="AI5" s="162" t="s">
        <v>46</v>
      </c>
      <c r="AJ5" s="164" t="s">
        <v>46</v>
      </c>
      <c r="AK5" s="164" t="s">
        <v>46</v>
      </c>
      <c r="AL5" s="165" t="s">
        <v>46</v>
      </c>
      <c r="AM5" s="166" t="s">
        <v>46</v>
      </c>
    </row>
    <row r="6" spans="1:39" ht="16.5" thickBot="1" x14ac:dyDescent="0.3">
      <c r="A6" s="2">
        <v>5.0999999999999996</v>
      </c>
      <c r="B6" s="44" t="s">
        <v>47</v>
      </c>
      <c r="C6" s="95"/>
      <c r="D6" s="96" t="s">
        <v>46</v>
      </c>
      <c r="E6" s="4"/>
      <c r="F6" s="4"/>
      <c r="G6" s="4"/>
      <c r="H6" s="4"/>
      <c r="I6" s="4"/>
      <c r="J6" s="4"/>
      <c r="K6" s="4"/>
      <c r="L6" s="4"/>
      <c r="M6" s="4"/>
      <c r="N6" s="4"/>
      <c r="O6" s="4"/>
      <c r="P6" s="4"/>
      <c r="Q6" s="4"/>
      <c r="R6" s="4"/>
      <c r="S6" s="4"/>
      <c r="T6" s="4"/>
      <c r="U6" s="4"/>
      <c r="V6" s="4"/>
      <c r="W6" s="4"/>
      <c r="X6" s="4"/>
      <c r="Y6" s="145">
        <f>SUM(E6:X6)</f>
        <v>0</v>
      </c>
      <c r="Z6" s="146">
        <f>SUMPRODUCT($E$4:$X$4,E6:X6)</f>
        <v>0</v>
      </c>
      <c r="AA6" s="147"/>
      <c r="AB6" s="148"/>
      <c r="AC6" s="147"/>
      <c r="AD6" s="148"/>
      <c r="AE6" s="147"/>
      <c r="AF6" s="148"/>
      <c r="AG6" s="147"/>
      <c r="AH6" s="148"/>
      <c r="AI6" s="147"/>
      <c r="AJ6" s="148"/>
      <c r="AK6" s="149"/>
      <c r="AL6" s="147">
        <f>SUM(Y6,AA6,AC6,AE6,AG6,AI6)</f>
        <v>0</v>
      </c>
      <c r="AM6" s="151">
        <f>SUM(Z6,AB6,AD6,AF6,AH6,AJ6,AK6)</f>
        <v>0</v>
      </c>
    </row>
    <row r="7" spans="1:39" ht="16.5" thickBot="1" x14ac:dyDescent="0.3">
      <c r="A7" s="168"/>
      <c r="B7" s="298"/>
      <c r="C7" s="299"/>
      <c r="D7" s="300"/>
      <c r="E7" s="150">
        <f>SUBTOTAL(9,E6)</f>
        <v>0</v>
      </c>
      <c r="F7" s="150">
        <f t="shared" ref="F7:X7" si="0">SUBTOTAL(9,F6)</f>
        <v>0</v>
      </c>
      <c r="G7" s="150">
        <f t="shared" si="0"/>
        <v>0</v>
      </c>
      <c r="H7" s="150">
        <f t="shared" si="0"/>
        <v>0</v>
      </c>
      <c r="I7" s="150">
        <f t="shared" si="0"/>
        <v>0</v>
      </c>
      <c r="J7" s="150">
        <f t="shared" si="0"/>
        <v>0</v>
      </c>
      <c r="K7" s="150">
        <f t="shared" si="0"/>
        <v>0</v>
      </c>
      <c r="L7" s="150">
        <f t="shared" si="0"/>
        <v>0</v>
      </c>
      <c r="M7" s="150">
        <f t="shared" si="0"/>
        <v>0</v>
      </c>
      <c r="N7" s="150">
        <f t="shared" si="0"/>
        <v>0</v>
      </c>
      <c r="O7" s="150">
        <f t="shared" si="0"/>
        <v>0</v>
      </c>
      <c r="P7" s="150">
        <f t="shared" si="0"/>
        <v>0</v>
      </c>
      <c r="Q7" s="150">
        <f t="shared" si="0"/>
        <v>0</v>
      </c>
      <c r="R7" s="150">
        <f t="shared" si="0"/>
        <v>0</v>
      </c>
      <c r="S7" s="150">
        <f t="shared" si="0"/>
        <v>0</v>
      </c>
      <c r="T7" s="150">
        <f t="shared" si="0"/>
        <v>0</v>
      </c>
      <c r="U7" s="150">
        <f t="shared" si="0"/>
        <v>0</v>
      </c>
      <c r="V7" s="150">
        <f t="shared" si="0"/>
        <v>0</v>
      </c>
      <c r="W7" s="150">
        <f t="shared" si="0"/>
        <v>0</v>
      </c>
      <c r="X7" s="150">
        <f t="shared" si="0"/>
        <v>0</v>
      </c>
      <c r="Y7" s="106">
        <f>SUM(Y6)</f>
        <v>0</v>
      </c>
      <c r="Z7" s="101">
        <f>SUM(Z6)</f>
        <v>0</v>
      </c>
      <c r="AA7" s="106">
        <f t="shared" ref="AA7:AJ7" si="1">SUM(AA6)</f>
        <v>0</v>
      </c>
      <c r="AB7" s="101">
        <f t="shared" si="1"/>
        <v>0</v>
      </c>
      <c r="AC7" s="106">
        <f t="shared" si="1"/>
        <v>0</v>
      </c>
      <c r="AD7" s="101">
        <f t="shared" si="1"/>
        <v>0</v>
      </c>
      <c r="AE7" s="106">
        <f t="shared" si="1"/>
        <v>0</v>
      </c>
      <c r="AF7" s="101">
        <f t="shared" si="1"/>
        <v>0</v>
      </c>
      <c r="AG7" s="106">
        <f t="shared" si="1"/>
        <v>0</v>
      </c>
      <c r="AH7" s="101">
        <f t="shared" si="1"/>
        <v>0</v>
      </c>
      <c r="AI7" s="106">
        <f t="shared" si="1"/>
        <v>0</v>
      </c>
      <c r="AJ7" s="115">
        <f t="shared" si="1"/>
        <v>0</v>
      </c>
      <c r="AK7" s="107">
        <f t="shared" ref="AK7" si="2">SUM(AK6:AK6)</f>
        <v>0</v>
      </c>
      <c r="AL7" s="183">
        <f>SUM(AL6)</f>
        <v>0</v>
      </c>
      <c r="AM7" s="184">
        <f>SUM(AM6)</f>
        <v>0</v>
      </c>
    </row>
    <row r="8" spans="1:39" s="102" customFormat="1" ht="19.5" thickBot="1" x14ac:dyDescent="0.35">
      <c r="A8" s="169">
        <v>5.2</v>
      </c>
      <c r="B8" s="43" t="s">
        <v>48</v>
      </c>
      <c r="C8" s="161"/>
      <c r="D8" s="179" t="s">
        <v>46</v>
      </c>
      <c r="E8" s="301" t="s">
        <v>43</v>
      </c>
      <c r="F8" s="302"/>
      <c r="G8" s="302"/>
      <c r="H8" s="302"/>
      <c r="I8" s="302"/>
      <c r="J8" s="302"/>
      <c r="K8" s="302"/>
      <c r="L8" s="302"/>
      <c r="M8" s="302"/>
      <c r="N8" s="302"/>
      <c r="O8" s="302"/>
      <c r="P8" s="302"/>
      <c r="Q8" s="302"/>
      <c r="R8" s="302"/>
      <c r="S8" s="302"/>
      <c r="T8" s="302"/>
      <c r="U8" s="302"/>
      <c r="V8" s="302"/>
      <c r="W8" s="302"/>
      <c r="X8" s="303"/>
      <c r="Y8" s="162"/>
      <c r="Z8" s="163"/>
      <c r="AA8" s="162"/>
      <c r="AB8" s="164"/>
      <c r="AC8" s="162"/>
      <c r="AD8" s="164"/>
      <c r="AE8" s="162"/>
      <c r="AF8" s="164"/>
      <c r="AG8" s="162"/>
      <c r="AH8" s="164"/>
      <c r="AI8" s="162"/>
      <c r="AJ8" s="164"/>
      <c r="AK8" s="164"/>
      <c r="AL8" s="165"/>
      <c r="AM8" s="166"/>
    </row>
    <row r="9" spans="1:39" ht="31.5" x14ac:dyDescent="0.25">
      <c r="A9" s="52" t="s">
        <v>49</v>
      </c>
      <c r="B9" s="56" t="s">
        <v>50</v>
      </c>
      <c r="C9" s="20" t="s">
        <v>51</v>
      </c>
      <c r="D9" s="17" t="s">
        <v>46</v>
      </c>
      <c r="E9" s="4"/>
      <c r="F9" s="4"/>
      <c r="G9" s="4"/>
      <c r="H9" s="4"/>
      <c r="I9" s="4"/>
      <c r="J9" s="4"/>
      <c r="K9" s="4"/>
      <c r="L9" s="4"/>
      <c r="M9" s="4"/>
      <c r="N9" s="4"/>
      <c r="O9" s="4"/>
      <c r="P9" s="4"/>
      <c r="Q9" s="4"/>
      <c r="R9" s="4"/>
      <c r="S9" s="4"/>
      <c r="T9" s="4"/>
      <c r="U9" s="4"/>
      <c r="V9" s="4"/>
      <c r="W9" s="4"/>
      <c r="X9" s="4"/>
      <c r="Y9" s="145">
        <f t="shared" ref="Y9:Y15" si="3">SUM(E9:X9)</f>
        <v>0</v>
      </c>
      <c r="Z9" s="151">
        <f>SUMPRODUCT($E$4:$X$4,E9:X9)</f>
        <v>0</v>
      </c>
      <c r="AA9" s="145"/>
      <c r="AB9" s="151"/>
      <c r="AC9" s="145"/>
      <c r="AD9" s="151"/>
      <c r="AE9" s="145"/>
      <c r="AF9" s="151"/>
      <c r="AG9" s="145"/>
      <c r="AH9" s="151"/>
      <c r="AI9" s="145"/>
      <c r="AJ9" s="151"/>
      <c r="AK9" s="151"/>
      <c r="AL9" s="147">
        <f>SUM(Y9,AA9,AC9,AE9,AG9,AI9)</f>
        <v>0</v>
      </c>
      <c r="AM9" s="151">
        <f>SUM(Z9,AB9,AD9,AF9,AH9,AJ9,AK9)</f>
        <v>0</v>
      </c>
    </row>
    <row r="10" spans="1:39" ht="15.75" x14ac:dyDescent="0.25">
      <c r="A10" s="52" t="s">
        <v>52</v>
      </c>
      <c r="B10" s="30"/>
      <c r="C10" s="20" t="s">
        <v>53</v>
      </c>
      <c r="D10" s="17" t="s">
        <v>54</v>
      </c>
      <c r="E10" s="4"/>
      <c r="F10" s="4"/>
      <c r="G10" s="4"/>
      <c r="H10" s="4"/>
      <c r="I10" s="4"/>
      <c r="J10" s="4"/>
      <c r="K10" s="4"/>
      <c r="L10" s="4"/>
      <c r="M10" s="4"/>
      <c r="N10" s="4"/>
      <c r="O10" s="4"/>
      <c r="P10" s="4"/>
      <c r="Q10" s="4"/>
      <c r="R10" s="4"/>
      <c r="S10" s="4"/>
      <c r="T10" s="4"/>
      <c r="U10" s="4"/>
      <c r="V10" s="4"/>
      <c r="W10" s="4"/>
      <c r="X10" s="4"/>
      <c r="Y10" s="145">
        <f t="shared" si="3"/>
        <v>0</v>
      </c>
      <c r="Z10" s="151">
        <f t="shared" ref="Z10:Z15" si="4">SUMPRODUCT($E$4:$X$4,E10:X10)</f>
        <v>0</v>
      </c>
      <c r="AA10" s="145"/>
      <c r="AB10" s="151"/>
      <c r="AC10" s="145"/>
      <c r="AD10" s="151"/>
      <c r="AE10" s="145"/>
      <c r="AF10" s="151"/>
      <c r="AG10" s="145"/>
      <c r="AH10" s="151"/>
      <c r="AI10" s="145"/>
      <c r="AJ10" s="151"/>
      <c r="AK10" s="151"/>
      <c r="AL10" s="147">
        <f t="shared" ref="AL10:AL15" si="5">AA10+Y10</f>
        <v>0</v>
      </c>
      <c r="AM10" s="151">
        <f t="shared" ref="AM10:AM15" si="6">SUM(Z10,AB10,AD10,AF10,AH10,AJ10,AK10)</f>
        <v>0</v>
      </c>
    </row>
    <row r="11" spans="1:39" ht="15.75" x14ac:dyDescent="0.25">
      <c r="A11" s="52" t="s">
        <v>55</v>
      </c>
      <c r="B11" s="30"/>
      <c r="C11" s="20" t="s">
        <v>56</v>
      </c>
      <c r="D11" s="17"/>
      <c r="E11" s="4"/>
      <c r="F11" s="4"/>
      <c r="G11" s="4"/>
      <c r="H11" s="4"/>
      <c r="I11" s="4"/>
      <c r="J11" s="4"/>
      <c r="K11" s="4"/>
      <c r="L11" s="4"/>
      <c r="M11" s="4"/>
      <c r="N11" s="4"/>
      <c r="O11" s="4"/>
      <c r="P11" s="4"/>
      <c r="Q11" s="4"/>
      <c r="R11" s="4"/>
      <c r="S11" s="4"/>
      <c r="T11" s="4"/>
      <c r="U11" s="4"/>
      <c r="V11" s="4"/>
      <c r="W11" s="4"/>
      <c r="X11" s="4"/>
      <c r="Y11" s="145">
        <f t="shared" si="3"/>
        <v>0</v>
      </c>
      <c r="Z11" s="151">
        <f t="shared" si="4"/>
        <v>0</v>
      </c>
      <c r="AA11" s="145"/>
      <c r="AB11" s="151"/>
      <c r="AC11" s="145"/>
      <c r="AD11" s="151"/>
      <c r="AE11" s="145"/>
      <c r="AF11" s="151"/>
      <c r="AG11" s="145"/>
      <c r="AH11" s="151"/>
      <c r="AI11" s="145"/>
      <c r="AJ11" s="151"/>
      <c r="AK11" s="151"/>
      <c r="AL11" s="147">
        <f t="shared" si="5"/>
        <v>0</v>
      </c>
      <c r="AM11" s="151">
        <f t="shared" si="6"/>
        <v>0</v>
      </c>
    </row>
    <row r="12" spans="1:39" ht="15.75" x14ac:dyDescent="0.25">
      <c r="A12" s="52" t="s">
        <v>57</v>
      </c>
      <c r="B12" s="30"/>
      <c r="C12" s="20" t="s">
        <v>58</v>
      </c>
      <c r="D12" s="17"/>
      <c r="E12" s="4"/>
      <c r="F12" s="4"/>
      <c r="G12" s="4"/>
      <c r="H12" s="4"/>
      <c r="I12" s="4"/>
      <c r="J12" s="4"/>
      <c r="K12" s="4"/>
      <c r="L12" s="4"/>
      <c r="M12" s="4"/>
      <c r="N12" s="4"/>
      <c r="O12" s="4"/>
      <c r="P12" s="4"/>
      <c r="Q12" s="4"/>
      <c r="R12" s="4"/>
      <c r="S12" s="4"/>
      <c r="T12" s="4"/>
      <c r="U12" s="4"/>
      <c r="V12" s="4"/>
      <c r="W12" s="4"/>
      <c r="X12" s="4"/>
      <c r="Y12" s="145">
        <f t="shared" si="3"/>
        <v>0</v>
      </c>
      <c r="Z12" s="151">
        <f t="shared" si="4"/>
        <v>0</v>
      </c>
      <c r="AA12" s="145"/>
      <c r="AB12" s="151"/>
      <c r="AC12" s="145"/>
      <c r="AD12" s="151"/>
      <c r="AE12" s="145"/>
      <c r="AF12" s="151"/>
      <c r="AG12" s="145"/>
      <c r="AH12" s="151"/>
      <c r="AI12" s="145"/>
      <c r="AJ12" s="151"/>
      <c r="AK12" s="151"/>
      <c r="AL12" s="147">
        <f t="shared" si="5"/>
        <v>0</v>
      </c>
      <c r="AM12" s="151">
        <f t="shared" si="6"/>
        <v>0</v>
      </c>
    </row>
    <row r="13" spans="1:39" ht="15.75" x14ac:dyDescent="0.25">
      <c r="A13" s="52" t="s">
        <v>59</v>
      </c>
      <c r="B13" s="30"/>
      <c r="C13" s="20" t="s">
        <v>60</v>
      </c>
      <c r="D13" s="17" t="s">
        <v>46</v>
      </c>
      <c r="E13" s="4"/>
      <c r="F13" s="4"/>
      <c r="G13" s="4"/>
      <c r="H13" s="4"/>
      <c r="I13" s="4"/>
      <c r="J13" s="4"/>
      <c r="K13" s="4"/>
      <c r="L13" s="4"/>
      <c r="M13" s="4"/>
      <c r="N13" s="4"/>
      <c r="O13" s="4"/>
      <c r="P13" s="4"/>
      <c r="Q13" s="4"/>
      <c r="R13" s="4"/>
      <c r="S13" s="4"/>
      <c r="T13" s="4"/>
      <c r="U13" s="4"/>
      <c r="V13" s="4"/>
      <c r="W13" s="4"/>
      <c r="X13" s="4"/>
      <c r="Y13" s="145">
        <f t="shared" si="3"/>
        <v>0</v>
      </c>
      <c r="Z13" s="151">
        <f t="shared" si="4"/>
        <v>0</v>
      </c>
      <c r="AA13" s="145"/>
      <c r="AB13" s="151"/>
      <c r="AC13" s="145"/>
      <c r="AD13" s="151"/>
      <c r="AE13" s="145"/>
      <c r="AF13" s="151"/>
      <c r="AG13" s="145"/>
      <c r="AH13" s="151"/>
      <c r="AI13" s="145"/>
      <c r="AJ13" s="151"/>
      <c r="AK13" s="151"/>
      <c r="AL13" s="147">
        <f t="shared" si="5"/>
        <v>0</v>
      </c>
      <c r="AM13" s="151">
        <f t="shared" si="6"/>
        <v>0</v>
      </c>
    </row>
    <row r="14" spans="1:39" ht="15.75" x14ac:dyDescent="0.25">
      <c r="A14" s="52" t="s">
        <v>61</v>
      </c>
      <c r="B14" s="30"/>
      <c r="C14" s="20" t="s">
        <v>62</v>
      </c>
      <c r="D14" s="17" t="s">
        <v>54</v>
      </c>
      <c r="E14" s="4"/>
      <c r="F14" s="4"/>
      <c r="G14" s="4"/>
      <c r="H14" s="4"/>
      <c r="I14" s="4"/>
      <c r="J14" s="4"/>
      <c r="K14" s="4"/>
      <c r="L14" s="4"/>
      <c r="M14" s="4"/>
      <c r="N14" s="4"/>
      <c r="O14" s="4"/>
      <c r="P14" s="4"/>
      <c r="Q14" s="4"/>
      <c r="R14" s="4"/>
      <c r="S14" s="4"/>
      <c r="T14" s="4"/>
      <c r="U14" s="4"/>
      <c r="V14" s="4"/>
      <c r="W14" s="4"/>
      <c r="X14" s="4"/>
      <c r="Y14" s="145">
        <f t="shared" si="3"/>
        <v>0</v>
      </c>
      <c r="Z14" s="151">
        <f t="shared" si="4"/>
        <v>0</v>
      </c>
      <c r="AA14" s="145"/>
      <c r="AB14" s="151"/>
      <c r="AC14" s="145"/>
      <c r="AD14" s="151"/>
      <c r="AE14" s="145"/>
      <c r="AF14" s="151"/>
      <c r="AG14" s="145"/>
      <c r="AH14" s="151"/>
      <c r="AI14" s="145"/>
      <c r="AJ14" s="151"/>
      <c r="AK14" s="151"/>
      <c r="AL14" s="147">
        <f t="shared" si="5"/>
        <v>0</v>
      </c>
      <c r="AM14" s="151">
        <f t="shared" si="6"/>
        <v>0</v>
      </c>
    </row>
    <row r="15" spans="1:39" ht="16.5" thickBot="1" x14ac:dyDescent="0.3">
      <c r="A15" s="52" t="s">
        <v>63</v>
      </c>
      <c r="B15" s="31"/>
      <c r="C15" s="21" t="s">
        <v>64</v>
      </c>
      <c r="D15" s="17"/>
      <c r="E15" s="127"/>
      <c r="F15" s="127"/>
      <c r="G15" s="127"/>
      <c r="H15" s="127"/>
      <c r="I15" s="127"/>
      <c r="J15" s="127"/>
      <c r="K15" s="127"/>
      <c r="L15" s="127"/>
      <c r="M15" s="127"/>
      <c r="N15" s="127"/>
      <c r="O15" s="127"/>
      <c r="P15" s="127"/>
      <c r="Q15" s="127"/>
      <c r="R15" s="127"/>
      <c r="S15" s="127"/>
      <c r="T15" s="127"/>
      <c r="U15" s="127"/>
      <c r="V15" s="127"/>
      <c r="W15" s="127"/>
      <c r="X15" s="127"/>
      <c r="Y15" s="152">
        <f t="shared" si="3"/>
        <v>0</v>
      </c>
      <c r="Z15" s="153">
        <f t="shared" si="4"/>
        <v>0</v>
      </c>
      <c r="AA15" s="152"/>
      <c r="AB15" s="153"/>
      <c r="AC15" s="152"/>
      <c r="AD15" s="153"/>
      <c r="AE15" s="152"/>
      <c r="AF15" s="153"/>
      <c r="AG15" s="152"/>
      <c r="AH15" s="153"/>
      <c r="AI15" s="152"/>
      <c r="AJ15" s="153"/>
      <c r="AK15" s="153"/>
      <c r="AL15" s="154">
        <f t="shared" si="5"/>
        <v>0</v>
      </c>
      <c r="AM15" s="153">
        <f t="shared" si="6"/>
        <v>0</v>
      </c>
    </row>
    <row r="16" spans="1:39" s="103" customFormat="1" ht="16.5" thickBot="1" x14ac:dyDescent="0.3">
      <c r="A16" s="155"/>
      <c r="B16" s="55" t="s">
        <v>65</v>
      </c>
      <c r="C16" s="22"/>
      <c r="D16" s="110"/>
      <c r="E16" s="150">
        <f>SUBTOTAL(9,E9:E15)</f>
        <v>0</v>
      </c>
      <c r="F16" s="150">
        <f t="shared" ref="F16:X16" si="7">SUBTOTAL(9,F9:F15)</f>
        <v>0</v>
      </c>
      <c r="G16" s="150">
        <f t="shared" si="7"/>
        <v>0</v>
      </c>
      <c r="H16" s="150">
        <f t="shared" si="7"/>
        <v>0</v>
      </c>
      <c r="I16" s="150">
        <f t="shared" si="7"/>
        <v>0</v>
      </c>
      <c r="J16" s="150">
        <f t="shared" si="7"/>
        <v>0</v>
      </c>
      <c r="K16" s="150">
        <f t="shared" si="7"/>
        <v>0</v>
      </c>
      <c r="L16" s="150">
        <f t="shared" si="7"/>
        <v>0</v>
      </c>
      <c r="M16" s="150">
        <f t="shared" si="7"/>
        <v>0</v>
      </c>
      <c r="N16" s="150">
        <f t="shared" si="7"/>
        <v>0</v>
      </c>
      <c r="O16" s="150">
        <f t="shared" si="7"/>
        <v>0</v>
      </c>
      <c r="P16" s="150">
        <f t="shared" si="7"/>
        <v>0</v>
      </c>
      <c r="Q16" s="150">
        <f t="shared" si="7"/>
        <v>0</v>
      </c>
      <c r="R16" s="150">
        <f t="shared" si="7"/>
        <v>0</v>
      </c>
      <c r="S16" s="150">
        <f t="shared" si="7"/>
        <v>0</v>
      </c>
      <c r="T16" s="150">
        <f t="shared" si="7"/>
        <v>0</v>
      </c>
      <c r="U16" s="150">
        <f t="shared" si="7"/>
        <v>0</v>
      </c>
      <c r="V16" s="150">
        <f t="shared" si="7"/>
        <v>0</v>
      </c>
      <c r="W16" s="150">
        <f t="shared" si="7"/>
        <v>0</v>
      </c>
      <c r="X16" s="150">
        <f t="shared" si="7"/>
        <v>0</v>
      </c>
      <c r="Y16" s="106">
        <f t="shared" ref="Y16:AM16" si="8">SUM(Y9:Y15)</f>
        <v>0</v>
      </c>
      <c r="Z16" s="101">
        <f t="shared" si="8"/>
        <v>0</v>
      </c>
      <c r="AA16" s="106">
        <f t="shared" si="8"/>
        <v>0</v>
      </c>
      <c r="AB16" s="101">
        <f t="shared" si="8"/>
        <v>0</v>
      </c>
      <c r="AC16" s="106">
        <f t="shared" si="8"/>
        <v>0</v>
      </c>
      <c r="AD16" s="101">
        <f t="shared" si="8"/>
        <v>0</v>
      </c>
      <c r="AE16" s="106">
        <f t="shared" si="8"/>
        <v>0</v>
      </c>
      <c r="AF16" s="101">
        <f t="shared" si="8"/>
        <v>0</v>
      </c>
      <c r="AG16" s="106">
        <f t="shared" si="8"/>
        <v>0</v>
      </c>
      <c r="AH16" s="101">
        <f t="shared" si="8"/>
        <v>0</v>
      </c>
      <c r="AI16" s="106">
        <f t="shared" si="8"/>
        <v>0</v>
      </c>
      <c r="AJ16" s="101">
        <f t="shared" si="8"/>
        <v>0</v>
      </c>
      <c r="AK16" s="107">
        <f t="shared" si="8"/>
        <v>0</v>
      </c>
      <c r="AL16" s="138">
        <f t="shared" si="8"/>
        <v>0</v>
      </c>
      <c r="AM16" s="181">
        <f t="shared" si="8"/>
        <v>0</v>
      </c>
    </row>
    <row r="17" spans="1:39" ht="31.5" x14ac:dyDescent="0.25">
      <c r="A17" s="52" t="s">
        <v>49</v>
      </c>
      <c r="B17" s="156" t="s">
        <v>66</v>
      </c>
      <c r="C17" s="3" t="s">
        <v>51</v>
      </c>
      <c r="D17" s="19" t="s">
        <v>46</v>
      </c>
      <c r="E17" s="4"/>
      <c r="F17" s="4"/>
      <c r="G17" s="4"/>
      <c r="H17" s="4"/>
      <c r="I17" s="4"/>
      <c r="J17" s="4"/>
      <c r="K17" s="4"/>
      <c r="L17" s="4"/>
      <c r="M17" s="4"/>
      <c r="N17" s="4"/>
      <c r="O17" s="4"/>
      <c r="P17" s="4"/>
      <c r="Q17" s="4"/>
      <c r="R17" s="4"/>
      <c r="S17" s="4"/>
      <c r="T17" s="4"/>
      <c r="U17" s="4"/>
      <c r="V17" s="4"/>
      <c r="W17" s="4"/>
      <c r="X17" s="4"/>
      <c r="Y17" s="97">
        <f t="shared" ref="Y17:Y23" si="9">SUM(E17:X17)</f>
        <v>0</v>
      </c>
      <c r="Z17" s="151">
        <f>SUMPRODUCT($E$4:$X$4,E17:X17)</f>
        <v>0</v>
      </c>
      <c r="AA17" s="97"/>
      <c r="AB17" s="151"/>
      <c r="AC17" s="97"/>
      <c r="AD17" s="151"/>
      <c r="AE17" s="97"/>
      <c r="AF17" s="151"/>
      <c r="AG17" s="97"/>
      <c r="AH17" s="151"/>
      <c r="AI17" s="97"/>
      <c r="AJ17" s="151"/>
      <c r="AK17" s="151"/>
      <c r="AL17" s="147">
        <f t="shared" ref="AL17:AL23" si="10">SUM(Y17,AA17,AC17,AE17,AG17,AI17)</f>
        <v>0</v>
      </c>
      <c r="AM17" s="151">
        <f t="shared" ref="AM17:AM23" si="11">SUM(Z17,AB17,AD17,AF17,AH17,AJ17,AK17)</f>
        <v>0</v>
      </c>
    </row>
    <row r="18" spans="1:39" ht="15.75" x14ac:dyDescent="0.25">
      <c r="A18" s="53" t="s">
        <v>52</v>
      </c>
      <c r="B18" s="32"/>
      <c r="C18" s="3" t="s">
        <v>53</v>
      </c>
      <c r="D18" s="17" t="s">
        <v>54</v>
      </c>
      <c r="E18" s="4"/>
      <c r="F18" s="4"/>
      <c r="G18" s="4"/>
      <c r="H18" s="4"/>
      <c r="I18" s="4"/>
      <c r="J18" s="4"/>
      <c r="K18" s="4"/>
      <c r="L18" s="4"/>
      <c r="M18" s="4"/>
      <c r="N18" s="4"/>
      <c r="O18" s="4"/>
      <c r="P18" s="4"/>
      <c r="Q18" s="4"/>
      <c r="R18" s="4"/>
      <c r="S18" s="4"/>
      <c r="T18" s="4"/>
      <c r="U18" s="4"/>
      <c r="V18" s="4"/>
      <c r="W18" s="4"/>
      <c r="X18" s="4"/>
      <c r="Y18" s="97">
        <f t="shared" si="9"/>
        <v>0</v>
      </c>
      <c r="Z18" s="151">
        <f t="shared" ref="Z18:Z23" si="12">SUMPRODUCT($E$4:$X$4,E18:X18)</f>
        <v>0</v>
      </c>
      <c r="AA18" s="97"/>
      <c r="AB18" s="151"/>
      <c r="AC18" s="97"/>
      <c r="AD18" s="151"/>
      <c r="AE18" s="97"/>
      <c r="AF18" s="151"/>
      <c r="AG18" s="97"/>
      <c r="AH18" s="151"/>
      <c r="AI18" s="97"/>
      <c r="AJ18" s="151"/>
      <c r="AK18" s="151"/>
      <c r="AL18" s="147">
        <f t="shared" si="10"/>
        <v>0</v>
      </c>
      <c r="AM18" s="151">
        <f t="shared" si="11"/>
        <v>0</v>
      </c>
    </row>
    <row r="19" spans="1:39" ht="15.75" x14ac:dyDescent="0.25">
      <c r="A19" s="53" t="s">
        <v>55</v>
      </c>
      <c r="B19" s="32"/>
      <c r="C19" s="3" t="s">
        <v>56</v>
      </c>
      <c r="D19" s="17"/>
      <c r="E19" s="4"/>
      <c r="F19" s="4"/>
      <c r="G19" s="4"/>
      <c r="H19" s="4"/>
      <c r="I19" s="4"/>
      <c r="J19" s="4"/>
      <c r="K19" s="4"/>
      <c r="L19" s="4"/>
      <c r="M19" s="4"/>
      <c r="N19" s="4"/>
      <c r="O19" s="4"/>
      <c r="P19" s="4"/>
      <c r="Q19" s="4"/>
      <c r="R19" s="4"/>
      <c r="S19" s="4"/>
      <c r="T19" s="4"/>
      <c r="U19" s="4"/>
      <c r="V19" s="4"/>
      <c r="W19" s="4"/>
      <c r="X19" s="4"/>
      <c r="Y19" s="97">
        <f t="shared" si="9"/>
        <v>0</v>
      </c>
      <c r="Z19" s="151">
        <f t="shared" si="12"/>
        <v>0</v>
      </c>
      <c r="AA19" s="97"/>
      <c r="AB19" s="151"/>
      <c r="AC19" s="97"/>
      <c r="AD19" s="151"/>
      <c r="AE19" s="97"/>
      <c r="AF19" s="151"/>
      <c r="AG19" s="97"/>
      <c r="AH19" s="151"/>
      <c r="AI19" s="97"/>
      <c r="AJ19" s="151"/>
      <c r="AK19" s="151"/>
      <c r="AL19" s="147">
        <f t="shared" si="10"/>
        <v>0</v>
      </c>
      <c r="AM19" s="151">
        <f t="shared" si="11"/>
        <v>0</v>
      </c>
    </row>
    <row r="20" spans="1:39" ht="15.75" x14ac:dyDescent="0.25">
      <c r="A20" s="53" t="s">
        <v>57</v>
      </c>
      <c r="B20" s="32"/>
      <c r="C20" s="3" t="s">
        <v>58</v>
      </c>
      <c r="D20" s="17"/>
      <c r="E20" s="4"/>
      <c r="F20" s="4"/>
      <c r="G20" s="4"/>
      <c r="H20" s="4"/>
      <c r="I20" s="4"/>
      <c r="J20" s="4"/>
      <c r="K20" s="4"/>
      <c r="L20" s="4"/>
      <c r="M20" s="4"/>
      <c r="N20" s="4"/>
      <c r="O20" s="4"/>
      <c r="P20" s="4"/>
      <c r="Q20" s="4"/>
      <c r="R20" s="4"/>
      <c r="S20" s="4"/>
      <c r="T20" s="4"/>
      <c r="U20" s="4"/>
      <c r="V20" s="4"/>
      <c r="W20" s="4"/>
      <c r="X20" s="4"/>
      <c r="Y20" s="97">
        <f t="shared" si="9"/>
        <v>0</v>
      </c>
      <c r="Z20" s="151">
        <f t="shared" si="12"/>
        <v>0</v>
      </c>
      <c r="AA20" s="97"/>
      <c r="AB20" s="151"/>
      <c r="AC20" s="97"/>
      <c r="AD20" s="151"/>
      <c r="AE20" s="97"/>
      <c r="AF20" s="151"/>
      <c r="AG20" s="97"/>
      <c r="AH20" s="151"/>
      <c r="AI20" s="97"/>
      <c r="AJ20" s="151"/>
      <c r="AK20" s="151"/>
      <c r="AL20" s="147">
        <f t="shared" si="10"/>
        <v>0</v>
      </c>
      <c r="AM20" s="151">
        <f t="shared" si="11"/>
        <v>0</v>
      </c>
    </row>
    <row r="21" spans="1:39" ht="15.75" x14ac:dyDescent="0.25">
      <c r="A21" s="53" t="s">
        <v>59</v>
      </c>
      <c r="B21" s="32"/>
      <c r="C21" s="3" t="s">
        <v>60</v>
      </c>
      <c r="D21" s="17" t="s">
        <v>46</v>
      </c>
      <c r="E21" s="4"/>
      <c r="F21" s="4"/>
      <c r="G21" s="4"/>
      <c r="H21" s="4"/>
      <c r="I21" s="4"/>
      <c r="J21" s="4"/>
      <c r="K21" s="4"/>
      <c r="L21" s="4"/>
      <c r="M21" s="4"/>
      <c r="N21" s="4"/>
      <c r="O21" s="4"/>
      <c r="P21" s="4"/>
      <c r="Q21" s="4"/>
      <c r="R21" s="4"/>
      <c r="S21" s="4"/>
      <c r="T21" s="4"/>
      <c r="U21" s="4"/>
      <c r="V21" s="4"/>
      <c r="W21" s="4"/>
      <c r="X21" s="4"/>
      <c r="Y21" s="97">
        <f t="shared" si="9"/>
        <v>0</v>
      </c>
      <c r="Z21" s="151">
        <f t="shared" si="12"/>
        <v>0</v>
      </c>
      <c r="AA21" s="97"/>
      <c r="AB21" s="151"/>
      <c r="AC21" s="97"/>
      <c r="AD21" s="151"/>
      <c r="AE21" s="97"/>
      <c r="AF21" s="151"/>
      <c r="AG21" s="97"/>
      <c r="AH21" s="151"/>
      <c r="AI21" s="97"/>
      <c r="AJ21" s="151"/>
      <c r="AK21" s="151"/>
      <c r="AL21" s="147">
        <f t="shared" si="10"/>
        <v>0</v>
      </c>
      <c r="AM21" s="151">
        <f t="shared" si="11"/>
        <v>0</v>
      </c>
    </row>
    <row r="22" spans="1:39" ht="15.75" x14ac:dyDescent="0.25">
      <c r="A22" s="53" t="s">
        <v>61</v>
      </c>
      <c r="B22" s="32"/>
      <c r="C22" s="3" t="s">
        <v>67</v>
      </c>
      <c r="D22" s="17" t="s">
        <v>54</v>
      </c>
      <c r="E22" s="4"/>
      <c r="F22" s="4"/>
      <c r="G22" s="4"/>
      <c r="H22" s="4"/>
      <c r="I22" s="4"/>
      <c r="J22" s="4"/>
      <c r="K22" s="4"/>
      <c r="L22" s="4"/>
      <c r="M22" s="4"/>
      <c r="N22" s="4"/>
      <c r="O22" s="4"/>
      <c r="P22" s="4"/>
      <c r="Q22" s="4"/>
      <c r="R22" s="4"/>
      <c r="S22" s="4"/>
      <c r="T22" s="4"/>
      <c r="U22" s="4"/>
      <c r="V22" s="4"/>
      <c r="W22" s="4"/>
      <c r="X22" s="4"/>
      <c r="Y22" s="97">
        <f t="shared" si="9"/>
        <v>0</v>
      </c>
      <c r="Z22" s="151">
        <f t="shared" si="12"/>
        <v>0</v>
      </c>
      <c r="AA22" s="97"/>
      <c r="AB22" s="151"/>
      <c r="AC22" s="97"/>
      <c r="AD22" s="151"/>
      <c r="AE22" s="97"/>
      <c r="AF22" s="151"/>
      <c r="AG22" s="97"/>
      <c r="AH22" s="151"/>
      <c r="AI22" s="97"/>
      <c r="AJ22" s="151"/>
      <c r="AK22" s="151"/>
      <c r="AL22" s="147">
        <f t="shared" si="10"/>
        <v>0</v>
      </c>
      <c r="AM22" s="151">
        <f t="shared" si="11"/>
        <v>0</v>
      </c>
    </row>
    <row r="23" spans="1:39" ht="16.5" thickBot="1" x14ac:dyDescent="0.3">
      <c r="A23" s="53" t="s">
        <v>63</v>
      </c>
      <c r="B23" s="28"/>
      <c r="C23" s="23" t="s">
        <v>64</v>
      </c>
      <c r="D23" s="17"/>
      <c r="E23" s="127"/>
      <c r="F23" s="127"/>
      <c r="G23" s="127"/>
      <c r="H23" s="127"/>
      <c r="I23" s="127"/>
      <c r="J23" s="127"/>
      <c r="K23" s="127"/>
      <c r="L23" s="127"/>
      <c r="M23" s="127"/>
      <c r="N23" s="127"/>
      <c r="O23" s="127"/>
      <c r="P23" s="127"/>
      <c r="Q23" s="127"/>
      <c r="R23" s="127"/>
      <c r="S23" s="127"/>
      <c r="T23" s="127"/>
      <c r="U23" s="127"/>
      <c r="V23" s="127"/>
      <c r="W23" s="127"/>
      <c r="X23" s="127"/>
      <c r="Y23" s="125">
        <f t="shared" si="9"/>
        <v>0</v>
      </c>
      <c r="Z23" s="153">
        <f t="shared" si="12"/>
        <v>0</v>
      </c>
      <c r="AA23" s="125"/>
      <c r="AB23" s="153"/>
      <c r="AC23" s="125"/>
      <c r="AD23" s="153"/>
      <c r="AE23" s="125"/>
      <c r="AF23" s="153"/>
      <c r="AG23" s="125"/>
      <c r="AH23" s="153"/>
      <c r="AI23" s="125"/>
      <c r="AJ23" s="153"/>
      <c r="AK23" s="153"/>
      <c r="AL23" s="147">
        <f t="shared" si="10"/>
        <v>0</v>
      </c>
      <c r="AM23" s="151">
        <f t="shared" si="11"/>
        <v>0</v>
      </c>
    </row>
    <row r="24" spans="1:39" s="103" customFormat="1" ht="16.5" thickBot="1" x14ac:dyDescent="0.3">
      <c r="A24" s="104"/>
      <c r="B24" s="55" t="s">
        <v>68</v>
      </c>
      <c r="C24" s="22"/>
      <c r="D24" s="157"/>
      <c r="E24" s="150">
        <f>SUBTOTAL(9,E17:E23)</f>
        <v>0</v>
      </c>
      <c r="F24" s="150">
        <f t="shared" ref="F24:X24" si="13">SUBTOTAL(9,F17:F23)</f>
        <v>0</v>
      </c>
      <c r="G24" s="150">
        <f t="shared" si="13"/>
        <v>0</v>
      </c>
      <c r="H24" s="150">
        <f t="shared" si="13"/>
        <v>0</v>
      </c>
      <c r="I24" s="150">
        <f t="shared" si="13"/>
        <v>0</v>
      </c>
      <c r="J24" s="150">
        <f t="shared" si="13"/>
        <v>0</v>
      </c>
      <c r="K24" s="150">
        <f t="shared" si="13"/>
        <v>0</v>
      </c>
      <c r="L24" s="150">
        <f t="shared" si="13"/>
        <v>0</v>
      </c>
      <c r="M24" s="150">
        <f t="shared" si="13"/>
        <v>0</v>
      </c>
      <c r="N24" s="150">
        <f t="shared" si="13"/>
        <v>0</v>
      </c>
      <c r="O24" s="150">
        <f t="shared" si="13"/>
        <v>0</v>
      </c>
      <c r="P24" s="150">
        <f t="shared" si="13"/>
        <v>0</v>
      </c>
      <c r="Q24" s="150">
        <f t="shared" si="13"/>
        <v>0</v>
      </c>
      <c r="R24" s="150">
        <f t="shared" si="13"/>
        <v>0</v>
      </c>
      <c r="S24" s="150">
        <f t="shared" si="13"/>
        <v>0</v>
      </c>
      <c r="T24" s="150">
        <f t="shared" si="13"/>
        <v>0</v>
      </c>
      <c r="U24" s="150">
        <f t="shared" si="13"/>
        <v>0</v>
      </c>
      <c r="V24" s="150">
        <f t="shared" si="13"/>
        <v>0</v>
      </c>
      <c r="W24" s="150">
        <f t="shared" si="13"/>
        <v>0</v>
      </c>
      <c r="X24" s="150">
        <f t="shared" si="13"/>
        <v>0</v>
      </c>
      <c r="Y24" s="106">
        <f t="shared" ref="Y24:AM24" si="14">SUM(Y17:Y23)</f>
        <v>0</v>
      </c>
      <c r="Z24" s="101">
        <f t="shared" si="14"/>
        <v>0</v>
      </c>
      <c r="AA24" s="106">
        <f t="shared" si="14"/>
        <v>0</v>
      </c>
      <c r="AB24" s="101">
        <f t="shared" si="14"/>
        <v>0</v>
      </c>
      <c r="AC24" s="106">
        <f t="shared" si="14"/>
        <v>0</v>
      </c>
      <c r="AD24" s="101">
        <f t="shared" si="14"/>
        <v>0</v>
      </c>
      <c r="AE24" s="106">
        <f t="shared" si="14"/>
        <v>0</v>
      </c>
      <c r="AF24" s="101">
        <f t="shared" si="14"/>
        <v>0</v>
      </c>
      <c r="AG24" s="106">
        <f t="shared" si="14"/>
        <v>0</v>
      </c>
      <c r="AH24" s="101">
        <f t="shared" si="14"/>
        <v>0</v>
      </c>
      <c r="AI24" s="106">
        <f t="shared" si="14"/>
        <v>0</v>
      </c>
      <c r="AJ24" s="101">
        <f t="shared" si="14"/>
        <v>0</v>
      </c>
      <c r="AK24" s="107">
        <f t="shared" si="14"/>
        <v>0</v>
      </c>
      <c r="AL24" s="138">
        <f t="shared" si="14"/>
        <v>0</v>
      </c>
      <c r="AM24" s="181">
        <f t="shared" si="14"/>
        <v>0</v>
      </c>
    </row>
    <row r="25" spans="1:39" ht="15.75" x14ac:dyDescent="0.25">
      <c r="A25" s="53" t="s">
        <v>52</v>
      </c>
      <c r="B25" s="32" t="s">
        <v>69</v>
      </c>
      <c r="C25" s="158" t="s">
        <v>53</v>
      </c>
      <c r="D25" s="19" t="s">
        <v>46</v>
      </c>
      <c r="E25" s="4"/>
      <c r="F25" s="4"/>
      <c r="G25" s="4"/>
      <c r="H25" s="4"/>
      <c r="I25" s="4"/>
      <c r="J25" s="4"/>
      <c r="K25" s="4"/>
      <c r="L25" s="4"/>
      <c r="M25" s="4"/>
      <c r="N25" s="4"/>
      <c r="O25" s="4"/>
      <c r="P25" s="4"/>
      <c r="Q25" s="4"/>
      <c r="R25" s="4"/>
      <c r="S25" s="4"/>
      <c r="T25" s="4"/>
      <c r="U25" s="4"/>
      <c r="V25" s="4"/>
      <c r="W25" s="4"/>
      <c r="X25" s="4"/>
      <c r="Y25" s="97">
        <f t="shared" ref="Y25:Y30" si="15">SUM(E25:X25)</f>
        <v>0</v>
      </c>
      <c r="Z25" s="151">
        <f t="shared" ref="Z25:Z30" si="16">SUMPRODUCT($E$4:$X$4,E25:X25)</f>
        <v>0</v>
      </c>
      <c r="AA25" s="97"/>
      <c r="AB25" s="151"/>
      <c r="AC25" s="97"/>
      <c r="AD25" s="151"/>
      <c r="AE25" s="97"/>
      <c r="AF25" s="151"/>
      <c r="AG25" s="97"/>
      <c r="AH25" s="151"/>
      <c r="AI25" s="97"/>
      <c r="AJ25" s="151"/>
      <c r="AK25" s="151"/>
      <c r="AL25" s="147">
        <f t="shared" ref="AL25:AL30" si="17">SUM(Y25,AA25,AC25,AE25,AG25,AI25)</f>
        <v>0</v>
      </c>
      <c r="AM25" s="151">
        <f t="shared" ref="AM25:AM30" si="18">SUM(Z25,AB25,AD25,AF25,AH25,AJ25,AK25)</f>
        <v>0</v>
      </c>
    </row>
    <row r="26" spans="1:39" ht="15.75" x14ac:dyDescent="0.25">
      <c r="A26" s="53" t="s">
        <v>55</v>
      </c>
      <c r="B26" s="32"/>
      <c r="C26" s="23" t="s">
        <v>56</v>
      </c>
      <c r="D26" s="17" t="s">
        <v>54</v>
      </c>
      <c r="E26" s="4"/>
      <c r="F26" s="4"/>
      <c r="G26" s="4"/>
      <c r="H26" s="4"/>
      <c r="I26" s="4"/>
      <c r="J26" s="4"/>
      <c r="K26" s="4"/>
      <c r="L26" s="4"/>
      <c r="M26" s="4"/>
      <c r="N26" s="4"/>
      <c r="O26" s="4"/>
      <c r="P26" s="4"/>
      <c r="Q26" s="4"/>
      <c r="R26" s="4"/>
      <c r="S26" s="4"/>
      <c r="T26" s="4"/>
      <c r="U26" s="4"/>
      <c r="V26" s="4"/>
      <c r="W26" s="4"/>
      <c r="X26" s="4"/>
      <c r="Y26" s="97">
        <f t="shared" si="15"/>
        <v>0</v>
      </c>
      <c r="Z26" s="151">
        <f t="shared" si="16"/>
        <v>0</v>
      </c>
      <c r="AA26" s="97"/>
      <c r="AB26" s="151"/>
      <c r="AC26" s="97"/>
      <c r="AD26" s="151"/>
      <c r="AE26" s="97"/>
      <c r="AF26" s="151"/>
      <c r="AG26" s="97"/>
      <c r="AH26" s="151"/>
      <c r="AI26" s="97"/>
      <c r="AJ26" s="151"/>
      <c r="AK26" s="151"/>
      <c r="AL26" s="147">
        <f t="shared" si="17"/>
        <v>0</v>
      </c>
      <c r="AM26" s="151">
        <f t="shared" si="18"/>
        <v>0</v>
      </c>
    </row>
    <row r="27" spans="1:39" ht="31.5" x14ac:dyDescent="0.25">
      <c r="A27" s="53" t="s">
        <v>57</v>
      </c>
      <c r="B27" s="32"/>
      <c r="C27" s="23" t="s">
        <v>70</v>
      </c>
      <c r="D27" s="17"/>
      <c r="E27" s="4"/>
      <c r="F27" s="4"/>
      <c r="G27" s="4"/>
      <c r="H27" s="4"/>
      <c r="I27" s="4"/>
      <c r="J27" s="4"/>
      <c r="K27" s="4"/>
      <c r="L27" s="4"/>
      <c r="M27" s="4"/>
      <c r="N27" s="4"/>
      <c r="O27" s="4"/>
      <c r="P27" s="4"/>
      <c r="Q27" s="4"/>
      <c r="R27" s="4"/>
      <c r="S27" s="4"/>
      <c r="T27" s="4"/>
      <c r="U27" s="4"/>
      <c r="V27" s="4"/>
      <c r="W27" s="4"/>
      <c r="X27" s="4"/>
      <c r="Y27" s="97">
        <f t="shared" si="15"/>
        <v>0</v>
      </c>
      <c r="Z27" s="151">
        <f t="shared" si="16"/>
        <v>0</v>
      </c>
      <c r="AA27" s="97"/>
      <c r="AB27" s="151"/>
      <c r="AC27" s="97"/>
      <c r="AD27" s="151"/>
      <c r="AE27" s="97"/>
      <c r="AF27" s="151"/>
      <c r="AG27" s="97"/>
      <c r="AH27" s="151"/>
      <c r="AI27" s="97"/>
      <c r="AJ27" s="151"/>
      <c r="AK27" s="151"/>
      <c r="AL27" s="147">
        <f t="shared" si="17"/>
        <v>0</v>
      </c>
      <c r="AM27" s="151">
        <f t="shared" si="18"/>
        <v>0</v>
      </c>
    </row>
    <row r="28" spans="1:39" ht="47.25" x14ac:dyDescent="0.25">
      <c r="A28" s="53" t="s">
        <v>59</v>
      </c>
      <c r="B28" s="32"/>
      <c r="C28" s="23" t="s">
        <v>71</v>
      </c>
      <c r="D28" s="17"/>
      <c r="E28" s="4"/>
      <c r="F28" s="4"/>
      <c r="G28" s="4"/>
      <c r="H28" s="4"/>
      <c r="I28" s="4"/>
      <c r="J28" s="4"/>
      <c r="K28" s="4"/>
      <c r="L28" s="4"/>
      <c r="M28" s="4"/>
      <c r="N28" s="4"/>
      <c r="O28" s="4"/>
      <c r="P28" s="4"/>
      <c r="Q28" s="4"/>
      <c r="R28" s="4"/>
      <c r="S28" s="4"/>
      <c r="T28" s="4"/>
      <c r="U28" s="4"/>
      <c r="V28" s="4"/>
      <c r="W28" s="4"/>
      <c r="X28" s="4"/>
      <c r="Y28" s="97">
        <f t="shared" si="15"/>
        <v>0</v>
      </c>
      <c r="Z28" s="151">
        <f t="shared" si="16"/>
        <v>0</v>
      </c>
      <c r="AA28" s="97"/>
      <c r="AB28" s="151"/>
      <c r="AC28" s="97"/>
      <c r="AD28" s="151"/>
      <c r="AE28" s="97"/>
      <c r="AF28" s="151"/>
      <c r="AG28" s="97"/>
      <c r="AH28" s="151"/>
      <c r="AI28" s="97"/>
      <c r="AJ28" s="151"/>
      <c r="AK28" s="151"/>
      <c r="AL28" s="147">
        <f t="shared" si="17"/>
        <v>0</v>
      </c>
      <c r="AM28" s="151">
        <f t="shared" si="18"/>
        <v>0</v>
      </c>
    </row>
    <row r="29" spans="1:39" ht="15.75" x14ac:dyDescent="0.25">
      <c r="A29" s="53" t="s">
        <v>61</v>
      </c>
      <c r="B29" s="32"/>
      <c r="C29" s="3" t="s">
        <v>67</v>
      </c>
      <c r="D29" s="17" t="s">
        <v>46</v>
      </c>
      <c r="E29" s="4"/>
      <c r="F29" s="4"/>
      <c r="G29" s="4"/>
      <c r="H29" s="4"/>
      <c r="I29" s="4"/>
      <c r="J29" s="4"/>
      <c r="K29" s="4"/>
      <c r="L29" s="4"/>
      <c r="M29" s="4"/>
      <c r="N29" s="4"/>
      <c r="O29" s="4"/>
      <c r="P29" s="4"/>
      <c r="Q29" s="4"/>
      <c r="R29" s="4"/>
      <c r="S29" s="4"/>
      <c r="T29" s="4"/>
      <c r="U29" s="4"/>
      <c r="V29" s="4"/>
      <c r="W29" s="4"/>
      <c r="X29" s="4"/>
      <c r="Y29" s="97">
        <f t="shared" si="15"/>
        <v>0</v>
      </c>
      <c r="Z29" s="151">
        <f t="shared" si="16"/>
        <v>0</v>
      </c>
      <c r="AA29" s="97"/>
      <c r="AB29" s="151"/>
      <c r="AC29" s="97"/>
      <c r="AD29" s="151"/>
      <c r="AE29" s="97"/>
      <c r="AF29" s="151"/>
      <c r="AG29" s="97"/>
      <c r="AH29" s="151"/>
      <c r="AI29" s="97"/>
      <c r="AJ29" s="151"/>
      <c r="AK29" s="151"/>
      <c r="AL29" s="147">
        <f t="shared" si="17"/>
        <v>0</v>
      </c>
      <c r="AM29" s="151">
        <f t="shared" si="18"/>
        <v>0</v>
      </c>
    </row>
    <row r="30" spans="1:39" ht="16.5" thickBot="1" x14ac:dyDescent="0.3">
      <c r="A30" s="53" t="s">
        <v>63</v>
      </c>
      <c r="B30" s="28"/>
      <c r="C30" s="23" t="s">
        <v>64</v>
      </c>
      <c r="D30" s="17"/>
      <c r="E30" s="127"/>
      <c r="F30" s="127"/>
      <c r="G30" s="127"/>
      <c r="H30" s="127"/>
      <c r="I30" s="127"/>
      <c r="J30" s="127"/>
      <c r="K30" s="127"/>
      <c r="L30" s="127"/>
      <c r="M30" s="127"/>
      <c r="N30" s="127"/>
      <c r="O30" s="127"/>
      <c r="P30" s="127"/>
      <c r="Q30" s="127"/>
      <c r="R30" s="127"/>
      <c r="S30" s="127"/>
      <c r="T30" s="127"/>
      <c r="U30" s="127"/>
      <c r="V30" s="127"/>
      <c r="W30" s="127"/>
      <c r="X30" s="127"/>
      <c r="Y30" s="97">
        <f t="shared" si="15"/>
        <v>0</v>
      </c>
      <c r="Z30" s="151">
        <f t="shared" si="16"/>
        <v>0</v>
      </c>
      <c r="AA30" s="97"/>
      <c r="AB30" s="151"/>
      <c r="AC30" s="97"/>
      <c r="AD30" s="151"/>
      <c r="AE30" s="97"/>
      <c r="AF30" s="151"/>
      <c r="AG30" s="97"/>
      <c r="AH30" s="151"/>
      <c r="AI30" s="97"/>
      <c r="AJ30" s="151"/>
      <c r="AK30" s="151"/>
      <c r="AL30" s="147">
        <f t="shared" si="17"/>
        <v>0</v>
      </c>
      <c r="AM30" s="151">
        <f t="shared" si="18"/>
        <v>0</v>
      </c>
    </row>
    <row r="31" spans="1:39" ht="16.5" thickBot="1" x14ac:dyDescent="0.3">
      <c r="A31" s="109"/>
      <c r="B31" s="57" t="s">
        <v>72</v>
      </c>
      <c r="C31" s="22"/>
      <c r="D31" s="110"/>
      <c r="E31" s="150">
        <f>SUBTOTAL(9,E25:E30)</f>
        <v>0</v>
      </c>
      <c r="F31" s="150">
        <f t="shared" ref="F31:X31" si="19">SUBTOTAL(9,F25:F30)</f>
        <v>0</v>
      </c>
      <c r="G31" s="150">
        <f t="shared" si="19"/>
        <v>0</v>
      </c>
      <c r="H31" s="150">
        <f t="shared" si="19"/>
        <v>0</v>
      </c>
      <c r="I31" s="150">
        <f t="shared" si="19"/>
        <v>0</v>
      </c>
      <c r="J31" s="150">
        <f t="shared" si="19"/>
        <v>0</v>
      </c>
      <c r="K31" s="150">
        <f t="shared" si="19"/>
        <v>0</v>
      </c>
      <c r="L31" s="150">
        <f t="shared" si="19"/>
        <v>0</v>
      </c>
      <c r="M31" s="150">
        <f t="shared" si="19"/>
        <v>0</v>
      </c>
      <c r="N31" s="150">
        <f t="shared" si="19"/>
        <v>0</v>
      </c>
      <c r="O31" s="150">
        <f t="shared" si="19"/>
        <v>0</v>
      </c>
      <c r="P31" s="150">
        <f t="shared" si="19"/>
        <v>0</v>
      </c>
      <c r="Q31" s="150">
        <f t="shared" si="19"/>
        <v>0</v>
      </c>
      <c r="R31" s="150">
        <f t="shared" si="19"/>
        <v>0</v>
      </c>
      <c r="S31" s="150">
        <f t="shared" si="19"/>
        <v>0</v>
      </c>
      <c r="T31" s="150">
        <f t="shared" si="19"/>
        <v>0</v>
      </c>
      <c r="U31" s="150">
        <f t="shared" si="19"/>
        <v>0</v>
      </c>
      <c r="V31" s="150">
        <f t="shared" si="19"/>
        <v>0</v>
      </c>
      <c r="W31" s="150">
        <f t="shared" si="19"/>
        <v>0</v>
      </c>
      <c r="X31" s="150">
        <f t="shared" si="19"/>
        <v>0</v>
      </c>
      <c r="Y31" s="106">
        <f t="shared" ref="Y31:AD31" si="20">SUM(Y25:Y30)</f>
        <v>0</v>
      </c>
      <c r="Z31" s="101">
        <f t="shared" si="20"/>
        <v>0</v>
      </c>
      <c r="AA31" s="106">
        <f t="shared" si="20"/>
        <v>0</v>
      </c>
      <c r="AB31" s="101">
        <f t="shared" si="20"/>
        <v>0</v>
      </c>
      <c r="AC31" s="106">
        <f t="shared" si="20"/>
        <v>0</v>
      </c>
      <c r="AD31" s="101">
        <f t="shared" si="20"/>
        <v>0</v>
      </c>
      <c r="AE31" s="106">
        <f t="shared" ref="AE31:AK31" si="21">SUM(AE25:AE30)</f>
        <v>0</v>
      </c>
      <c r="AF31" s="101">
        <f t="shared" si="21"/>
        <v>0</v>
      </c>
      <c r="AG31" s="106">
        <f t="shared" si="21"/>
        <v>0</v>
      </c>
      <c r="AH31" s="101">
        <f t="shared" si="21"/>
        <v>0</v>
      </c>
      <c r="AI31" s="106">
        <f t="shared" si="21"/>
        <v>0</v>
      </c>
      <c r="AJ31" s="101">
        <f t="shared" si="21"/>
        <v>0</v>
      </c>
      <c r="AK31" s="105">
        <f t="shared" si="21"/>
        <v>0</v>
      </c>
      <c r="AL31" s="138">
        <f>SUM(AL25:AL30)</f>
        <v>0</v>
      </c>
      <c r="AM31" s="181">
        <f>SUM(AM25:AM30)</f>
        <v>0</v>
      </c>
    </row>
    <row r="32" spans="1:39" ht="16.5" thickBot="1" x14ac:dyDescent="0.3">
      <c r="A32" s="170"/>
      <c r="B32" s="47" t="s">
        <v>73</v>
      </c>
      <c r="C32" s="25"/>
      <c r="D32" s="112"/>
      <c r="E32" s="159">
        <f t="shared" ref="E32:AL32" si="22">E31+E24+E16</f>
        <v>0</v>
      </c>
      <c r="F32" s="159">
        <f t="shared" si="22"/>
        <v>0</v>
      </c>
      <c r="G32" s="159">
        <f t="shared" si="22"/>
        <v>0</v>
      </c>
      <c r="H32" s="159">
        <f t="shared" si="22"/>
        <v>0</v>
      </c>
      <c r="I32" s="159">
        <f t="shared" si="22"/>
        <v>0</v>
      </c>
      <c r="J32" s="159">
        <f t="shared" si="22"/>
        <v>0</v>
      </c>
      <c r="K32" s="159">
        <f t="shared" si="22"/>
        <v>0</v>
      </c>
      <c r="L32" s="159">
        <f t="shared" si="22"/>
        <v>0</v>
      </c>
      <c r="M32" s="159">
        <f t="shared" si="22"/>
        <v>0</v>
      </c>
      <c r="N32" s="159">
        <f t="shared" si="22"/>
        <v>0</v>
      </c>
      <c r="O32" s="159">
        <f t="shared" si="22"/>
        <v>0</v>
      </c>
      <c r="P32" s="159">
        <f t="shared" si="22"/>
        <v>0</v>
      </c>
      <c r="Q32" s="159">
        <f t="shared" si="22"/>
        <v>0</v>
      </c>
      <c r="R32" s="159">
        <f t="shared" si="22"/>
        <v>0</v>
      </c>
      <c r="S32" s="159">
        <f t="shared" si="22"/>
        <v>0</v>
      </c>
      <c r="T32" s="159">
        <f t="shared" si="22"/>
        <v>0</v>
      </c>
      <c r="U32" s="159">
        <f t="shared" si="22"/>
        <v>0</v>
      </c>
      <c r="V32" s="159">
        <f t="shared" si="22"/>
        <v>0</v>
      </c>
      <c r="W32" s="159">
        <f t="shared" si="22"/>
        <v>0</v>
      </c>
      <c r="X32" s="159">
        <f t="shared" si="22"/>
        <v>0</v>
      </c>
      <c r="Y32" s="108">
        <f t="shared" si="22"/>
        <v>0</v>
      </c>
      <c r="Z32" s="180">
        <f t="shared" si="22"/>
        <v>0</v>
      </c>
      <c r="AA32" s="108">
        <f t="shared" si="22"/>
        <v>0</v>
      </c>
      <c r="AB32" s="180">
        <f t="shared" si="22"/>
        <v>0</v>
      </c>
      <c r="AC32" s="108">
        <f t="shared" si="22"/>
        <v>0</v>
      </c>
      <c r="AD32" s="180">
        <f t="shared" si="22"/>
        <v>0</v>
      </c>
      <c r="AE32" s="108">
        <f t="shared" si="22"/>
        <v>0</v>
      </c>
      <c r="AF32" s="180">
        <f t="shared" si="22"/>
        <v>0</v>
      </c>
      <c r="AG32" s="108">
        <f t="shared" si="22"/>
        <v>0</v>
      </c>
      <c r="AH32" s="180">
        <f t="shared" si="22"/>
        <v>0</v>
      </c>
      <c r="AI32" s="108">
        <f t="shared" si="22"/>
        <v>0</v>
      </c>
      <c r="AJ32" s="180">
        <f t="shared" si="22"/>
        <v>0</v>
      </c>
      <c r="AK32" s="185">
        <f t="shared" si="22"/>
        <v>0</v>
      </c>
      <c r="AL32" s="111">
        <f t="shared" si="22"/>
        <v>0</v>
      </c>
      <c r="AM32" s="182">
        <f>AM31+AM24+AM16</f>
        <v>0</v>
      </c>
    </row>
    <row r="33" spans="1:39" ht="19.5" thickBot="1" x14ac:dyDescent="0.35">
      <c r="A33" s="171">
        <v>5.3</v>
      </c>
      <c r="B33" s="43" t="s">
        <v>74</v>
      </c>
      <c r="C33" s="161"/>
      <c r="D33" s="179" t="s">
        <v>46</v>
      </c>
      <c r="E33" s="294" t="s">
        <v>43</v>
      </c>
      <c r="F33" s="295"/>
      <c r="G33" s="295"/>
      <c r="H33" s="295"/>
      <c r="I33" s="295"/>
      <c r="J33" s="295"/>
      <c r="K33" s="295"/>
      <c r="L33" s="295"/>
      <c r="M33" s="295"/>
      <c r="N33" s="295"/>
      <c r="O33" s="295"/>
      <c r="P33" s="295"/>
      <c r="Q33" s="295"/>
      <c r="R33" s="295"/>
      <c r="S33" s="295"/>
      <c r="T33" s="295"/>
      <c r="U33" s="295"/>
      <c r="V33" s="295"/>
      <c r="W33" s="295"/>
      <c r="X33" s="295"/>
      <c r="Y33" s="162"/>
      <c r="Z33" s="163"/>
      <c r="AA33" s="162"/>
      <c r="AB33" s="164"/>
      <c r="AC33" s="162"/>
      <c r="AD33" s="164"/>
      <c r="AE33" s="162"/>
      <c r="AF33" s="164"/>
      <c r="AG33" s="162"/>
      <c r="AH33" s="164"/>
      <c r="AI33" s="162"/>
      <c r="AJ33" s="164"/>
      <c r="AK33" s="164"/>
      <c r="AL33" s="165"/>
      <c r="AM33" s="166"/>
    </row>
    <row r="34" spans="1:39" ht="15.75" x14ac:dyDescent="0.25">
      <c r="A34" s="60" t="s">
        <v>75</v>
      </c>
      <c r="B34" s="33" t="s">
        <v>69</v>
      </c>
      <c r="C34" s="23" t="s">
        <v>76</v>
      </c>
      <c r="D34" s="17" t="s">
        <v>46</v>
      </c>
      <c r="E34" s="4"/>
      <c r="F34" s="4"/>
      <c r="G34" s="4"/>
      <c r="H34" s="4"/>
      <c r="I34" s="4"/>
      <c r="J34" s="4"/>
      <c r="K34" s="4"/>
      <c r="L34" s="4"/>
      <c r="M34" s="4"/>
      <c r="N34" s="4"/>
      <c r="O34" s="4"/>
      <c r="P34" s="4"/>
      <c r="Q34" s="4"/>
      <c r="R34" s="4"/>
      <c r="S34" s="4"/>
      <c r="T34" s="4"/>
      <c r="U34" s="4"/>
      <c r="V34" s="4"/>
      <c r="W34" s="4"/>
      <c r="X34" s="4"/>
      <c r="Y34" s="97">
        <f t="shared" ref="Y34:Y46" si="23">SUM(E34:X34)</f>
        <v>0</v>
      </c>
      <c r="Z34" s="151">
        <f t="shared" ref="Z34:Z46" si="24">SUMPRODUCT($E$4:$X$4,E34:X34)</f>
        <v>0</v>
      </c>
      <c r="AA34" s="98"/>
      <c r="AB34" s="99"/>
      <c r="AC34" s="98"/>
      <c r="AD34" s="99"/>
      <c r="AE34" s="98"/>
      <c r="AF34" s="99"/>
      <c r="AG34" s="98"/>
      <c r="AH34" s="99"/>
      <c r="AI34" s="98"/>
      <c r="AJ34" s="99"/>
      <c r="AK34" s="100"/>
      <c r="AL34" s="147">
        <f t="shared" ref="AL34:AL46" si="25">SUM(Y34,AA34,AC34,AE34,AG34,AI34)</f>
        <v>0</v>
      </c>
      <c r="AM34" s="151">
        <f t="shared" ref="AM34:AM46" si="26">SUM(Z34,AB34,AD34,AF34,AH34,AJ34,AK34)</f>
        <v>0</v>
      </c>
    </row>
    <row r="35" spans="1:39" ht="15.75" x14ac:dyDescent="0.25">
      <c r="A35" s="61" t="s">
        <v>77</v>
      </c>
      <c r="B35" s="32"/>
      <c r="C35" s="23" t="s">
        <v>78</v>
      </c>
      <c r="D35" s="113"/>
      <c r="E35" s="4"/>
      <c r="F35" s="4"/>
      <c r="G35" s="4"/>
      <c r="H35" s="4"/>
      <c r="I35" s="4"/>
      <c r="J35" s="4"/>
      <c r="K35" s="4"/>
      <c r="L35" s="4"/>
      <c r="M35" s="4"/>
      <c r="N35" s="4"/>
      <c r="O35" s="4"/>
      <c r="P35" s="4"/>
      <c r="Q35" s="4"/>
      <c r="R35" s="4"/>
      <c r="S35" s="4"/>
      <c r="T35" s="4"/>
      <c r="U35" s="4"/>
      <c r="V35" s="4"/>
      <c r="W35" s="4"/>
      <c r="X35" s="4"/>
      <c r="Y35" s="97">
        <f t="shared" si="23"/>
        <v>0</v>
      </c>
      <c r="Z35" s="151">
        <f t="shared" si="24"/>
        <v>0</v>
      </c>
      <c r="AA35" s="98"/>
      <c r="AB35" s="99"/>
      <c r="AC35" s="98"/>
      <c r="AD35" s="99"/>
      <c r="AE35" s="98"/>
      <c r="AF35" s="99"/>
      <c r="AG35" s="98"/>
      <c r="AH35" s="99"/>
      <c r="AI35" s="98"/>
      <c r="AJ35" s="99"/>
      <c r="AK35" s="100"/>
      <c r="AL35" s="147">
        <f t="shared" si="25"/>
        <v>0</v>
      </c>
      <c r="AM35" s="151">
        <f t="shared" si="26"/>
        <v>0</v>
      </c>
    </row>
    <row r="36" spans="1:39" ht="15.75" x14ac:dyDescent="0.25">
      <c r="A36" s="61" t="s">
        <v>79</v>
      </c>
      <c r="B36" s="32"/>
      <c r="C36" s="23" t="s">
        <v>80</v>
      </c>
      <c r="D36" s="113"/>
      <c r="E36" s="4"/>
      <c r="F36" s="4"/>
      <c r="G36" s="4"/>
      <c r="H36" s="4"/>
      <c r="I36" s="4"/>
      <c r="J36" s="4"/>
      <c r="K36" s="4"/>
      <c r="L36" s="4"/>
      <c r="M36" s="4"/>
      <c r="N36" s="4"/>
      <c r="O36" s="4"/>
      <c r="P36" s="4"/>
      <c r="Q36" s="4"/>
      <c r="R36" s="4"/>
      <c r="S36" s="4"/>
      <c r="T36" s="4"/>
      <c r="U36" s="4"/>
      <c r="V36" s="4"/>
      <c r="W36" s="4"/>
      <c r="X36" s="4"/>
      <c r="Y36" s="97">
        <f t="shared" si="23"/>
        <v>0</v>
      </c>
      <c r="Z36" s="151">
        <f t="shared" si="24"/>
        <v>0</v>
      </c>
      <c r="AA36" s="98"/>
      <c r="AB36" s="99"/>
      <c r="AC36" s="98"/>
      <c r="AD36" s="99"/>
      <c r="AE36" s="98"/>
      <c r="AF36" s="99"/>
      <c r="AG36" s="98"/>
      <c r="AH36" s="99"/>
      <c r="AI36" s="98"/>
      <c r="AJ36" s="99"/>
      <c r="AK36" s="100"/>
      <c r="AL36" s="147">
        <f t="shared" si="25"/>
        <v>0</v>
      </c>
      <c r="AM36" s="151">
        <f t="shared" si="26"/>
        <v>0</v>
      </c>
    </row>
    <row r="37" spans="1:39" ht="15.75" x14ac:dyDescent="0.25">
      <c r="A37" s="61" t="s">
        <v>81</v>
      </c>
      <c r="B37" s="32"/>
      <c r="C37" s="23" t="s">
        <v>82</v>
      </c>
      <c r="D37" s="113"/>
      <c r="E37" s="4"/>
      <c r="F37" s="4"/>
      <c r="G37" s="4"/>
      <c r="H37" s="4"/>
      <c r="I37" s="4"/>
      <c r="J37" s="4"/>
      <c r="K37" s="4"/>
      <c r="L37" s="4"/>
      <c r="M37" s="4"/>
      <c r="N37" s="4"/>
      <c r="O37" s="4"/>
      <c r="P37" s="4"/>
      <c r="Q37" s="4"/>
      <c r="R37" s="4"/>
      <c r="S37" s="4"/>
      <c r="T37" s="4"/>
      <c r="U37" s="4"/>
      <c r="V37" s="4"/>
      <c r="W37" s="4"/>
      <c r="X37" s="4"/>
      <c r="Y37" s="97">
        <f t="shared" si="23"/>
        <v>0</v>
      </c>
      <c r="Z37" s="151">
        <f t="shared" si="24"/>
        <v>0</v>
      </c>
      <c r="AA37" s="98"/>
      <c r="AB37" s="99"/>
      <c r="AC37" s="98"/>
      <c r="AD37" s="99"/>
      <c r="AE37" s="98"/>
      <c r="AF37" s="99"/>
      <c r="AG37" s="98"/>
      <c r="AH37" s="99"/>
      <c r="AI37" s="98"/>
      <c r="AJ37" s="99"/>
      <c r="AK37" s="100"/>
      <c r="AL37" s="147">
        <f t="shared" si="25"/>
        <v>0</v>
      </c>
      <c r="AM37" s="151">
        <f t="shared" si="26"/>
        <v>0</v>
      </c>
    </row>
    <row r="38" spans="1:39" ht="15.75" x14ac:dyDescent="0.25">
      <c r="A38" s="61" t="s">
        <v>83</v>
      </c>
      <c r="B38" s="32"/>
      <c r="C38" s="23" t="s">
        <v>84</v>
      </c>
      <c r="D38" s="113"/>
      <c r="E38" s="4"/>
      <c r="F38" s="4"/>
      <c r="G38" s="4"/>
      <c r="H38" s="4"/>
      <c r="I38" s="4"/>
      <c r="J38" s="4"/>
      <c r="K38" s="4"/>
      <c r="L38" s="4"/>
      <c r="M38" s="4"/>
      <c r="N38" s="4"/>
      <c r="O38" s="4"/>
      <c r="P38" s="4"/>
      <c r="Q38" s="4"/>
      <c r="R38" s="4"/>
      <c r="S38" s="4"/>
      <c r="T38" s="4"/>
      <c r="U38" s="4"/>
      <c r="V38" s="4"/>
      <c r="W38" s="4"/>
      <c r="X38" s="4"/>
      <c r="Y38" s="97">
        <f t="shared" si="23"/>
        <v>0</v>
      </c>
      <c r="Z38" s="151">
        <f t="shared" si="24"/>
        <v>0</v>
      </c>
      <c r="AA38" s="98"/>
      <c r="AB38" s="99"/>
      <c r="AC38" s="98"/>
      <c r="AD38" s="99"/>
      <c r="AE38" s="98"/>
      <c r="AF38" s="99"/>
      <c r="AG38" s="98"/>
      <c r="AH38" s="99"/>
      <c r="AI38" s="98"/>
      <c r="AJ38" s="99"/>
      <c r="AK38" s="100"/>
      <c r="AL38" s="147">
        <f t="shared" si="25"/>
        <v>0</v>
      </c>
      <c r="AM38" s="151">
        <f t="shared" si="26"/>
        <v>0</v>
      </c>
    </row>
    <row r="39" spans="1:39" ht="15.75" x14ac:dyDescent="0.25">
      <c r="A39" s="61" t="s">
        <v>85</v>
      </c>
      <c r="B39" s="32"/>
      <c r="C39" s="23" t="s">
        <v>86</v>
      </c>
      <c r="D39" s="113"/>
      <c r="E39" s="4"/>
      <c r="F39" s="4"/>
      <c r="G39" s="4"/>
      <c r="H39" s="4"/>
      <c r="I39" s="4"/>
      <c r="J39" s="4"/>
      <c r="K39" s="4"/>
      <c r="L39" s="4"/>
      <c r="M39" s="4"/>
      <c r="N39" s="4"/>
      <c r="O39" s="4"/>
      <c r="P39" s="4"/>
      <c r="Q39" s="4"/>
      <c r="R39" s="4"/>
      <c r="S39" s="4"/>
      <c r="T39" s="4"/>
      <c r="U39" s="4"/>
      <c r="V39" s="4"/>
      <c r="W39" s="4"/>
      <c r="X39" s="4"/>
      <c r="Y39" s="97">
        <f t="shared" si="23"/>
        <v>0</v>
      </c>
      <c r="Z39" s="151">
        <f t="shared" si="24"/>
        <v>0</v>
      </c>
      <c r="AA39" s="98"/>
      <c r="AB39" s="99"/>
      <c r="AC39" s="98"/>
      <c r="AD39" s="99"/>
      <c r="AE39" s="98"/>
      <c r="AF39" s="99"/>
      <c r="AG39" s="98"/>
      <c r="AH39" s="99"/>
      <c r="AI39" s="98"/>
      <c r="AJ39" s="99"/>
      <c r="AK39" s="100"/>
      <c r="AL39" s="147">
        <f t="shared" si="25"/>
        <v>0</v>
      </c>
      <c r="AM39" s="151">
        <f t="shared" si="26"/>
        <v>0</v>
      </c>
    </row>
    <row r="40" spans="1:39" ht="47.25" x14ac:dyDescent="0.25">
      <c r="A40" s="61" t="s">
        <v>87</v>
      </c>
      <c r="B40" s="32"/>
      <c r="C40" s="23" t="s">
        <v>88</v>
      </c>
      <c r="D40" s="113"/>
      <c r="E40" s="4"/>
      <c r="F40" s="4"/>
      <c r="G40" s="4"/>
      <c r="H40" s="4"/>
      <c r="I40" s="4"/>
      <c r="J40" s="4"/>
      <c r="K40" s="4"/>
      <c r="L40" s="4"/>
      <c r="M40" s="4"/>
      <c r="N40" s="4"/>
      <c r="O40" s="4"/>
      <c r="P40" s="4"/>
      <c r="Q40" s="4"/>
      <c r="R40" s="4"/>
      <c r="S40" s="4"/>
      <c r="T40" s="4"/>
      <c r="U40" s="4"/>
      <c r="V40" s="4"/>
      <c r="W40" s="4"/>
      <c r="X40" s="4"/>
      <c r="Y40" s="97">
        <f t="shared" si="23"/>
        <v>0</v>
      </c>
      <c r="Z40" s="151">
        <f t="shared" si="24"/>
        <v>0</v>
      </c>
      <c r="AA40" s="98"/>
      <c r="AB40" s="99"/>
      <c r="AC40" s="98"/>
      <c r="AD40" s="99"/>
      <c r="AE40" s="98"/>
      <c r="AF40" s="99"/>
      <c r="AG40" s="98"/>
      <c r="AH40" s="99"/>
      <c r="AI40" s="98"/>
      <c r="AJ40" s="99"/>
      <c r="AK40" s="100"/>
      <c r="AL40" s="147">
        <f t="shared" si="25"/>
        <v>0</v>
      </c>
      <c r="AM40" s="151">
        <f t="shared" si="26"/>
        <v>0</v>
      </c>
    </row>
    <row r="41" spans="1:39" ht="15.75" x14ac:dyDescent="0.25">
      <c r="A41" s="61" t="s">
        <v>89</v>
      </c>
      <c r="B41" s="32"/>
      <c r="C41" s="23" t="s">
        <v>90</v>
      </c>
      <c r="D41" s="113"/>
      <c r="E41" s="4"/>
      <c r="F41" s="4"/>
      <c r="G41" s="4"/>
      <c r="H41" s="4"/>
      <c r="I41" s="4"/>
      <c r="J41" s="4"/>
      <c r="K41" s="4"/>
      <c r="L41" s="4"/>
      <c r="M41" s="4"/>
      <c r="N41" s="4"/>
      <c r="O41" s="4"/>
      <c r="P41" s="4"/>
      <c r="Q41" s="4"/>
      <c r="R41" s="4"/>
      <c r="S41" s="4"/>
      <c r="T41" s="4"/>
      <c r="U41" s="4"/>
      <c r="V41" s="4"/>
      <c r="W41" s="4"/>
      <c r="X41" s="4"/>
      <c r="Y41" s="97">
        <f t="shared" si="23"/>
        <v>0</v>
      </c>
      <c r="Z41" s="151">
        <f t="shared" si="24"/>
        <v>0</v>
      </c>
      <c r="AA41" s="98"/>
      <c r="AB41" s="99"/>
      <c r="AC41" s="98"/>
      <c r="AD41" s="99"/>
      <c r="AE41" s="98"/>
      <c r="AF41" s="99"/>
      <c r="AG41" s="98"/>
      <c r="AH41" s="99"/>
      <c r="AI41" s="98"/>
      <c r="AJ41" s="99"/>
      <c r="AK41" s="100"/>
      <c r="AL41" s="147">
        <f t="shared" si="25"/>
        <v>0</v>
      </c>
      <c r="AM41" s="151">
        <f t="shared" si="26"/>
        <v>0</v>
      </c>
    </row>
    <row r="42" spans="1:39" ht="47.25" x14ac:dyDescent="0.25">
      <c r="A42" s="61" t="s">
        <v>91</v>
      </c>
      <c r="B42" s="32"/>
      <c r="C42" s="23" t="s">
        <v>92</v>
      </c>
      <c r="D42" s="113"/>
      <c r="E42" s="4"/>
      <c r="F42" s="4"/>
      <c r="G42" s="4"/>
      <c r="H42" s="4"/>
      <c r="I42" s="4"/>
      <c r="J42" s="4"/>
      <c r="K42" s="4"/>
      <c r="L42" s="4"/>
      <c r="M42" s="4"/>
      <c r="N42" s="4"/>
      <c r="O42" s="4"/>
      <c r="P42" s="4"/>
      <c r="Q42" s="4"/>
      <c r="R42" s="4"/>
      <c r="S42" s="4"/>
      <c r="T42" s="4"/>
      <c r="U42" s="4"/>
      <c r="V42" s="4"/>
      <c r="W42" s="4"/>
      <c r="X42" s="4"/>
      <c r="Y42" s="97">
        <f t="shared" si="23"/>
        <v>0</v>
      </c>
      <c r="Z42" s="151">
        <f t="shared" si="24"/>
        <v>0</v>
      </c>
      <c r="AA42" s="98"/>
      <c r="AB42" s="99"/>
      <c r="AC42" s="98"/>
      <c r="AD42" s="99"/>
      <c r="AE42" s="98"/>
      <c r="AF42" s="99"/>
      <c r="AG42" s="98"/>
      <c r="AH42" s="99"/>
      <c r="AI42" s="98"/>
      <c r="AJ42" s="99"/>
      <c r="AK42" s="100"/>
      <c r="AL42" s="147">
        <f t="shared" si="25"/>
        <v>0</v>
      </c>
      <c r="AM42" s="151">
        <f t="shared" si="26"/>
        <v>0</v>
      </c>
    </row>
    <row r="43" spans="1:39" ht="15.75" x14ac:dyDescent="0.25">
      <c r="A43" s="61" t="s">
        <v>91</v>
      </c>
      <c r="B43" s="32"/>
      <c r="C43" s="23" t="s">
        <v>93</v>
      </c>
      <c r="D43" s="113"/>
      <c r="E43" s="4"/>
      <c r="F43" s="4"/>
      <c r="G43" s="4"/>
      <c r="H43" s="4"/>
      <c r="I43" s="4"/>
      <c r="J43" s="4"/>
      <c r="K43" s="4"/>
      <c r="L43" s="4"/>
      <c r="M43" s="4"/>
      <c r="N43" s="4"/>
      <c r="O43" s="4"/>
      <c r="P43" s="4"/>
      <c r="Q43" s="4"/>
      <c r="R43" s="4"/>
      <c r="S43" s="4"/>
      <c r="T43" s="4"/>
      <c r="U43" s="4"/>
      <c r="V43" s="4"/>
      <c r="W43" s="4"/>
      <c r="X43" s="4"/>
      <c r="Y43" s="97">
        <f t="shared" si="23"/>
        <v>0</v>
      </c>
      <c r="Z43" s="151">
        <f t="shared" si="24"/>
        <v>0</v>
      </c>
      <c r="AA43" s="98"/>
      <c r="AB43" s="99"/>
      <c r="AC43" s="98"/>
      <c r="AD43" s="99"/>
      <c r="AE43" s="98"/>
      <c r="AF43" s="99"/>
      <c r="AG43" s="98"/>
      <c r="AH43" s="99"/>
      <c r="AI43" s="98"/>
      <c r="AJ43" s="99"/>
      <c r="AK43" s="100"/>
      <c r="AL43" s="147">
        <f t="shared" si="25"/>
        <v>0</v>
      </c>
      <c r="AM43" s="151">
        <f t="shared" si="26"/>
        <v>0</v>
      </c>
    </row>
    <row r="44" spans="1:39" ht="47.25" x14ac:dyDescent="0.25">
      <c r="A44" s="61" t="s">
        <v>94</v>
      </c>
      <c r="B44" s="32"/>
      <c r="C44" s="23" t="s">
        <v>71</v>
      </c>
      <c r="D44" s="113"/>
      <c r="E44" s="4"/>
      <c r="F44" s="4"/>
      <c r="G44" s="4"/>
      <c r="H44" s="4"/>
      <c r="I44" s="4"/>
      <c r="J44" s="4"/>
      <c r="K44" s="4"/>
      <c r="L44" s="4"/>
      <c r="M44" s="4"/>
      <c r="N44" s="4"/>
      <c r="O44" s="4"/>
      <c r="P44" s="4"/>
      <c r="Q44" s="4"/>
      <c r="R44" s="4"/>
      <c r="S44" s="4"/>
      <c r="T44" s="4"/>
      <c r="U44" s="4"/>
      <c r="V44" s="4"/>
      <c r="W44" s="4"/>
      <c r="X44" s="4"/>
      <c r="Y44" s="97">
        <f t="shared" si="23"/>
        <v>0</v>
      </c>
      <c r="Z44" s="151">
        <f t="shared" si="24"/>
        <v>0</v>
      </c>
      <c r="AA44" s="98"/>
      <c r="AB44" s="99"/>
      <c r="AC44" s="98"/>
      <c r="AD44" s="99"/>
      <c r="AE44" s="98"/>
      <c r="AF44" s="99"/>
      <c r="AG44" s="98"/>
      <c r="AH44" s="99"/>
      <c r="AI44" s="98"/>
      <c r="AJ44" s="99"/>
      <c r="AK44" s="100"/>
      <c r="AL44" s="147">
        <f t="shared" si="25"/>
        <v>0</v>
      </c>
      <c r="AM44" s="151">
        <f t="shared" si="26"/>
        <v>0</v>
      </c>
    </row>
    <row r="45" spans="1:39" ht="15.75" x14ac:dyDescent="0.25">
      <c r="A45" s="61" t="s">
        <v>94</v>
      </c>
      <c r="B45" s="32"/>
      <c r="C45" s="23" t="s">
        <v>95</v>
      </c>
      <c r="D45" s="113"/>
      <c r="E45" s="4"/>
      <c r="F45" s="4"/>
      <c r="G45" s="4"/>
      <c r="H45" s="4"/>
      <c r="I45" s="4"/>
      <c r="J45" s="4"/>
      <c r="K45" s="4"/>
      <c r="L45" s="4"/>
      <c r="M45" s="4"/>
      <c r="N45" s="4"/>
      <c r="O45" s="4"/>
      <c r="P45" s="4"/>
      <c r="Q45" s="4"/>
      <c r="R45" s="4"/>
      <c r="S45" s="4"/>
      <c r="T45" s="4"/>
      <c r="U45" s="4"/>
      <c r="V45" s="4"/>
      <c r="W45" s="4"/>
      <c r="X45" s="4"/>
      <c r="Y45" s="97">
        <f t="shared" si="23"/>
        <v>0</v>
      </c>
      <c r="Z45" s="151">
        <f t="shared" si="24"/>
        <v>0</v>
      </c>
      <c r="AA45" s="98"/>
      <c r="AB45" s="99"/>
      <c r="AC45" s="98"/>
      <c r="AD45" s="99"/>
      <c r="AE45" s="98"/>
      <c r="AF45" s="99"/>
      <c r="AG45" s="98"/>
      <c r="AH45" s="99"/>
      <c r="AI45" s="98"/>
      <c r="AJ45" s="99"/>
      <c r="AK45" s="100"/>
      <c r="AL45" s="147">
        <f t="shared" si="25"/>
        <v>0</v>
      </c>
      <c r="AM45" s="151">
        <f t="shared" si="26"/>
        <v>0</v>
      </c>
    </row>
    <row r="46" spans="1:39" ht="16.5" thickBot="1" x14ac:dyDescent="0.3">
      <c r="A46" s="60" t="s">
        <v>63</v>
      </c>
      <c r="B46" s="32"/>
      <c r="C46" s="23" t="s">
        <v>64</v>
      </c>
      <c r="D46" s="113"/>
      <c r="E46" s="4"/>
      <c r="F46" s="4"/>
      <c r="G46" s="4"/>
      <c r="H46" s="4"/>
      <c r="I46" s="4"/>
      <c r="J46" s="4"/>
      <c r="K46" s="4"/>
      <c r="L46" s="4"/>
      <c r="M46" s="4"/>
      <c r="N46" s="4"/>
      <c r="O46" s="4"/>
      <c r="P46" s="4"/>
      <c r="Q46" s="4"/>
      <c r="R46" s="4"/>
      <c r="S46" s="4"/>
      <c r="T46" s="4"/>
      <c r="U46" s="4"/>
      <c r="V46" s="4"/>
      <c r="W46" s="4"/>
      <c r="X46" s="4"/>
      <c r="Y46" s="97">
        <f t="shared" si="23"/>
        <v>0</v>
      </c>
      <c r="Z46" s="151">
        <f t="shared" si="24"/>
        <v>0</v>
      </c>
      <c r="AA46" s="98"/>
      <c r="AB46" s="99"/>
      <c r="AC46" s="98"/>
      <c r="AD46" s="99"/>
      <c r="AE46" s="98"/>
      <c r="AF46" s="99"/>
      <c r="AG46" s="98"/>
      <c r="AH46" s="99"/>
      <c r="AI46" s="98"/>
      <c r="AJ46" s="99"/>
      <c r="AK46" s="100"/>
      <c r="AL46" s="147">
        <f t="shared" si="25"/>
        <v>0</v>
      </c>
      <c r="AM46" s="151">
        <f t="shared" si="26"/>
        <v>0</v>
      </c>
    </row>
    <row r="47" spans="1:39" ht="16.5" thickBot="1" x14ac:dyDescent="0.3">
      <c r="A47" s="53" t="s">
        <v>52</v>
      </c>
      <c r="B47" s="143" t="s">
        <v>96</v>
      </c>
      <c r="C47" s="26"/>
      <c r="D47" s="114"/>
      <c r="E47" s="150">
        <f>SUBTOTAL(9,E34:E46)</f>
        <v>0</v>
      </c>
      <c r="F47" s="150">
        <f t="shared" ref="F47:X47" si="27">SUBTOTAL(9,F34:F46)</f>
        <v>0</v>
      </c>
      <c r="G47" s="150">
        <f t="shared" si="27"/>
        <v>0</v>
      </c>
      <c r="H47" s="150">
        <f t="shared" si="27"/>
        <v>0</v>
      </c>
      <c r="I47" s="150">
        <f t="shared" si="27"/>
        <v>0</v>
      </c>
      <c r="J47" s="150">
        <f t="shared" si="27"/>
        <v>0</v>
      </c>
      <c r="K47" s="150">
        <f t="shared" si="27"/>
        <v>0</v>
      </c>
      <c r="L47" s="150">
        <f t="shared" si="27"/>
        <v>0</v>
      </c>
      <c r="M47" s="150">
        <f t="shared" si="27"/>
        <v>0</v>
      </c>
      <c r="N47" s="150">
        <f t="shared" si="27"/>
        <v>0</v>
      </c>
      <c r="O47" s="150">
        <f t="shared" si="27"/>
        <v>0</v>
      </c>
      <c r="P47" s="150">
        <f t="shared" si="27"/>
        <v>0</v>
      </c>
      <c r="Q47" s="150">
        <f t="shared" si="27"/>
        <v>0</v>
      </c>
      <c r="R47" s="150">
        <f t="shared" si="27"/>
        <v>0</v>
      </c>
      <c r="S47" s="150">
        <f t="shared" si="27"/>
        <v>0</v>
      </c>
      <c r="T47" s="150">
        <f t="shared" si="27"/>
        <v>0</v>
      </c>
      <c r="U47" s="150">
        <f t="shared" si="27"/>
        <v>0</v>
      </c>
      <c r="V47" s="150">
        <f t="shared" si="27"/>
        <v>0</v>
      </c>
      <c r="W47" s="150">
        <f t="shared" si="27"/>
        <v>0</v>
      </c>
      <c r="X47" s="150">
        <f t="shared" si="27"/>
        <v>0</v>
      </c>
      <c r="Y47" s="106">
        <f>SUM(Y34:Y46)</f>
        <v>0</v>
      </c>
      <c r="Z47" s="101">
        <f>SUM(Z34:Z46)</f>
        <v>0</v>
      </c>
      <c r="AA47" s="106">
        <f t="shared" ref="AA47:AJ47" si="28">SUM(AA34:AA46)</f>
        <v>0</v>
      </c>
      <c r="AB47" s="101">
        <f t="shared" si="28"/>
        <v>0</v>
      </c>
      <c r="AC47" s="106">
        <f t="shared" si="28"/>
        <v>0</v>
      </c>
      <c r="AD47" s="101">
        <f t="shared" si="28"/>
        <v>0</v>
      </c>
      <c r="AE47" s="106">
        <f t="shared" si="28"/>
        <v>0</v>
      </c>
      <c r="AF47" s="101">
        <f t="shared" si="28"/>
        <v>0</v>
      </c>
      <c r="AG47" s="106">
        <f t="shared" si="28"/>
        <v>0</v>
      </c>
      <c r="AH47" s="101">
        <f t="shared" si="28"/>
        <v>0</v>
      </c>
      <c r="AI47" s="106">
        <f t="shared" si="28"/>
        <v>0</v>
      </c>
      <c r="AJ47" s="101">
        <f t="shared" si="28"/>
        <v>0</v>
      </c>
      <c r="AK47" s="101">
        <f>SUM(AK34:AK46)</f>
        <v>0</v>
      </c>
      <c r="AL47" s="138">
        <f>SUM(AL34:AL46)</f>
        <v>0</v>
      </c>
      <c r="AM47" s="181">
        <f>SUM(AM34:AM46)</f>
        <v>0</v>
      </c>
    </row>
    <row r="48" spans="1:39" ht="15.75" x14ac:dyDescent="0.25">
      <c r="A48" s="61" t="s">
        <v>52</v>
      </c>
      <c r="B48" s="34" t="s">
        <v>97</v>
      </c>
      <c r="C48" s="24" t="s">
        <v>53</v>
      </c>
      <c r="D48" s="116"/>
      <c r="E48" s="4"/>
      <c r="F48" s="4"/>
      <c r="G48" s="4"/>
      <c r="H48" s="4"/>
      <c r="I48" s="4"/>
      <c r="J48" s="4"/>
      <c r="K48" s="4"/>
      <c r="L48" s="4"/>
      <c r="M48" s="4"/>
      <c r="N48" s="4"/>
      <c r="O48" s="4"/>
      <c r="P48" s="4"/>
      <c r="Q48" s="4"/>
      <c r="R48" s="4"/>
      <c r="S48" s="4"/>
      <c r="T48" s="4"/>
      <c r="U48" s="4"/>
      <c r="V48" s="4"/>
      <c r="W48" s="4"/>
      <c r="X48" s="4"/>
      <c r="Y48" s="97">
        <f t="shared" ref="Y48:Y52" si="29">SUM(E48:X48)</f>
        <v>0</v>
      </c>
      <c r="Z48" s="151">
        <f t="shared" ref="Z48:Z52" si="30">SUMPRODUCT($E$4:$X$4,E48:X48)</f>
        <v>0</v>
      </c>
      <c r="AA48" s="98"/>
      <c r="AB48" s="99"/>
      <c r="AC48" s="98"/>
      <c r="AD48" s="99"/>
      <c r="AE48" s="98"/>
      <c r="AF48" s="99"/>
      <c r="AG48" s="98"/>
      <c r="AH48" s="99"/>
      <c r="AI48" s="98"/>
      <c r="AJ48" s="99"/>
      <c r="AK48" s="100"/>
      <c r="AL48" s="147">
        <f t="shared" ref="AL48:AL52" si="31">SUM(Y48,AA48,AC48,AE48,AG48,AI48)</f>
        <v>0</v>
      </c>
      <c r="AM48" s="151">
        <f t="shared" ref="AM48:AM52" si="32">SUM(Z48,AB48,AD48,AF48,AH48,AJ48,AK48)</f>
        <v>0</v>
      </c>
    </row>
    <row r="49" spans="1:39" ht="15.75" x14ac:dyDescent="0.25">
      <c r="A49" s="61" t="s">
        <v>98</v>
      </c>
      <c r="B49" s="32"/>
      <c r="C49" s="23" t="s">
        <v>99</v>
      </c>
      <c r="D49" s="113"/>
      <c r="E49" s="4"/>
      <c r="F49" s="4"/>
      <c r="G49" s="4"/>
      <c r="H49" s="4"/>
      <c r="I49" s="4"/>
      <c r="J49" s="4"/>
      <c r="K49" s="4"/>
      <c r="L49" s="4"/>
      <c r="M49" s="4"/>
      <c r="N49" s="4"/>
      <c r="O49" s="4"/>
      <c r="P49" s="4"/>
      <c r="Q49" s="4"/>
      <c r="R49" s="4"/>
      <c r="S49" s="4"/>
      <c r="T49" s="4"/>
      <c r="U49" s="4"/>
      <c r="V49" s="4"/>
      <c r="W49" s="4"/>
      <c r="X49" s="4"/>
      <c r="Y49" s="97">
        <f t="shared" si="29"/>
        <v>0</v>
      </c>
      <c r="Z49" s="151">
        <f t="shared" si="30"/>
        <v>0</v>
      </c>
      <c r="AA49" s="98"/>
      <c r="AB49" s="99"/>
      <c r="AC49" s="98"/>
      <c r="AD49" s="99"/>
      <c r="AE49" s="98"/>
      <c r="AF49" s="99"/>
      <c r="AG49" s="98"/>
      <c r="AH49" s="99"/>
      <c r="AI49" s="98"/>
      <c r="AJ49" s="99"/>
      <c r="AK49" s="100"/>
      <c r="AL49" s="147">
        <f t="shared" si="31"/>
        <v>0</v>
      </c>
      <c r="AM49" s="151">
        <f t="shared" si="32"/>
        <v>0</v>
      </c>
    </row>
    <row r="50" spans="1:39" ht="15.75" x14ac:dyDescent="0.25">
      <c r="A50" s="61" t="s">
        <v>57</v>
      </c>
      <c r="B50" s="32"/>
      <c r="C50" s="23" t="s">
        <v>100</v>
      </c>
      <c r="D50" s="113"/>
      <c r="E50" s="4"/>
      <c r="F50" s="4"/>
      <c r="G50" s="4"/>
      <c r="H50" s="4"/>
      <c r="I50" s="4"/>
      <c r="J50" s="4"/>
      <c r="K50" s="4"/>
      <c r="L50" s="4"/>
      <c r="M50" s="4"/>
      <c r="N50" s="4"/>
      <c r="O50" s="4"/>
      <c r="P50" s="4"/>
      <c r="Q50" s="4"/>
      <c r="R50" s="4"/>
      <c r="S50" s="4"/>
      <c r="T50" s="4"/>
      <c r="U50" s="4"/>
      <c r="V50" s="4"/>
      <c r="W50" s="4"/>
      <c r="X50" s="4"/>
      <c r="Y50" s="97">
        <f t="shared" si="29"/>
        <v>0</v>
      </c>
      <c r="Z50" s="151">
        <f t="shared" si="30"/>
        <v>0</v>
      </c>
      <c r="AA50" s="98"/>
      <c r="AB50" s="99"/>
      <c r="AC50" s="98"/>
      <c r="AD50" s="99"/>
      <c r="AE50" s="98"/>
      <c r="AF50" s="99"/>
      <c r="AG50" s="98"/>
      <c r="AH50" s="99"/>
      <c r="AI50" s="98"/>
      <c r="AJ50" s="99"/>
      <c r="AK50" s="100"/>
      <c r="AL50" s="147">
        <f t="shared" si="31"/>
        <v>0</v>
      </c>
      <c r="AM50" s="151">
        <f t="shared" si="32"/>
        <v>0</v>
      </c>
    </row>
    <row r="51" spans="1:39" ht="15.75" x14ac:dyDescent="0.25">
      <c r="A51" s="61" t="s">
        <v>59</v>
      </c>
      <c r="B51" s="32"/>
      <c r="C51" s="23" t="s">
        <v>60</v>
      </c>
      <c r="D51" s="117"/>
      <c r="E51" s="118"/>
      <c r="F51" s="4"/>
      <c r="G51" s="4"/>
      <c r="H51" s="4"/>
      <c r="I51" s="4"/>
      <c r="J51" s="4"/>
      <c r="K51" s="4"/>
      <c r="L51" s="4"/>
      <c r="M51" s="4"/>
      <c r="N51" s="4"/>
      <c r="O51" s="4"/>
      <c r="P51" s="4"/>
      <c r="Q51" s="4"/>
      <c r="R51" s="4"/>
      <c r="S51" s="4"/>
      <c r="T51" s="4"/>
      <c r="U51" s="4"/>
      <c r="V51" s="4"/>
      <c r="W51" s="4"/>
      <c r="X51" s="4"/>
      <c r="Y51" s="97">
        <f t="shared" si="29"/>
        <v>0</v>
      </c>
      <c r="Z51" s="151">
        <f t="shared" si="30"/>
        <v>0</v>
      </c>
      <c r="AA51" s="98"/>
      <c r="AB51" s="99"/>
      <c r="AC51" s="98"/>
      <c r="AD51" s="99"/>
      <c r="AE51" s="98"/>
      <c r="AF51" s="99"/>
      <c r="AG51" s="98"/>
      <c r="AH51" s="99"/>
      <c r="AI51" s="98"/>
      <c r="AJ51" s="99"/>
      <c r="AK51" s="100"/>
      <c r="AL51" s="147">
        <f t="shared" si="31"/>
        <v>0</v>
      </c>
      <c r="AM51" s="151">
        <f t="shared" si="32"/>
        <v>0</v>
      </c>
    </row>
    <row r="52" spans="1:39" ht="16.5" thickBot="1" x14ac:dyDescent="0.3">
      <c r="A52" s="60" t="s">
        <v>63</v>
      </c>
      <c r="B52" s="28"/>
      <c r="C52" s="23" t="s">
        <v>64</v>
      </c>
      <c r="D52" s="119"/>
      <c r="E52" s="4"/>
      <c r="F52" s="4"/>
      <c r="G52" s="4"/>
      <c r="H52" s="4"/>
      <c r="I52" s="4"/>
      <c r="J52" s="4"/>
      <c r="K52" s="4"/>
      <c r="L52" s="4"/>
      <c r="M52" s="4"/>
      <c r="N52" s="4"/>
      <c r="O52" s="4"/>
      <c r="P52" s="4"/>
      <c r="Q52" s="4"/>
      <c r="R52" s="4"/>
      <c r="S52" s="4"/>
      <c r="T52" s="4"/>
      <c r="U52" s="4"/>
      <c r="V52" s="4"/>
      <c r="W52" s="4"/>
      <c r="X52" s="4"/>
      <c r="Y52" s="97">
        <f t="shared" si="29"/>
        <v>0</v>
      </c>
      <c r="Z52" s="151">
        <f t="shared" si="30"/>
        <v>0</v>
      </c>
      <c r="AA52" s="98"/>
      <c r="AB52" s="99"/>
      <c r="AC52" s="98"/>
      <c r="AD52" s="99"/>
      <c r="AE52" s="98"/>
      <c r="AF52" s="99"/>
      <c r="AG52" s="98"/>
      <c r="AH52" s="99"/>
      <c r="AI52" s="98"/>
      <c r="AJ52" s="99"/>
      <c r="AK52" s="100"/>
      <c r="AL52" s="147">
        <f t="shared" si="31"/>
        <v>0</v>
      </c>
      <c r="AM52" s="151">
        <f t="shared" si="32"/>
        <v>0</v>
      </c>
    </row>
    <row r="53" spans="1:39" ht="16.5" thickBot="1" x14ac:dyDescent="0.3">
      <c r="A53" s="3"/>
      <c r="B53" s="160" t="s">
        <v>101</v>
      </c>
      <c r="C53" s="120"/>
      <c r="D53" s="121"/>
      <c r="E53" s="150">
        <f>SUBTOTAL(9,E48:E52)</f>
        <v>0</v>
      </c>
      <c r="F53" s="150">
        <f t="shared" ref="F53:X53" si="33">SUBTOTAL(9,F48:F52)</f>
        <v>0</v>
      </c>
      <c r="G53" s="150">
        <f t="shared" si="33"/>
        <v>0</v>
      </c>
      <c r="H53" s="150">
        <f t="shared" si="33"/>
        <v>0</v>
      </c>
      <c r="I53" s="150">
        <f t="shared" si="33"/>
        <v>0</v>
      </c>
      <c r="J53" s="150">
        <f t="shared" si="33"/>
        <v>0</v>
      </c>
      <c r="K53" s="150">
        <f t="shared" si="33"/>
        <v>0</v>
      </c>
      <c r="L53" s="150">
        <f t="shared" si="33"/>
        <v>0</v>
      </c>
      <c r="M53" s="150">
        <f t="shared" si="33"/>
        <v>0</v>
      </c>
      <c r="N53" s="150">
        <f t="shared" si="33"/>
        <v>0</v>
      </c>
      <c r="O53" s="150">
        <f t="shared" si="33"/>
        <v>0</v>
      </c>
      <c r="P53" s="150">
        <f t="shared" si="33"/>
        <v>0</v>
      </c>
      <c r="Q53" s="150">
        <f t="shared" si="33"/>
        <v>0</v>
      </c>
      <c r="R53" s="150">
        <f t="shared" si="33"/>
        <v>0</v>
      </c>
      <c r="S53" s="150">
        <f t="shared" si="33"/>
        <v>0</v>
      </c>
      <c r="T53" s="150">
        <f t="shared" si="33"/>
        <v>0</v>
      </c>
      <c r="U53" s="150">
        <f t="shared" si="33"/>
        <v>0</v>
      </c>
      <c r="V53" s="150">
        <f t="shared" si="33"/>
        <v>0</v>
      </c>
      <c r="W53" s="150">
        <f t="shared" si="33"/>
        <v>0</v>
      </c>
      <c r="X53" s="150">
        <f t="shared" si="33"/>
        <v>0</v>
      </c>
      <c r="Y53" s="106">
        <f>SUM(Y48:Y52)</f>
        <v>0</v>
      </c>
      <c r="Z53" s="101">
        <f>SUM(Z48:Z52)</f>
        <v>0</v>
      </c>
      <c r="AA53" s="106">
        <f t="shared" ref="AA53:AM53" si="34">SUM(AA48:AA52)</f>
        <v>0</v>
      </c>
      <c r="AB53" s="101">
        <f t="shared" si="34"/>
        <v>0</v>
      </c>
      <c r="AC53" s="106">
        <f t="shared" si="34"/>
        <v>0</v>
      </c>
      <c r="AD53" s="101">
        <f t="shared" si="34"/>
        <v>0</v>
      </c>
      <c r="AE53" s="106">
        <f t="shared" si="34"/>
        <v>0</v>
      </c>
      <c r="AF53" s="101">
        <f t="shared" si="34"/>
        <v>0</v>
      </c>
      <c r="AG53" s="106">
        <f t="shared" si="34"/>
        <v>0</v>
      </c>
      <c r="AH53" s="101">
        <f t="shared" si="34"/>
        <v>0</v>
      </c>
      <c r="AI53" s="106">
        <f t="shared" si="34"/>
        <v>0</v>
      </c>
      <c r="AJ53" s="101">
        <f t="shared" si="34"/>
        <v>0</v>
      </c>
      <c r="AK53" s="101">
        <f t="shared" si="34"/>
        <v>0</v>
      </c>
      <c r="AL53" s="106">
        <f t="shared" si="34"/>
        <v>0</v>
      </c>
      <c r="AM53" s="101">
        <f t="shared" si="34"/>
        <v>0</v>
      </c>
    </row>
    <row r="54" spans="1:39" ht="16.5" thickBot="1" x14ac:dyDescent="0.3">
      <c r="A54" s="172"/>
      <c r="B54" s="304" t="s">
        <v>102</v>
      </c>
      <c r="C54" s="305"/>
      <c r="D54" s="306"/>
      <c r="E54" s="159">
        <f t="shared" ref="E54:X54" si="35">E53+E47</f>
        <v>0</v>
      </c>
      <c r="F54" s="159">
        <f t="shared" si="35"/>
        <v>0</v>
      </c>
      <c r="G54" s="159">
        <f t="shared" si="35"/>
        <v>0</v>
      </c>
      <c r="H54" s="159">
        <f t="shared" si="35"/>
        <v>0</v>
      </c>
      <c r="I54" s="159">
        <f t="shared" si="35"/>
        <v>0</v>
      </c>
      <c r="J54" s="159">
        <f t="shared" si="35"/>
        <v>0</v>
      </c>
      <c r="K54" s="159">
        <f t="shared" si="35"/>
        <v>0</v>
      </c>
      <c r="L54" s="159">
        <f t="shared" si="35"/>
        <v>0</v>
      </c>
      <c r="M54" s="159">
        <f t="shared" si="35"/>
        <v>0</v>
      </c>
      <c r="N54" s="159">
        <f t="shared" si="35"/>
        <v>0</v>
      </c>
      <c r="O54" s="159">
        <f t="shared" si="35"/>
        <v>0</v>
      </c>
      <c r="P54" s="159">
        <f t="shared" si="35"/>
        <v>0</v>
      </c>
      <c r="Q54" s="159">
        <f t="shared" si="35"/>
        <v>0</v>
      </c>
      <c r="R54" s="159">
        <f t="shared" si="35"/>
        <v>0</v>
      </c>
      <c r="S54" s="159">
        <f t="shared" si="35"/>
        <v>0</v>
      </c>
      <c r="T54" s="159">
        <f t="shared" si="35"/>
        <v>0</v>
      </c>
      <c r="U54" s="159">
        <f t="shared" si="35"/>
        <v>0</v>
      </c>
      <c r="V54" s="159">
        <f t="shared" si="35"/>
        <v>0</v>
      </c>
      <c r="W54" s="159">
        <f t="shared" si="35"/>
        <v>0</v>
      </c>
      <c r="X54" s="159">
        <f t="shared" si="35"/>
        <v>0</v>
      </c>
      <c r="Y54" s="108">
        <f>Y53+Y47</f>
        <v>0</v>
      </c>
      <c r="Z54" s="186">
        <f>Z53+Z47</f>
        <v>0</v>
      </c>
      <c r="AA54" s="108">
        <f t="shared" ref="AA54:AK54" si="36">AA53+AA47</f>
        <v>0</v>
      </c>
      <c r="AB54" s="186">
        <f t="shared" si="36"/>
        <v>0</v>
      </c>
      <c r="AC54" s="108">
        <f t="shared" si="36"/>
        <v>0</v>
      </c>
      <c r="AD54" s="186">
        <f t="shared" si="36"/>
        <v>0</v>
      </c>
      <c r="AE54" s="108">
        <f t="shared" si="36"/>
        <v>0</v>
      </c>
      <c r="AF54" s="186">
        <f t="shared" si="36"/>
        <v>0</v>
      </c>
      <c r="AG54" s="108">
        <f t="shared" si="36"/>
        <v>0</v>
      </c>
      <c r="AH54" s="186">
        <f t="shared" si="36"/>
        <v>0</v>
      </c>
      <c r="AI54" s="108">
        <f t="shared" si="36"/>
        <v>0</v>
      </c>
      <c r="AJ54" s="186">
        <f t="shared" si="36"/>
        <v>0</v>
      </c>
      <c r="AK54" s="186">
        <f t="shared" si="36"/>
        <v>0</v>
      </c>
      <c r="AL54" s="108">
        <f>AL53+AL47</f>
        <v>0</v>
      </c>
      <c r="AM54" s="180">
        <f>AM53+AM47</f>
        <v>0</v>
      </c>
    </row>
    <row r="55" spans="1:39" ht="19.5" thickBot="1" x14ac:dyDescent="0.35">
      <c r="A55" s="38">
        <v>5.4</v>
      </c>
      <c r="B55" s="43" t="s">
        <v>103</v>
      </c>
      <c r="C55" s="161"/>
      <c r="D55" s="179" t="s">
        <v>46</v>
      </c>
      <c r="E55" s="294" t="s">
        <v>43</v>
      </c>
      <c r="F55" s="295"/>
      <c r="G55" s="295"/>
      <c r="H55" s="295"/>
      <c r="I55" s="295"/>
      <c r="J55" s="295"/>
      <c r="K55" s="295"/>
      <c r="L55" s="295"/>
      <c r="M55" s="295"/>
      <c r="N55" s="295"/>
      <c r="O55" s="295"/>
      <c r="P55" s="295"/>
      <c r="Q55" s="295"/>
      <c r="R55" s="295"/>
      <c r="S55" s="295"/>
      <c r="T55" s="295"/>
      <c r="U55" s="295"/>
      <c r="V55" s="295"/>
      <c r="W55" s="295"/>
      <c r="X55" s="295"/>
      <c r="Y55" s="162"/>
      <c r="Z55" s="163"/>
      <c r="AA55" s="162"/>
      <c r="AB55" s="164"/>
      <c r="AC55" s="162"/>
      <c r="AD55" s="164"/>
      <c r="AE55" s="162"/>
      <c r="AF55" s="164"/>
      <c r="AG55" s="162"/>
      <c r="AH55" s="164"/>
      <c r="AI55" s="162"/>
      <c r="AJ55" s="164"/>
      <c r="AK55" s="164"/>
      <c r="AL55" s="165"/>
      <c r="AM55" s="166"/>
    </row>
    <row r="56" spans="1:39" ht="15.75" x14ac:dyDescent="0.25">
      <c r="A56" s="62" t="s">
        <v>104</v>
      </c>
      <c r="B56" s="18" t="s">
        <v>69</v>
      </c>
      <c r="C56" s="27" t="s">
        <v>105</v>
      </c>
      <c r="D56" s="116" t="s">
        <v>46</v>
      </c>
      <c r="E56" s="4"/>
      <c r="F56" s="4"/>
      <c r="G56" s="4"/>
      <c r="H56" s="4"/>
      <c r="I56" s="4"/>
      <c r="J56" s="4"/>
      <c r="K56" s="4"/>
      <c r="L56" s="4"/>
      <c r="M56" s="4"/>
      <c r="N56" s="4"/>
      <c r="O56" s="4"/>
      <c r="P56" s="4"/>
      <c r="Q56" s="4"/>
      <c r="R56" s="4"/>
      <c r="S56" s="4"/>
      <c r="T56" s="4"/>
      <c r="U56" s="4"/>
      <c r="V56" s="4"/>
      <c r="W56" s="4"/>
      <c r="X56" s="4"/>
      <c r="Y56" s="97">
        <f t="shared" ref="Y56:Y60" si="37">SUM(E56:X56)</f>
        <v>0</v>
      </c>
      <c r="Z56" s="151">
        <f t="shared" ref="Z56:Z66" si="38">SUMPRODUCT($E$4:$X$4,E56:X56)</f>
        <v>0</v>
      </c>
      <c r="AA56" s="97"/>
      <c r="AB56" s="151"/>
      <c r="AC56" s="97"/>
      <c r="AD56" s="151"/>
      <c r="AE56" s="97"/>
      <c r="AF56" s="151"/>
      <c r="AG56" s="97"/>
      <c r="AH56" s="151"/>
      <c r="AI56" s="97"/>
      <c r="AJ56" s="151"/>
      <c r="AK56" s="151"/>
      <c r="AL56" s="147">
        <f t="shared" ref="AL56:AL66" si="39">SUM(Y56,AA56,AC56,AE56,AG56,AI56)</f>
        <v>0</v>
      </c>
      <c r="AM56" s="151">
        <f t="shared" ref="AM56:AM66" si="40">SUM(Z56,AB56,AD56,AF56,AH56,AJ56,AK56)</f>
        <v>0</v>
      </c>
    </row>
    <row r="57" spans="1:39" ht="15.75" x14ac:dyDescent="0.25">
      <c r="A57" s="61" t="s">
        <v>106</v>
      </c>
      <c r="B57" s="32"/>
      <c r="C57" s="23" t="s">
        <v>80</v>
      </c>
      <c r="D57" s="113"/>
      <c r="E57" s="4"/>
      <c r="F57" s="4"/>
      <c r="G57" s="4"/>
      <c r="H57" s="4"/>
      <c r="I57" s="4"/>
      <c r="J57" s="4"/>
      <c r="K57" s="4"/>
      <c r="L57" s="4"/>
      <c r="M57" s="4"/>
      <c r="N57" s="4"/>
      <c r="O57" s="4"/>
      <c r="P57" s="4"/>
      <c r="Q57" s="4"/>
      <c r="R57" s="4"/>
      <c r="S57" s="4"/>
      <c r="T57" s="4"/>
      <c r="U57" s="4"/>
      <c r="V57" s="4"/>
      <c r="W57" s="4"/>
      <c r="X57" s="4"/>
      <c r="Y57" s="97">
        <f t="shared" si="37"/>
        <v>0</v>
      </c>
      <c r="Z57" s="151">
        <f t="shared" si="38"/>
        <v>0</v>
      </c>
      <c r="AA57" s="97"/>
      <c r="AB57" s="151"/>
      <c r="AC57" s="97"/>
      <c r="AD57" s="151"/>
      <c r="AE57" s="97"/>
      <c r="AF57" s="151"/>
      <c r="AG57" s="97"/>
      <c r="AH57" s="151"/>
      <c r="AI57" s="97"/>
      <c r="AJ57" s="151"/>
      <c r="AK57" s="151"/>
      <c r="AL57" s="147">
        <f t="shared" si="39"/>
        <v>0</v>
      </c>
      <c r="AM57" s="151">
        <f t="shared" si="40"/>
        <v>0</v>
      </c>
    </row>
    <row r="58" spans="1:39" ht="15.75" x14ac:dyDescent="0.25">
      <c r="A58" s="61" t="s">
        <v>107</v>
      </c>
      <c r="B58" s="32"/>
      <c r="C58" s="23" t="s">
        <v>84</v>
      </c>
      <c r="D58" s="113"/>
      <c r="E58" s="4"/>
      <c r="F58" s="4"/>
      <c r="G58" s="4"/>
      <c r="H58" s="4"/>
      <c r="I58" s="4"/>
      <c r="J58" s="4"/>
      <c r="K58" s="4"/>
      <c r="L58" s="4"/>
      <c r="M58" s="4"/>
      <c r="N58" s="4"/>
      <c r="O58" s="4"/>
      <c r="P58" s="4"/>
      <c r="Q58" s="4"/>
      <c r="R58" s="4"/>
      <c r="S58" s="4"/>
      <c r="T58" s="4"/>
      <c r="U58" s="4"/>
      <c r="V58" s="4"/>
      <c r="W58" s="4"/>
      <c r="X58" s="4"/>
      <c r="Y58" s="97">
        <f t="shared" si="37"/>
        <v>0</v>
      </c>
      <c r="Z58" s="151">
        <f t="shared" si="38"/>
        <v>0</v>
      </c>
      <c r="AA58" s="97"/>
      <c r="AB58" s="151"/>
      <c r="AC58" s="97"/>
      <c r="AD58" s="151"/>
      <c r="AE58" s="97"/>
      <c r="AF58" s="151"/>
      <c r="AG58" s="97"/>
      <c r="AH58" s="151"/>
      <c r="AI58" s="97"/>
      <c r="AJ58" s="151"/>
      <c r="AK58" s="151"/>
      <c r="AL58" s="147">
        <f t="shared" si="39"/>
        <v>0</v>
      </c>
      <c r="AM58" s="151">
        <f t="shared" si="40"/>
        <v>0</v>
      </c>
    </row>
    <row r="59" spans="1:39" ht="15.75" x14ac:dyDescent="0.25">
      <c r="A59" s="61" t="s">
        <v>108</v>
      </c>
      <c r="B59" s="28"/>
      <c r="C59" s="23" t="s">
        <v>109</v>
      </c>
      <c r="D59" s="113"/>
      <c r="E59" s="4"/>
      <c r="F59" s="4"/>
      <c r="G59" s="4"/>
      <c r="H59" s="4"/>
      <c r="I59" s="4"/>
      <c r="J59" s="4"/>
      <c r="K59" s="4"/>
      <c r="L59" s="4"/>
      <c r="M59" s="4"/>
      <c r="N59" s="4"/>
      <c r="O59" s="4"/>
      <c r="P59" s="4"/>
      <c r="Q59" s="4"/>
      <c r="R59" s="4"/>
      <c r="S59" s="4"/>
      <c r="T59" s="4"/>
      <c r="U59" s="4"/>
      <c r="V59" s="4"/>
      <c r="W59" s="4"/>
      <c r="X59" s="4"/>
      <c r="Y59" s="97">
        <f t="shared" si="37"/>
        <v>0</v>
      </c>
      <c r="Z59" s="151">
        <f t="shared" si="38"/>
        <v>0</v>
      </c>
      <c r="AA59" s="97"/>
      <c r="AB59" s="151"/>
      <c r="AC59" s="97"/>
      <c r="AD59" s="151"/>
      <c r="AE59" s="97"/>
      <c r="AF59" s="151"/>
      <c r="AG59" s="97"/>
      <c r="AH59" s="151"/>
      <c r="AI59" s="97"/>
      <c r="AJ59" s="151"/>
      <c r="AK59" s="151"/>
      <c r="AL59" s="147">
        <f t="shared" si="39"/>
        <v>0</v>
      </c>
      <c r="AM59" s="151">
        <f t="shared" si="40"/>
        <v>0</v>
      </c>
    </row>
    <row r="60" spans="1:39" ht="15.75" x14ac:dyDescent="0.25">
      <c r="A60" s="61" t="s">
        <v>110</v>
      </c>
      <c r="B60" s="32"/>
      <c r="C60" s="23" t="s">
        <v>86</v>
      </c>
      <c r="D60" s="113" t="s">
        <v>46</v>
      </c>
      <c r="E60" s="4"/>
      <c r="F60" s="4"/>
      <c r="G60" s="4"/>
      <c r="H60" s="4"/>
      <c r="I60" s="4"/>
      <c r="J60" s="4"/>
      <c r="K60" s="4"/>
      <c r="L60" s="4"/>
      <c r="M60" s="4"/>
      <c r="N60" s="4"/>
      <c r="O60" s="4"/>
      <c r="P60" s="4"/>
      <c r="Q60" s="4"/>
      <c r="R60" s="4"/>
      <c r="S60" s="4"/>
      <c r="T60" s="4"/>
      <c r="U60" s="4"/>
      <c r="V60" s="4"/>
      <c r="W60" s="4"/>
      <c r="X60" s="4"/>
      <c r="Y60" s="97">
        <f t="shared" si="37"/>
        <v>0</v>
      </c>
      <c r="Z60" s="151">
        <f t="shared" si="38"/>
        <v>0</v>
      </c>
      <c r="AA60" s="97"/>
      <c r="AB60" s="151"/>
      <c r="AC60" s="97"/>
      <c r="AD60" s="151"/>
      <c r="AE60" s="97"/>
      <c r="AF60" s="151"/>
      <c r="AG60" s="97"/>
      <c r="AH60" s="151"/>
      <c r="AI60" s="97"/>
      <c r="AJ60" s="151"/>
      <c r="AK60" s="151"/>
      <c r="AL60" s="147">
        <f t="shared" si="39"/>
        <v>0</v>
      </c>
      <c r="AM60" s="151">
        <f t="shared" si="40"/>
        <v>0</v>
      </c>
    </row>
    <row r="61" spans="1:39" ht="15.75" x14ac:dyDescent="0.25">
      <c r="A61" s="61" t="s">
        <v>110</v>
      </c>
      <c r="B61" s="32"/>
      <c r="C61" s="23" t="s">
        <v>111</v>
      </c>
      <c r="D61" s="113" t="s">
        <v>54</v>
      </c>
      <c r="E61" s="4"/>
      <c r="F61" s="4"/>
      <c r="G61" s="4"/>
      <c r="H61" s="4"/>
      <c r="I61" s="4"/>
      <c r="J61" s="4"/>
      <c r="K61" s="4"/>
      <c r="L61" s="4"/>
      <c r="M61" s="4"/>
      <c r="N61" s="4"/>
      <c r="O61" s="4"/>
      <c r="P61" s="4"/>
      <c r="Q61" s="4"/>
      <c r="R61" s="4"/>
      <c r="S61" s="4"/>
      <c r="T61" s="4"/>
      <c r="U61" s="4"/>
      <c r="V61" s="4"/>
      <c r="W61" s="4"/>
      <c r="X61" s="4"/>
      <c r="Y61" s="97">
        <f t="shared" ref="Y61:Y66" si="41">SUM(E61:X61)</f>
        <v>0</v>
      </c>
      <c r="Z61" s="151">
        <f t="shared" si="38"/>
        <v>0</v>
      </c>
      <c r="AA61" s="97"/>
      <c r="AB61" s="151"/>
      <c r="AC61" s="97"/>
      <c r="AD61" s="151"/>
      <c r="AE61" s="97"/>
      <c r="AF61" s="151"/>
      <c r="AG61" s="97"/>
      <c r="AH61" s="151"/>
      <c r="AI61" s="97"/>
      <c r="AJ61" s="151"/>
      <c r="AK61" s="151"/>
      <c r="AL61" s="147">
        <f t="shared" si="39"/>
        <v>0</v>
      </c>
      <c r="AM61" s="151">
        <f t="shared" si="40"/>
        <v>0</v>
      </c>
    </row>
    <row r="62" spans="1:39" ht="15.75" x14ac:dyDescent="0.25">
      <c r="A62" s="61" t="s">
        <v>112</v>
      </c>
      <c r="B62" s="28"/>
      <c r="C62" s="23" t="s">
        <v>113</v>
      </c>
      <c r="D62" s="113"/>
      <c r="E62" s="4"/>
      <c r="F62" s="4"/>
      <c r="G62" s="4"/>
      <c r="H62" s="4"/>
      <c r="I62" s="4"/>
      <c r="J62" s="4"/>
      <c r="K62" s="4"/>
      <c r="L62" s="4"/>
      <c r="M62" s="4"/>
      <c r="N62" s="4"/>
      <c r="O62" s="4"/>
      <c r="P62" s="4"/>
      <c r="Q62" s="4"/>
      <c r="R62" s="4"/>
      <c r="S62" s="4"/>
      <c r="T62" s="4"/>
      <c r="U62" s="4"/>
      <c r="V62" s="4"/>
      <c r="W62" s="4"/>
      <c r="X62" s="4"/>
      <c r="Y62" s="97">
        <f t="shared" si="41"/>
        <v>0</v>
      </c>
      <c r="Z62" s="151">
        <f t="shared" si="38"/>
        <v>0</v>
      </c>
      <c r="AA62" s="97"/>
      <c r="AB62" s="151"/>
      <c r="AC62" s="97"/>
      <c r="AD62" s="151"/>
      <c r="AE62" s="97"/>
      <c r="AF62" s="151"/>
      <c r="AG62" s="97"/>
      <c r="AH62" s="151"/>
      <c r="AI62" s="97"/>
      <c r="AJ62" s="151"/>
      <c r="AK62" s="151"/>
      <c r="AL62" s="147">
        <f t="shared" si="39"/>
        <v>0</v>
      </c>
      <c r="AM62" s="151">
        <f t="shared" si="40"/>
        <v>0</v>
      </c>
    </row>
    <row r="63" spans="1:39" ht="15.75" x14ac:dyDescent="0.25">
      <c r="A63" s="61" t="s">
        <v>114</v>
      </c>
      <c r="B63" s="28"/>
      <c r="C63" s="23" t="s">
        <v>115</v>
      </c>
      <c r="D63" s="113"/>
      <c r="E63" s="4"/>
      <c r="F63" s="4"/>
      <c r="G63" s="4"/>
      <c r="H63" s="4"/>
      <c r="I63" s="4"/>
      <c r="J63" s="4"/>
      <c r="K63" s="4"/>
      <c r="L63" s="4"/>
      <c r="M63" s="4"/>
      <c r="N63" s="4"/>
      <c r="O63" s="4"/>
      <c r="P63" s="4"/>
      <c r="Q63" s="4"/>
      <c r="R63" s="4"/>
      <c r="S63" s="4"/>
      <c r="T63" s="4"/>
      <c r="U63" s="4"/>
      <c r="V63" s="4"/>
      <c r="W63" s="4"/>
      <c r="X63" s="4"/>
      <c r="Y63" s="97">
        <f t="shared" si="41"/>
        <v>0</v>
      </c>
      <c r="Z63" s="151">
        <f t="shared" si="38"/>
        <v>0</v>
      </c>
      <c r="AA63" s="97"/>
      <c r="AB63" s="151"/>
      <c r="AC63" s="97"/>
      <c r="AD63" s="151"/>
      <c r="AE63" s="97"/>
      <c r="AF63" s="151"/>
      <c r="AG63" s="97"/>
      <c r="AH63" s="151"/>
      <c r="AI63" s="97"/>
      <c r="AJ63" s="151"/>
      <c r="AK63" s="151"/>
      <c r="AL63" s="147">
        <f t="shared" si="39"/>
        <v>0</v>
      </c>
      <c r="AM63" s="151">
        <f t="shared" si="40"/>
        <v>0</v>
      </c>
    </row>
    <row r="64" spans="1:39" ht="16.5" customHeight="1" x14ac:dyDescent="0.25">
      <c r="A64" s="61" t="s">
        <v>116</v>
      </c>
      <c r="B64" s="28"/>
      <c r="C64" s="23" t="s">
        <v>117</v>
      </c>
      <c r="D64" s="113"/>
      <c r="E64" s="4"/>
      <c r="F64" s="4"/>
      <c r="G64" s="4"/>
      <c r="H64" s="4"/>
      <c r="I64" s="4"/>
      <c r="J64" s="4"/>
      <c r="K64" s="4"/>
      <c r="L64" s="4"/>
      <c r="M64" s="4"/>
      <c r="N64" s="4"/>
      <c r="O64" s="4"/>
      <c r="P64" s="4"/>
      <c r="Q64" s="4"/>
      <c r="R64" s="4"/>
      <c r="S64" s="4"/>
      <c r="T64" s="4"/>
      <c r="U64" s="4"/>
      <c r="V64" s="4"/>
      <c r="W64" s="4"/>
      <c r="X64" s="4"/>
      <c r="Y64" s="97">
        <f t="shared" si="41"/>
        <v>0</v>
      </c>
      <c r="Z64" s="151">
        <f t="shared" si="38"/>
        <v>0</v>
      </c>
      <c r="AA64" s="97"/>
      <c r="AB64" s="151"/>
      <c r="AC64" s="97"/>
      <c r="AD64" s="151"/>
      <c r="AE64" s="97"/>
      <c r="AF64" s="151"/>
      <c r="AG64" s="97"/>
      <c r="AH64" s="151"/>
      <c r="AI64" s="97"/>
      <c r="AJ64" s="151"/>
      <c r="AK64" s="151"/>
      <c r="AL64" s="147">
        <f t="shared" si="39"/>
        <v>0</v>
      </c>
      <c r="AM64" s="151">
        <f t="shared" si="40"/>
        <v>0</v>
      </c>
    </row>
    <row r="65" spans="1:39" ht="15.75" x14ac:dyDescent="0.25">
      <c r="A65" s="61" t="s">
        <v>118</v>
      </c>
      <c r="B65" s="28"/>
      <c r="C65" s="54" t="s">
        <v>119</v>
      </c>
      <c r="D65" s="113"/>
      <c r="E65" s="4"/>
      <c r="F65" s="4"/>
      <c r="G65" s="4"/>
      <c r="H65" s="4"/>
      <c r="I65" s="4"/>
      <c r="J65" s="4"/>
      <c r="K65" s="4"/>
      <c r="L65" s="4"/>
      <c r="M65" s="4"/>
      <c r="N65" s="4"/>
      <c r="O65" s="4"/>
      <c r="P65" s="4"/>
      <c r="Q65" s="4"/>
      <c r="R65" s="4"/>
      <c r="S65" s="4"/>
      <c r="T65" s="4"/>
      <c r="U65" s="4"/>
      <c r="V65" s="4"/>
      <c r="W65" s="4"/>
      <c r="X65" s="4"/>
      <c r="Y65" s="97">
        <f t="shared" si="41"/>
        <v>0</v>
      </c>
      <c r="Z65" s="151">
        <f t="shared" si="38"/>
        <v>0</v>
      </c>
      <c r="AA65" s="97"/>
      <c r="AB65" s="151"/>
      <c r="AC65" s="97"/>
      <c r="AD65" s="151"/>
      <c r="AE65" s="97"/>
      <c r="AF65" s="151"/>
      <c r="AG65" s="97"/>
      <c r="AH65" s="151"/>
      <c r="AI65" s="97"/>
      <c r="AJ65" s="151"/>
      <c r="AK65" s="151"/>
      <c r="AL65" s="147">
        <f t="shared" si="39"/>
        <v>0</v>
      </c>
      <c r="AM65" s="151">
        <f t="shared" si="40"/>
        <v>0</v>
      </c>
    </row>
    <row r="66" spans="1:39" ht="16.5" thickBot="1" x14ac:dyDescent="0.3">
      <c r="A66" s="63" t="s">
        <v>63</v>
      </c>
      <c r="B66" s="28"/>
      <c r="C66" s="23" t="s">
        <v>64</v>
      </c>
      <c r="D66" s="113"/>
      <c r="E66" s="4"/>
      <c r="F66" s="4"/>
      <c r="G66" s="4"/>
      <c r="H66" s="4"/>
      <c r="I66" s="4"/>
      <c r="J66" s="4"/>
      <c r="K66" s="4"/>
      <c r="L66" s="4"/>
      <c r="M66" s="4"/>
      <c r="N66" s="4"/>
      <c r="O66" s="4"/>
      <c r="P66" s="4"/>
      <c r="Q66" s="4"/>
      <c r="R66" s="4"/>
      <c r="S66" s="4"/>
      <c r="T66" s="4"/>
      <c r="U66" s="4"/>
      <c r="V66" s="4"/>
      <c r="W66" s="4"/>
      <c r="X66" s="4"/>
      <c r="Y66" s="97">
        <f t="shared" si="41"/>
        <v>0</v>
      </c>
      <c r="Z66" s="151">
        <f t="shared" si="38"/>
        <v>0</v>
      </c>
      <c r="AA66" s="97"/>
      <c r="AB66" s="151"/>
      <c r="AC66" s="97"/>
      <c r="AD66" s="151"/>
      <c r="AE66" s="97"/>
      <c r="AF66" s="151"/>
      <c r="AG66" s="97"/>
      <c r="AH66" s="151"/>
      <c r="AI66" s="97"/>
      <c r="AJ66" s="151"/>
      <c r="AK66" s="151"/>
      <c r="AL66" s="147">
        <f t="shared" si="39"/>
        <v>0</v>
      </c>
      <c r="AM66" s="151">
        <f t="shared" si="40"/>
        <v>0</v>
      </c>
    </row>
    <row r="67" spans="1:39" ht="16.5" thickBot="1" x14ac:dyDescent="0.3">
      <c r="A67" s="173"/>
      <c r="B67" s="292" t="s">
        <v>120</v>
      </c>
      <c r="C67" s="292"/>
      <c r="D67" s="293"/>
      <c r="E67" s="150">
        <f>SUBTOTAL(9,E56:E66)</f>
        <v>0</v>
      </c>
      <c r="F67" s="150">
        <f t="shared" ref="F67:X67" si="42">SUBTOTAL(9,F56:F66)</f>
        <v>0</v>
      </c>
      <c r="G67" s="150">
        <f t="shared" si="42"/>
        <v>0</v>
      </c>
      <c r="H67" s="150">
        <f t="shared" si="42"/>
        <v>0</v>
      </c>
      <c r="I67" s="150">
        <f t="shared" si="42"/>
        <v>0</v>
      </c>
      <c r="J67" s="150">
        <f t="shared" si="42"/>
        <v>0</v>
      </c>
      <c r="K67" s="150">
        <f t="shared" si="42"/>
        <v>0</v>
      </c>
      <c r="L67" s="150">
        <f t="shared" si="42"/>
        <v>0</v>
      </c>
      <c r="M67" s="150">
        <f t="shared" si="42"/>
        <v>0</v>
      </c>
      <c r="N67" s="150">
        <f t="shared" si="42"/>
        <v>0</v>
      </c>
      <c r="O67" s="150">
        <f t="shared" si="42"/>
        <v>0</v>
      </c>
      <c r="P67" s="150">
        <f t="shared" si="42"/>
        <v>0</v>
      </c>
      <c r="Q67" s="150">
        <f t="shared" si="42"/>
        <v>0</v>
      </c>
      <c r="R67" s="150">
        <f t="shared" si="42"/>
        <v>0</v>
      </c>
      <c r="S67" s="150">
        <f t="shared" si="42"/>
        <v>0</v>
      </c>
      <c r="T67" s="150">
        <f t="shared" si="42"/>
        <v>0</v>
      </c>
      <c r="U67" s="150">
        <f t="shared" si="42"/>
        <v>0</v>
      </c>
      <c r="V67" s="150">
        <f t="shared" si="42"/>
        <v>0</v>
      </c>
      <c r="W67" s="150">
        <f t="shared" si="42"/>
        <v>0</v>
      </c>
      <c r="X67" s="150">
        <f t="shared" si="42"/>
        <v>0</v>
      </c>
      <c r="Y67" s="106">
        <f>SUM(Y56:Y66)</f>
        <v>0</v>
      </c>
      <c r="Z67" s="101">
        <f>SUM(Z56:Z66)</f>
        <v>0</v>
      </c>
      <c r="AA67" s="106">
        <f t="shared" ref="AA67:AK67" si="43">SUM(AA56:AA66)</f>
        <v>0</v>
      </c>
      <c r="AB67" s="101">
        <f t="shared" si="43"/>
        <v>0</v>
      </c>
      <c r="AC67" s="106">
        <f t="shared" si="43"/>
        <v>0</v>
      </c>
      <c r="AD67" s="101">
        <f t="shared" si="43"/>
        <v>0</v>
      </c>
      <c r="AE67" s="106">
        <f t="shared" si="43"/>
        <v>0</v>
      </c>
      <c r="AF67" s="101">
        <f t="shared" si="43"/>
        <v>0</v>
      </c>
      <c r="AG67" s="106">
        <f t="shared" si="43"/>
        <v>0</v>
      </c>
      <c r="AH67" s="101">
        <f t="shared" si="43"/>
        <v>0</v>
      </c>
      <c r="AI67" s="106">
        <f t="shared" si="43"/>
        <v>0</v>
      </c>
      <c r="AJ67" s="101">
        <f t="shared" si="43"/>
        <v>0</v>
      </c>
      <c r="AK67" s="101">
        <f t="shared" si="43"/>
        <v>0</v>
      </c>
      <c r="AL67" s="106">
        <f>SUM(AL56:AL66)</f>
        <v>0</v>
      </c>
      <c r="AM67" s="101">
        <f>SUM(AM56:AM66)</f>
        <v>0</v>
      </c>
    </row>
    <row r="68" spans="1:39" ht="19.5" thickBot="1" x14ac:dyDescent="0.35">
      <c r="A68" s="45">
        <v>5.5</v>
      </c>
      <c r="B68" s="43" t="s">
        <v>121</v>
      </c>
      <c r="C68" s="161"/>
      <c r="D68" s="179"/>
      <c r="E68" s="294" t="s">
        <v>43</v>
      </c>
      <c r="F68" s="295"/>
      <c r="G68" s="295"/>
      <c r="H68" s="295"/>
      <c r="I68" s="295"/>
      <c r="J68" s="295"/>
      <c r="K68" s="295"/>
      <c r="L68" s="295"/>
      <c r="M68" s="295"/>
      <c r="N68" s="295"/>
      <c r="O68" s="295"/>
      <c r="P68" s="295"/>
      <c r="Q68" s="295"/>
      <c r="R68" s="295"/>
      <c r="S68" s="295"/>
      <c r="T68" s="295"/>
      <c r="U68" s="295"/>
      <c r="V68" s="295"/>
      <c r="W68" s="295"/>
      <c r="X68" s="295"/>
      <c r="Y68" s="162"/>
      <c r="Z68" s="163"/>
      <c r="AA68" s="162"/>
      <c r="AB68" s="164"/>
      <c r="AC68" s="162"/>
      <c r="AD68" s="164"/>
      <c r="AE68" s="162"/>
      <c r="AF68" s="164"/>
      <c r="AG68" s="162"/>
      <c r="AH68" s="164"/>
      <c r="AI68" s="162"/>
      <c r="AJ68" s="164"/>
      <c r="AK68" s="164"/>
      <c r="AL68" s="165"/>
      <c r="AM68" s="166"/>
    </row>
    <row r="69" spans="1:39" ht="15.75" x14ac:dyDescent="0.25">
      <c r="A69" s="122" t="s">
        <v>122</v>
      </c>
      <c r="B69" s="48" t="s">
        <v>123</v>
      </c>
      <c r="C69" s="29"/>
      <c r="D69" s="123" t="s">
        <v>46</v>
      </c>
      <c r="E69" s="4"/>
      <c r="F69" s="4"/>
      <c r="G69" s="4"/>
      <c r="H69" s="4"/>
      <c r="I69" s="4"/>
      <c r="J69" s="4"/>
      <c r="K69" s="4"/>
      <c r="L69" s="4"/>
      <c r="M69" s="4"/>
      <c r="N69" s="4"/>
      <c r="O69" s="4"/>
      <c r="P69" s="4"/>
      <c r="Q69" s="4"/>
      <c r="R69" s="4"/>
      <c r="S69" s="4"/>
      <c r="T69" s="4"/>
      <c r="U69" s="4"/>
      <c r="V69" s="4"/>
      <c r="W69" s="4"/>
      <c r="X69" s="4"/>
      <c r="Y69" s="97">
        <f t="shared" ref="Y69:Y70" si="44">SUM(E69:X69)</f>
        <v>0</v>
      </c>
      <c r="Z69" s="151">
        <f t="shared" ref="Z69:Z70" si="45">SUMPRODUCT($E$4:$X$4,E69:X69)</f>
        <v>0</v>
      </c>
      <c r="AA69" s="97"/>
      <c r="AB69" s="151"/>
      <c r="AC69" s="97"/>
      <c r="AD69" s="151"/>
      <c r="AE69" s="97"/>
      <c r="AF69" s="151"/>
      <c r="AG69" s="97"/>
      <c r="AH69" s="151"/>
      <c r="AI69" s="97"/>
      <c r="AJ69" s="151"/>
      <c r="AK69" s="100"/>
      <c r="AL69" s="147">
        <f t="shared" ref="AL69:AL70" si="46">SUM(Y69,AA69,AC69,AE69,AG69,AI69)</f>
        <v>0</v>
      </c>
      <c r="AM69" s="151">
        <f t="shared" ref="AM69:AM70" si="47">SUM(Z69,AB69,AD69,AF69,AH69,AJ69,AK69)</f>
        <v>0</v>
      </c>
    </row>
    <row r="70" spans="1:39" ht="32.25" thickBot="1" x14ac:dyDescent="0.3">
      <c r="A70" s="3" t="s">
        <v>124</v>
      </c>
      <c r="B70" s="49" t="s">
        <v>125</v>
      </c>
      <c r="C70" s="3" t="s">
        <v>180</v>
      </c>
      <c r="D70" s="124" t="s">
        <v>54</v>
      </c>
      <c r="E70" s="4"/>
      <c r="F70" s="4"/>
      <c r="G70" s="4"/>
      <c r="H70" s="4"/>
      <c r="I70" s="4"/>
      <c r="J70" s="4"/>
      <c r="K70" s="4"/>
      <c r="L70" s="4"/>
      <c r="M70" s="4"/>
      <c r="N70" s="4"/>
      <c r="O70" s="4"/>
      <c r="P70" s="4"/>
      <c r="Q70" s="4"/>
      <c r="R70" s="4"/>
      <c r="S70" s="4"/>
      <c r="T70" s="4"/>
      <c r="U70" s="4"/>
      <c r="V70" s="4"/>
      <c r="W70" s="4"/>
      <c r="X70" s="4"/>
      <c r="Y70" s="97">
        <f t="shared" si="44"/>
        <v>0</v>
      </c>
      <c r="Z70" s="151">
        <f t="shared" si="45"/>
        <v>0</v>
      </c>
      <c r="AA70" s="97"/>
      <c r="AB70" s="151"/>
      <c r="AC70" s="97"/>
      <c r="AD70" s="151"/>
      <c r="AE70" s="97"/>
      <c r="AF70" s="151"/>
      <c r="AG70" s="97"/>
      <c r="AH70" s="151"/>
      <c r="AI70" s="97"/>
      <c r="AJ70" s="151"/>
      <c r="AK70" s="100"/>
      <c r="AL70" s="147">
        <f t="shared" si="46"/>
        <v>0</v>
      </c>
      <c r="AM70" s="151">
        <f t="shared" si="47"/>
        <v>0</v>
      </c>
    </row>
    <row r="71" spans="1:39" ht="16.5" thickBot="1" x14ac:dyDescent="0.3">
      <c r="A71" s="168"/>
      <c r="B71" s="296" t="s">
        <v>126</v>
      </c>
      <c r="C71" s="296"/>
      <c r="D71" s="297"/>
      <c r="E71" s="150">
        <f t="shared" ref="E71:X71" si="48">SUBTOTAL(9,E69:E70)</f>
        <v>0</v>
      </c>
      <c r="F71" s="150">
        <f t="shared" si="48"/>
        <v>0</v>
      </c>
      <c r="G71" s="150">
        <f t="shared" si="48"/>
        <v>0</v>
      </c>
      <c r="H71" s="150">
        <f t="shared" si="48"/>
        <v>0</v>
      </c>
      <c r="I71" s="150">
        <f t="shared" si="48"/>
        <v>0</v>
      </c>
      <c r="J71" s="150">
        <f t="shared" si="48"/>
        <v>0</v>
      </c>
      <c r="K71" s="150">
        <f t="shared" si="48"/>
        <v>0</v>
      </c>
      <c r="L71" s="150">
        <f t="shared" si="48"/>
        <v>0</v>
      </c>
      <c r="M71" s="150">
        <f t="shared" si="48"/>
        <v>0</v>
      </c>
      <c r="N71" s="150">
        <f t="shared" si="48"/>
        <v>0</v>
      </c>
      <c r="O71" s="150">
        <f t="shared" si="48"/>
        <v>0</v>
      </c>
      <c r="P71" s="150">
        <f t="shared" si="48"/>
        <v>0</v>
      </c>
      <c r="Q71" s="150">
        <f t="shared" si="48"/>
        <v>0</v>
      </c>
      <c r="R71" s="150">
        <f t="shared" si="48"/>
        <v>0</v>
      </c>
      <c r="S71" s="150">
        <f t="shared" si="48"/>
        <v>0</v>
      </c>
      <c r="T71" s="150">
        <f t="shared" si="48"/>
        <v>0</v>
      </c>
      <c r="U71" s="150">
        <f t="shared" si="48"/>
        <v>0</v>
      </c>
      <c r="V71" s="150">
        <f t="shared" si="48"/>
        <v>0</v>
      </c>
      <c r="W71" s="150">
        <f t="shared" si="48"/>
        <v>0</v>
      </c>
      <c r="X71" s="150">
        <f t="shared" si="48"/>
        <v>0</v>
      </c>
      <c r="Y71" s="106">
        <f t="shared" ref="Y71:AM71" si="49">SUM(Y69:Y70)</f>
        <v>0</v>
      </c>
      <c r="Z71" s="101">
        <f t="shared" si="49"/>
        <v>0</v>
      </c>
      <c r="AA71" s="106">
        <f t="shared" si="49"/>
        <v>0</v>
      </c>
      <c r="AB71" s="101">
        <f t="shared" si="49"/>
        <v>0</v>
      </c>
      <c r="AC71" s="106">
        <f t="shared" si="49"/>
        <v>0</v>
      </c>
      <c r="AD71" s="101">
        <f t="shared" si="49"/>
        <v>0</v>
      </c>
      <c r="AE71" s="106">
        <f t="shared" si="49"/>
        <v>0</v>
      </c>
      <c r="AF71" s="101">
        <f t="shared" si="49"/>
        <v>0</v>
      </c>
      <c r="AG71" s="106">
        <f t="shared" si="49"/>
        <v>0</v>
      </c>
      <c r="AH71" s="101">
        <f t="shared" si="49"/>
        <v>0</v>
      </c>
      <c r="AI71" s="106">
        <f t="shared" si="49"/>
        <v>0</v>
      </c>
      <c r="AJ71" s="101">
        <f t="shared" si="49"/>
        <v>0</v>
      </c>
      <c r="AK71" s="101">
        <f t="shared" si="49"/>
        <v>0</v>
      </c>
      <c r="AL71" s="106">
        <f t="shared" si="49"/>
        <v>0</v>
      </c>
      <c r="AM71" s="101">
        <f t="shared" si="49"/>
        <v>0</v>
      </c>
    </row>
    <row r="72" spans="1:39" ht="19.5" thickBot="1" x14ac:dyDescent="0.35">
      <c r="A72" s="174">
        <v>5.6</v>
      </c>
      <c r="B72" s="43" t="s">
        <v>127</v>
      </c>
      <c r="C72" s="161"/>
      <c r="D72" s="179"/>
      <c r="E72" s="294" t="s">
        <v>43</v>
      </c>
      <c r="F72" s="295"/>
      <c r="G72" s="295"/>
      <c r="H72" s="295"/>
      <c r="I72" s="295"/>
      <c r="J72" s="295"/>
      <c r="K72" s="295"/>
      <c r="L72" s="295"/>
      <c r="M72" s="295"/>
      <c r="N72" s="295"/>
      <c r="O72" s="295"/>
      <c r="P72" s="295"/>
      <c r="Q72" s="295"/>
      <c r="R72" s="295"/>
      <c r="S72" s="295"/>
      <c r="T72" s="295"/>
      <c r="U72" s="295"/>
      <c r="V72" s="295"/>
      <c r="W72" s="295"/>
      <c r="X72" s="295"/>
      <c r="Y72" s="162"/>
      <c r="Z72" s="163"/>
      <c r="AA72" s="162"/>
      <c r="AB72" s="164"/>
      <c r="AC72" s="162"/>
      <c r="AD72" s="164"/>
      <c r="AE72" s="162"/>
      <c r="AF72" s="164"/>
      <c r="AG72" s="162"/>
      <c r="AH72" s="164"/>
      <c r="AI72" s="162"/>
      <c r="AJ72" s="164"/>
      <c r="AK72" s="164"/>
      <c r="AL72" s="165"/>
      <c r="AM72" s="166"/>
    </row>
    <row r="73" spans="1:39" ht="15.75" x14ac:dyDescent="0.25">
      <c r="A73" s="122"/>
      <c r="B73" s="50" t="s">
        <v>128</v>
      </c>
      <c r="C73" s="29" t="s">
        <v>172</v>
      </c>
      <c r="D73" s="126" t="s">
        <v>46</v>
      </c>
      <c r="E73" s="4"/>
      <c r="F73" s="4"/>
      <c r="G73" s="4"/>
      <c r="H73" s="4"/>
      <c r="I73" s="4"/>
      <c r="J73" s="4"/>
      <c r="K73" s="4"/>
      <c r="L73" s="4"/>
      <c r="M73" s="4"/>
      <c r="N73" s="4"/>
      <c r="O73" s="4"/>
      <c r="P73" s="4"/>
      <c r="Q73" s="4"/>
      <c r="R73" s="4"/>
      <c r="S73" s="4"/>
      <c r="T73" s="4"/>
      <c r="U73" s="4"/>
      <c r="V73" s="4"/>
      <c r="W73" s="4"/>
      <c r="X73" s="4"/>
      <c r="Y73" s="97">
        <f t="shared" ref="Y73:Y76" si="50">SUM(E73:X73)</f>
        <v>0</v>
      </c>
      <c r="Z73" s="151">
        <f t="shared" ref="Z73:Z76" si="51">SUMPRODUCT($E$4:$X$4,E73:X73)</f>
        <v>0</v>
      </c>
      <c r="AA73" s="97"/>
      <c r="AB73" s="151"/>
      <c r="AC73" s="97"/>
      <c r="AD73" s="151"/>
      <c r="AE73" s="97"/>
      <c r="AF73" s="151"/>
      <c r="AG73" s="97"/>
      <c r="AH73" s="151"/>
      <c r="AI73" s="97"/>
      <c r="AJ73" s="151"/>
      <c r="AK73" s="151"/>
      <c r="AL73" s="147">
        <f t="shared" ref="AL73:AL76" si="52">SUM(Y73,AA73,AC73,AE73,AG73,AI73)</f>
        <v>0</v>
      </c>
      <c r="AM73" s="151">
        <f t="shared" ref="AM73:AM76" si="53">SUM(Z73,AB73,AD73,AF73,AH73,AJ73,AK73)</f>
        <v>0</v>
      </c>
    </row>
    <row r="74" spans="1:39" ht="31.5" x14ac:dyDescent="0.25">
      <c r="A74" s="3"/>
      <c r="B74" s="32"/>
      <c r="C74" s="3" t="s">
        <v>173</v>
      </c>
      <c r="D74" s="113" t="s">
        <v>54</v>
      </c>
      <c r="E74" s="4"/>
      <c r="F74" s="4"/>
      <c r="G74" s="4"/>
      <c r="H74" s="4"/>
      <c r="I74" s="4"/>
      <c r="J74" s="4"/>
      <c r="K74" s="4"/>
      <c r="L74" s="4"/>
      <c r="M74" s="4"/>
      <c r="N74" s="4"/>
      <c r="O74" s="4"/>
      <c r="P74" s="4"/>
      <c r="Q74" s="4"/>
      <c r="R74" s="4"/>
      <c r="S74" s="4"/>
      <c r="T74" s="4"/>
      <c r="U74" s="4"/>
      <c r="V74" s="4"/>
      <c r="W74" s="4"/>
      <c r="X74" s="4"/>
      <c r="Y74" s="97">
        <f t="shared" si="50"/>
        <v>0</v>
      </c>
      <c r="Z74" s="151">
        <f t="shared" si="51"/>
        <v>0</v>
      </c>
      <c r="AA74" s="97"/>
      <c r="AB74" s="151"/>
      <c r="AC74" s="97"/>
      <c r="AD74" s="151"/>
      <c r="AE74" s="97"/>
      <c r="AF74" s="151"/>
      <c r="AG74" s="97"/>
      <c r="AH74" s="151"/>
      <c r="AI74" s="97"/>
      <c r="AJ74" s="151"/>
      <c r="AK74" s="151"/>
      <c r="AL74" s="147">
        <f t="shared" si="52"/>
        <v>0</v>
      </c>
      <c r="AM74" s="151">
        <f t="shared" si="53"/>
        <v>0</v>
      </c>
    </row>
    <row r="75" spans="1:39" ht="31.5" x14ac:dyDescent="0.25">
      <c r="A75" s="2"/>
      <c r="B75" s="32"/>
      <c r="C75" s="3" t="s">
        <v>174</v>
      </c>
      <c r="D75" s="113"/>
      <c r="E75" s="4"/>
      <c r="F75" s="4"/>
      <c r="G75" s="4"/>
      <c r="H75" s="4"/>
      <c r="I75" s="4"/>
      <c r="J75" s="4"/>
      <c r="K75" s="4"/>
      <c r="L75" s="4"/>
      <c r="M75" s="4"/>
      <c r="N75" s="4"/>
      <c r="O75" s="4"/>
      <c r="P75" s="4"/>
      <c r="Q75" s="4"/>
      <c r="R75" s="4"/>
      <c r="S75" s="4"/>
      <c r="T75" s="4"/>
      <c r="U75" s="4"/>
      <c r="V75" s="4"/>
      <c r="W75" s="4"/>
      <c r="X75" s="4"/>
      <c r="Y75" s="97">
        <f t="shared" si="50"/>
        <v>0</v>
      </c>
      <c r="Z75" s="151">
        <f t="shared" si="51"/>
        <v>0</v>
      </c>
      <c r="AA75" s="97"/>
      <c r="AB75" s="151"/>
      <c r="AC75" s="97"/>
      <c r="AD75" s="151"/>
      <c r="AE75" s="97"/>
      <c r="AF75" s="151"/>
      <c r="AG75" s="97"/>
      <c r="AH75" s="151"/>
      <c r="AI75" s="97"/>
      <c r="AJ75" s="151"/>
      <c r="AK75" s="151"/>
      <c r="AL75" s="147">
        <f t="shared" si="52"/>
        <v>0</v>
      </c>
      <c r="AM75" s="151">
        <f t="shared" si="53"/>
        <v>0</v>
      </c>
    </row>
    <row r="76" spans="1:39" ht="32.25" thickBot="1" x14ac:dyDescent="0.3">
      <c r="A76" s="3"/>
      <c r="B76" s="51"/>
      <c r="C76" s="3" t="s">
        <v>175</v>
      </c>
      <c r="D76" s="113"/>
      <c r="E76" s="4"/>
      <c r="F76" s="4"/>
      <c r="G76" s="4"/>
      <c r="H76" s="4"/>
      <c r="I76" s="4"/>
      <c r="J76" s="4"/>
      <c r="K76" s="4"/>
      <c r="L76" s="4"/>
      <c r="M76" s="4"/>
      <c r="N76" s="4"/>
      <c r="O76" s="4"/>
      <c r="P76" s="4"/>
      <c r="Q76" s="127"/>
      <c r="R76" s="4"/>
      <c r="S76" s="4"/>
      <c r="T76" s="4"/>
      <c r="U76" s="4"/>
      <c r="V76" s="4"/>
      <c r="W76" s="127"/>
      <c r="X76" s="4"/>
      <c r="Y76" s="97">
        <f t="shared" si="50"/>
        <v>0</v>
      </c>
      <c r="Z76" s="151">
        <f t="shared" si="51"/>
        <v>0</v>
      </c>
      <c r="AA76" s="97"/>
      <c r="AB76" s="151"/>
      <c r="AC76" s="97"/>
      <c r="AD76" s="151"/>
      <c r="AE76" s="97"/>
      <c r="AF76" s="151"/>
      <c r="AG76" s="97"/>
      <c r="AH76" s="151"/>
      <c r="AI76" s="97"/>
      <c r="AJ76" s="151"/>
      <c r="AK76" s="151"/>
      <c r="AL76" s="147">
        <f t="shared" si="52"/>
        <v>0</v>
      </c>
      <c r="AM76" s="151">
        <f t="shared" si="53"/>
        <v>0</v>
      </c>
    </row>
    <row r="77" spans="1:39" s="129" customFormat="1" ht="16.5" thickBot="1" x14ac:dyDescent="0.3">
      <c r="A77" s="175" t="s">
        <v>46</v>
      </c>
      <c r="B77" s="307" t="s">
        <v>129</v>
      </c>
      <c r="C77" s="307"/>
      <c r="D77" s="128" t="s">
        <v>46</v>
      </c>
      <c r="E77" s="150">
        <f>SUBTOTAL(9,E73:E76)</f>
        <v>0</v>
      </c>
      <c r="F77" s="150">
        <f t="shared" ref="F77:X77" si="54">SUBTOTAL(9,F73:F76)</f>
        <v>0</v>
      </c>
      <c r="G77" s="150">
        <f t="shared" si="54"/>
        <v>0</v>
      </c>
      <c r="H77" s="150">
        <f t="shared" si="54"/>
        <v>0</v>
      </c>
      <c r="I77" s="150">
        <f t="shared" si="54"/>
        <v>0</v>
      </c>
      <c r="J77" s="150">
        <f t="shared" si="54"/>
        <v>0</v>
      </c>
      <c r="K77" s="150">
        <f t="shared" si="54"/>
        <v>0</v>
      </c>
      <c r="L77" s="150">
        <f t="shared" si="54"/>
        <v>0</v>
      </c>
      <c r="M77" s="150">
        <f t="shared" si="54"/>
        <v>0</v>
      </c>
      <c r="N77" s="150">
        <f t="shared" si="54"/>
        <v>0</v>
      </c>
      <c r="O77" s="150">
        <f t="shared" si="54"/>
        <v>0</v>
      </c>
      <c r="P77" s="150">
        <f t="shared" si="54"/>
        <v>0</v>
      </c>
      <c r="Q77" s="150">
        <f t="shared" si="54"/>
        <v>0</v>
      </c>
      <c r="R77" s="150">
        <f t="shared" si="54"/>
        <v>0</v>
      </c>
      <c r="S77" s="150">
        <f t="shared" si="54"/>
        <v>0</v>
      </c>
      <c r="T77" s="150">
        <f t="shared" si="54"/>
        <v>0</v>
      </c>
      <c r="U77" s="150">
        <f t="shared" si="54"/>
        <v>0</v>
      </c>
      <c r="V77" s="150">
        <f t="shared" si="54"/>
        <v>0</v>
      </c>
      <c r="W77" s="150">
        <f t="shared" si="54"/>
        <v>0</v>
      </c>
      <c r="X77" s="150">
        <f t="shared" si="54"/>
        <v>0</v>
      </c>
      <c r="Y77" s="106">
        <f>SUM(Y73:Y76)</f>
        <v>0</v>
      </c>
      <c r="Z77" s="101">
        <f>SUM(Z73:Z76)</f>
        <v>0</v>
      </c>
      <c r="AA77" s="106">
        <f t="shared" ref="AA77:AK77" si="55">SUM(AA73:AA76)</f>
        <v>0</v>
      </c>
      <c r="AB77" s="101">
        <f t="shared" si="55"/>
        <v>0</v>
      </c>
      <c r="AC77" s="106">
        <f t="shared" si="55"/>
        <v>0</v>
      </c>
      <c r="AD77" s="101">
        <f t="shared" si="55"/>
        <v>0</v>
      </c>
      <c r="AE77" s="106">
        <f t="shared" si="55"/>
        <v>0</v>
      </c>
      <c r="AF77" s="101">
        <f t="shared" si="55"/>
        <v>0</v>
      </c>
      <c r="AG77" s="106">
        <f t="shared" si="55"/>
        <v>0</v>
      </c>
      <c r="AH77" s="101">
        <f t="shared" si="55"/>
        <v>0</v>
      </c>
      <c r="AI77" s="106">
        <f t="shared" si="55"/>
        <v>0</v>
      </c>
      <c r="AJ77" s="101">
        <f t="shared" si="55"/>
        <v>0</v>
      </c>
      <c r="AK77" s="101">
        <f t="shared" si="55"/>
        <v>0</v>
      </c>
      <c r="AL77" s="106">
        <f>SUM(AL73:AL76)</f>
        <v>0</v>
      </c>
      <c r="AM77" s="101">
        <f>SUM(AM73:AM76)</f>
        <v>0</v>
      </c>
    </row>
    <row r="78" spans="1:39" ht="16.5" thickBot="1" x14ac:dyDescent="0.3">
      <c r="A78" s="176"/>
      <c r="B78" s="130"/>
      <c r="C78" s="130"/>
      <c r="D78" s="131"/>
      <c r="E78" s="132"/>
      <c r="F78" s="132"/>
      <c r="G78" s="132"/>
      <c r="H78" s="132"/>
      <c r="I78" s="132"/>
      <c r="J78" s="132"/>
      <c r="K78" s="132"/>
      <c r="L78" s="132"/>
      <c r="M78" s="132"/>
      <c r="N78" s="132"/>
      <c r="O78" s="132"/>
      <c r="P78" s="132"/>
      <c r="Q78" s="132"/>
      <c r="R78" s="132"/>
      <c r="S78" s="132"/>
      <c r="T78" s="132"/>
      <c r="U78" s="132"/>
      <c r="V78" s="132"/>
      <c r="W78" s="132"/>
      <c r="X78" s="133"/>
      <c r="Y78" s="133"/>
      <c r="Z78" s="133"/>
      <c r="AA78" s="133"/>
      <c r="AB78" s="133"/>
      <c r="AC78" s="133"/>
      <c r="AD78" s="133"/>
      <c r="AE78" s="133"/>
      <c r="AF78" s="133"/>
      <c r="AG78" s="133"/>
      <c r="AH78" s="133"/>
      <c r="AI78" s="133"/>
      <c r="AJ78" s="133"/>
      <c r="AK78" s="133"/>
      <c r="AL78" s="133"/>
      <c r="AM78" s="133"/>
    </row>
    <row r="79" spans="1:39" ht="16.5" thickBot="1" x14ac:dyDescent="0.3">
      <c r="A79" s="177" t="s">
        <v>46</v>
      </c>
      <c r="B79" s="308" t="s">
        <v>130</v>
      </c>
      <c r="C79" s="309"/>
      <c r="D79" s="309"/>
      <c r="E79" s="309"/>
      <c r="F79" s="309"/>
      <c r="G79" s="309"/>
      <c r="H79" s="309"/>
      <c r="I79" s="309"/>
      <c r="J79" s="309"/>
      <c r="K79" s="309"/>
      <c r="L79" s="309"/>
      <c r="M79" s="309"/>
      <c r="N79" s="309"/>
      <c r="O79" s="309"/>
      <c r="P79" s="309"/>
      <c r="Q79" s="310"/>
      <c r="R79" s="262"/>
      <c r="S79" s="262"/>
      <c r="T79" s="262"/>
      <c r="U79" s="262"/>
      <c r="V79" s="262"/>
      <c r="W79" s="262"/>
      <c r="X79" s="134" t="s">
        <v>46</v>
      </c>
      <c r="Y79" s="134" t="s">
        <v>46</v>
      </c>
      <c r="Z79" s="134" t="s">
        <v>46</v>
      </c>
      <c r="AA79" s="134" t="s">
        <v>46</v>
      </c>
      <c r="AB79" s="134" t="s">
        <v>46</v>
      </c>
      <c r="AC79" s="134" t="s">
        <v>46</v>
      </c>
      <c r="AD79" s="134" t="s">
        <v>46</v>
      </c>
      <c r="AE79" s="134" t="s">
        <v>46</v>
      </c>
      <c r="AF79" s="134" t="s">
        <v>46</v>
      </c>
      <c r="AG79" s="134" t="s">
        <v>46</v>
      </c>
      <c r="AH79" s="134" t="s">
        <v>46</v>
      </c>
      <c r="AI79" s="134" t="s">
        <v>46</v>
      </c>
      <c r="AJ79" s="134" t="s">
        <v>46</v>
      </c>
      <c r="AK79" s="134" t="s">
        <v>46</v>
      </c>
      <c r="AL79" s="134" t="s">
        <v>46</v>
      </c>
      <c r="AM79" s="188">
        <f>SUM(AM77,AM71,AM67,AM54,AM32,AM7)</f>
        <v>0</v>
      </c>
    </row>
    <row r="80" spans="1:39" ht="16.5" thickBot="1" x14ac:dyDescent="0.3">
      <c r="A80" s="178" t="s">
        <v>46</v>
      </c>
      <c r="B80" s="311" t="s">
        <v>131</v>
      </c>
      <c r="C80" s="312"/>
      <c r="D80" s="312"/>
      <c r="E80" s="312"/>
      <c r="F80" s="312"/>
      <c r="G80" s="312"/>
      <c r="H80" s="312"/>
      <c r="I80" s="312"/>
      <c r="J80" s="312"/>
      <c r="K80" s="312"/>
      <c r="L80" s="312"/>
      <c r="M80" s="312"/>
      <c r="N80" s="312"/>
      <c r="O80" s="312"/>
      <c r="P80" s="312"/>
      <c r="Q80" s="313"/>
      <c r="R80" s="144"/>
      <c r="S80" s="144"/>
      <c r="T80" s="144"/>
      <c r="U80" s="144"/>
      <c r="V80" s="144"/>
      <c r="W80" s="144"/>
      <c r="X80" s="135" t="s">
        <v>46</v>
      </c>
      <c r="Y80" s="135" t="s">
        <v>46</v>
      </c>
      <c r="Z80" s="135" t="s">
        <v>46</v>
      </c>
      <c r="AA80" s="135" t="s">
        <v>46</v>
      </c>
      <c r="AB80" s="135" t="s">
        <v>46</v>
      </c>
      <c r="AC80" s="135" t="s">
        <v>46</v>
      </c>
      <c r="AD80" s="135" t="s">
        <v>46</v>
      </c>
      <c r="AE80" s="135" t="s">
        <v>46</v>
      </c>
      <c r="AF80" s="135" t="s">
        <v>46</v>
      </c>
      <c r="AG80" s="135" t="s">
        <v>46</v>
      </c>
      <c r="AH80" s="135" t="s">
        <v>46</v>
      </c>
      <c r="AI80" s="135" t="s">
        <v>46</v>
      </c>
      <c r="AJ80" s="135" t="s">
        <v>46</v>
      </c>
      <c r="AK80" s="135" t="s">
        <v>46</v>
      </c>
      <c r="AL80" s="135" t="s">
        <v>46</v>
      </c>
      <c r="AM80" s="189">
        <f>AM79*0.15</f>
        <v>0</v>
      </c>
    </row>
    <row r="81" spans="1:39" ht="21" customHeight="1" thickBot="1" x14ac:dyDescent="0.35">
      <c r="A81" s="13" t="s">
        <v>46</v>
      </c>
      <c r="B81" s="314" t="s">
        <v>132</v>
      </c>
      <c r="C81" s="315"/>
      <c r="D81" s="315"/>
      <c r="E81" s="315"/>
      <c r="F81" s="315"/>
      <c r="G81" s="315"/>
      <c r="H81" s="315"/>
      <c r="I81" s="315"/>
      <c r="J81" s="315"/>
      <c r="K81" s="315"/>
      <c r="L81" s="315"/>
      <c r="M81" s="315"/>
      <c r="N81" s="315"/>
      <c r="O81" s="315"/>
      <c r="P81" s="315"/>
      <c r="Q81" s="316"/>
      <c r="R81" s="263"/>
      <c r="S81" s="263"/>
      <c r="T81" s="263"/>
      <c r="U81" s="263"/>
      <c r="V81" s="263"/>
      <c r="W81" s="263"/>
      <c r="X81" s="136" t="s">
        <v>46</v>
      </c>
      <c r="Y81" s="136" t="s">
        <v>46</v>
      </c>
      <c r="Z81" s="136" t="s">
        <v>46</v>
      </c>
      <c r="AA81" s="136" t="s">
        <v>46</v>
      </c>
      <c r="AB81" s="136" t="s">
        <v>46</v>
      </c>
      <c r="AC81" s="136" t="s">
        <v>46</v>
      </c>
      <c r="AD81" s="136" t="s">
        <v>46</v>
      </c>
      <c r="AE81" s="136" t="s">
        <v>46</v>
      </c>
      <c r="AF81" s="136" t="s">
        <v>46</v>
      </c>
      <c r="AG81" s="136" t="s">
        <v>46</v>
      </c>
      <c r="AH81" s="136" t="s">
        <v>46</v>
      </c>
      <c r="AI81" s="136" t="s">
        <v>46</v>
      </c>
      <c r="AJ81" s="136" t="s">
        <v>46</v>
      </c>
      <c r="AK81" s="136" t="s">
        <v>46</v>
      </c>
      <c r="AL81" s="136" t="s">
        <v>46</v>
      </c>
      <c r="AM81" s="187">
        <f>SUM(AM79:AM80)</f>
        <v>0</v>
      </c>
    </row>
    <row r="87" spans="1:39" ht="21" customHeight="1" x14ac:dyDescent="0.2"/>
  </sheetData>
  <sheetProtection insertColumns="0" insertRows="0" insertHyperlinks="0" deleteColumns="0" deleteRows="0"/>
  <mergeCells count="51">
    <mergeCell ref="B80:Q80"/>
    <mergeCell ref="B81:Q81"/>
    <mergeCell ref="B67:D67"/>
    <mergeCell ref="E68:X68"/>
    <mergeCell ref="B71:D71"/>
    <mergeCell ref="E72:X72"/>
    <mergeCell ref="B77:C77"/>
    <mergeCell ref="B79:Q79"/>
    <mergeCell ref="E5:X5"/>
    <mergeCell ref="B7:D7"/>
    <mergeCell ref="E8:X8"/>
    <mergeCell ref="E33:X33"/>
    <mergeCell ref="B54:D54"/>
    <mergeCell ref="E55:X55"/>
    <mergeCell ref="AL2:AM2"/>
    <mergeCell ref="Y3:Z3"/>
    <mergeCell ref="AA3:AB3"/>
    <mergeCell ref="AC3:AD3"/>
    <mergeCell ref="AG3:AH3"/>
    <mergeCell ref="AI3:AJ3"/>
    <mergeCell ref="AL3:AM3"/>
    <mergeCell ref="Y2:Z2"/>
    <mergeCell ref="AA2:AB2"/>
    <mergeCell ref="AC2:AD2"/>
    <mergeCell ref="AE2:AF2"/>
    <mergeCell ref="AG2:AH2"/>
    <mergeCell ref="AI2:AJ2"/>
    <mergeCell ref="S2:S3"/>
    <mergeCell ref="T2:T3"/>
    <mergeCell ref="U2:U3"/>
    <mergeCell ref="V2:V3"/>
    <mergeCell ref="W2:W3"/>
    <mergeCell ref="X2:X3"/>
    <mergeCell ref="M2:M3"/>
    <mergeCell ref="N2:N3"/>
    <mergeCell ref="O2:O3"/>
    <mergeCell ref="P2:P3"/>
    <mergeCell ref="Q2:Q3"/>
    <mergeCell ref="R2:R3"/>
    <mergeCell ref="L2:L3"/>
    <mergeCell ref="A1:D1"/>
    <mergeCell ref="A2:A4"/>
    <mergeCell ref="B2:B4"/>
    <mergeCell ref="D2:D3"/>
    <mergeCell ref="E2:E3"/>
    <mergeCell ref="F2:F3"/>
    <mergeCell ref="G2:G3"/>
    <mergeCell ref="H2:H3"/>
    <mergeCell ref="I2:I3"/>
    <mergeCell ref="J2:J3"/>
    <mergeCell ref="K2:K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5D123-2239-4BDA-8FE1-F3EA65557313}">
  <sheetPr>
    <tabColor rgb="FF92D050"/>
  </sheetPr>
  <dimension ref="A1:L45"/>
  <sheetViews>
    <sheetView zoomScale="90" zoomScaleNormal="90" workbookViewId="0">
      <selection activeCell="D4" sqref="D4"/>
    </sheetView>
  </sheetViews>
  <sheetFormatPr defaultColWidth="9.140625" defaultRowHeight="12.75" x14ac:dyDescent="0.2"/>
  <cols>
    <col min="1" max="1" width="11" style="1" customWidth="1"/>
    <col min="2" max="2" width="44.140625" style="1" bestFit="1" customWidth="1"/>
    <col min="3" max="3" width="18.7109375" style="1" customWidth="1"/>
    <col min="4" max="11" width="14.7109375" style="1" customWidth="1"/>
    <col min="12" max="12" width="20.85546875" style="1" bestFit="1" customWidth="1"/>
    <col min="13" max="18" width="9.140625" style="1" customWidth="1"/>
    <col min="19" max="19" width="16.140625" style="1" customWidth="1"/>
    <col min="20" max="20" width="9.140625" style="1" customWidth="1"/>
    <col min="21" max="21" width="16.140625" style="1" customWidth="1"/>
    <col min="22" max="22" width="9.140625" style="1" customWidth="1"/>
    <col min="23" max="23" width="16.140625" style="1" customWidth="1"/>
    <col min="24" max="24" width="9.140625" style="1" customWidth="1"/>
    <col min="25" max="25" width="16.140625" style="1" customWidth="1"/>
    <col min="26" max="30" width="9.140625" style="1" customWidth="1"/>
    <col min="31" max="31" width="16.140625" style="1" customWidth="1"/>
    <col min="32" max="32" width="9.140625" style="1" customWidth="1"/>
    <col min="33" max="33" width="16.140625" style="1" customWidth="1"/>
    <col min="34" max="34" width="9.140625" style="1" customWidth="1"/>
    <col min="35" max="35" width="16.140625" style="1" customWidth="1"/>
    <col min="36" max="36" width="9.140625" style="1" customWidth="1"/>
    <col min="37" max="37" width="16.140625" style="1" customWidth="1"/>
    <col min="38" max="42" width="9.140625" style="1" customWidth="1"/>
    <col min="43" max="16384" width="9.140625" style="1"/>
  </cols>
  <sheetData>
    <row r="1" spans="1:12" ht="63" customHeight="1" thickBot="1" x14ac:dyDescent="0.35">
      <c r="A1" s="326" t="s">
        <v>190</v>
      </c>
      <c r="B1" s="326"/>
      <c r="C1" s="326"/>
      <c r="D1" s="326"/>
      <c r="E1" s="326"/>
      <c r="F1" s="326"/>
      <c r="G1" s="326"/>
      <c r="H1" s="326"/>
      <c r="I1" s="326"/>
      <c r="J1" s="326"/>
      <c r="K1" s="326"/>
      <c r="L1" s="326"/>
    </row>
    <row r="2" spans="1:12" ht="50.25" customHeight="1" thickBot="1" x14ac:dyDescent="0.3">
      <c r="A2" s="231" t="s">
        <v>183</v>
      </c>
      <c r="B2" s="232" t="s">
        <v>182</v>
      </c>
      <c r="C2" s="236" t="s">
        <v>44</v>
      </c>
      <c r="D2" s="235">
        <v>2025</v>
      </c>
      <c r="E2" s="234">
        <v>2026</v>
      </c>
      <c r="F2" s="234">
        <v>2027</v>
      </c>
      <c r="G2" s="234">
        <v>2028</v>
      </c>
      <c r="H2" s="234">
        <v>2029</v>
      </c>
      <c r="I2" s="234">
        <v>2030</v>
      </c>
      <c r="J2" s="234">
        <v>2031</v>
      </c>
      <c r="K2" s="234">
        <v>2032</v>
      </c>
      <c r="L2" s="233" t="s">
        <v>176</v>
      </c>
    </row>
    <row r="3" spans="1:12" ht="15.75" x14ac:dyDescent="0.25">
      <c r="A3" s="196">
        <v>5.0999999999999996</v>
      </c>
      <c r="B3" s="197" t="s">
        <v>133</v>
      </c>
      <c r="C3" s="205">
        <f>'Option 2 No-EFSC Pricing'!AM7</f>
        <v>0</v>
      </c>
      <c r="D3" s="331"/>
      <c r="E3" s="332"/>
      <c r="F3" s="332"/>
      <c r="G3" s="332"/>
      <c r="H3" s="332"/>
      <c r="I3" s="332"/>
      <c r="J3" s="332"/>
      <c r="K3" s="333"/>
      <c r="L3" s="248" t="s">
        <v>46</v>
      </c>
    </row>
    <row r="4" spans="1:12" ht="15.75" x14ac:dyDescent="0.25">
      <c r="A4" s="198"/>
      <c r="B4" s="199"/>
      <c r="C4" s="207">
        <f>'Option 2 No-EFSC Pricing'!AM7</f>
        <v>0</v>
      </c>
      <c r="D4" s="201">
        <v>0</v>
      </c>
      <c r="E4" s="202">
        <v>0</v>
      </c>
      <c r="F4" s="202">
        <v>0</v>
      </c>
      <c r="G4" s="202">
        <v>0</v>
      </c>
      <c r="H4" s="202">
        <v>0</v>
      </c>
      <c r="I4" s="202">
        <v>0</v>
      </c>
      <c r="J4" s="202">
        <v>0</v>
      </c>
      <c r="K4" s="240">
        <v>0</v>
      </c>
      <c r="L4" s="249">
        <f>SUM(D4:K4)</f>
        <v>0</v>
      </c>
    </row>
    <row r="5" spans="1:12" ht="16.5" thickBot="1" x14ac:dyDescent="0.3">
      <c r="A5" s="200"/>
      <c r="B5" s="322" t="s">
        <v>134</v>
      </c>
      <c r="C5" s="334"/>
      <c r="D5" s="220">
        <f>$C4*D4</f>
        <v>0</v>
      </c>
      <c r="E5" s="221">
        <f t="shared" ref="E5:K5" si="0">$C4*E4</f>
        <v>0</v>
      </c>
      <c r="F5" s="221">
        <f t="shared" si="0"/>
        <v>0</v>
      </c>
      <c r="G5" s="221">
        <f t="shared" si="0"/>
        <v>0</v>
      </c>
      <c r="H5" s="221">
        <f t="shared" si="0"/>
        <v>0</v>
      </c>
      <c r="I5" s="221">
        <f t="shared" si="0"/>
        <v>0</v>
      </c>
      <c r="J5" s="221">
        <f t="shared" si="0"/>
        <v>0</v>
      </c>
      <c r="K5" s="241">
        <f t="shared" si="0"/>
        <v>0</v>
      </c>
      <c r="L5" s="250">
        <f>SUM(D5:K5)</f>
        <v>0</v>
      </c>
    </row>
    <row r="6" spans="1:12" ht="15.75" x14ac:dyDescent="0.25">
      <c r="A6" s="196">
        <v>5.2</v>
      </c>
      <c r="B6" s="197" t="s">
        <v>48</v>
      </c>
      <c r="C6" s="205">
        <f>'Option 2 No-EFSC Pricing'!AM32</f>
        <v>0</v>
      </c>
      <c r="D6" s="319"/>
      <c r="E6" s="320"/>
      <c r="F6" s="320"/>
      <c r="G6" s="320"/>
      <c r="H6" s="320"/>
      <c r="I6" s="320"/>
      <c r="J6" s="320"/>
      <c r="K6" s="321"/>
      <c r="L6" s="251"/>
    </row>
    <row r="7" spans="1:12" ht="15.75" x14ac:dyDescent="0.25">
      <c r="A7" s="198"/>
      <c r="B7" s="206" t="s">
        <v>50</v>
      </c>
      <c r="C7" s="207">
        <f>'Option 2 No-EFSC Pricing'!AM16</f>
        <v>0</v>
      </c>
      <c r="D7" s="201">
        <v>0</v>
      </c>
      <c r="E7" s="202">
        <v>0</v>
      </c>
      <c r="F7" s="202">
        <v>0</v>
      </c>
      <c r="G7" s="202">
        <v>0</v>
      </c>
      <c r="H7" s="202">
        <v>0</v>
      </c>
      <c r="I7" s="202">
        <v>0</v>
      </c>
      <c r="J7" s="202">
        <v>0</v>
      </c>
      <c r="K7" s="240">
        <v>0</v>
      </c>
      <c r="L7" s="252">
        <f t="shared" ref="L7:L13" si="1">SUM(D7:K7)</f>
        <v>0</v>
      </c>
    </row>
    <row r="8" spans="1:12" ht="15.75" x14ac:dyDescent="0.25">
      <c r="A8" s="198"/>
      <c r="B8" s="206"/>
      <c r="C8" s="208" t="s">
        <v>54</v>
      </c>
      <c r="D8" s="210">
        <f>$C7*D7</f>
        <v>0</v>
      </c>
      <c r="E8" s="211">
        <f t="shared" ref="E8:K8" si="2">$C7*E7</f>
        <v>0</v>
      </c>
      <c r="F8" s="211">
        <f t="shared" si="2"/>
        <v>0</v>
      </c>
      <c r="G8" s="211">
        <f t="shared" si="2"/>
        <v>0</v>
      </c>
      <c r="H8" s="211">
        <f t="shared" si="2"/>
        <v>0</v>
      </c>
      <c r="I8" s="211">
        <f t="shared" si="2"/>
        <v>0</v>
      </c>
      <c r="J8" s="211">
        <f t="shared" si="2"/>
        <v>0</v>
      </c>
      <c r="K8" s="242">
        <f t="shared" si="2"/>
        <v>0</v>
      </c>
      <c r="L8" s="253">
        <f t="shared" si="1"/>
        <v>0</v>
      </c>
    </row>
    <row r="9" spans="1:12" ht="15.75" x14ac:dyDescent="0.25">
      <c r="A9" s="198"/>
      <c r="B9" s="206" t="s">
        <v>66</v>
      </c>
      <c r="C9" s="207">
        <f>'Option 2 No-EFSC Pricing'!AM24</f>
        <v>0</v>
      </c>
      <c r="D9" s="201">
        <v>0</v>
      </c>
      <c r="E9" s="202">
        <v>0</v>
      </c>
      <c r="F9" s="202">
        <v>0</v>
      </c>
      <c r="G9" s="202">
        <v>0</v>
      </c>
      <c r="H9" s="202">
        <v>0</v>
      </c>
      <c r="I9" s="202">
        <v>0</v>
      </c>
      <c r="J9" s="202">
        <v>0</v>
      </c>
      <c r="K9" s="240">
        <v>0</v>
      </c>
      <c r="L9" s="252">
        <f t="shared" si="1"/>
        <v>0</v>
      </c>
    </row>
    <row r="10" spans="1:12" ht="15.75" x14ac:dyDescent="0.25">
      <c r="A10" s="198"/>
      <c r="B10" s="199"/>
      <c r="C10" s="208" t="s">
        <v>54</v>
      </c>
      <c r="D10" s="210">
        <f>$C9*D9</f>
        <v>0</v>
      </c>
      <c r="E10" s="211">
        <f t="shared" ref="E10:K10" si="3">$C9*E9</f>
        <v>0</v>
      </c>
      <c r="F10" s="211">
        <f t="shared" si="3"/>
        <v>0</v>
      </c>
      <c r="G10" s="211">
        <f t="shared" si="3"/>
        <v>0</v>
      </c>
      <c r="H10" s="211">
        <f t="shared" si="3"/>
        <v>0</v>
      </c>
      <c r="I10" s="211">
        <f t="shared" si="3"/>
        <v>0</v>
      </c>
      <c r="J10" s="211">
        <f t="shared" si="3"/>
        <v>0</v>
      </c>
      <c r="K10" s="242">
        <f t="shared" si="3"/>
        <v>0</v>
      </c>
      <c r="L10" s="253">
        <f t="shared" si="1"/>
        <v>0</v>
      </c>
    </row>
    <row r="11" spans="1:12" ht="15.75" x14ac:dyDescent="0.25">
      <c r="A11" s="198"/>
      <c r="B11" s="199" t="s">
        <v>69</v>
      </c>
      <c r="C11" s="207">
        <f>'Option 2 No-EFSC Pricing'!AM31</f>
        <v>0</v>
      </c>
      <c r="D11" s="201">
        <v>0</v>
      </c>
      <c r="E11" s="202">
        <v>0</v>
      </c>
      <c r="F11" s="202">
        <v>0</v>
      </c>
      <c r="G11" s="202">
        <v>0</v>
      </c>
      <c r="H11" s="202">
        <v>0</v>
      </c>
      <c r="I11" s="202">
        <v>0</v>
      </c>
      <c r="J11" s="202">
        <v>0</v>
      </c>
      <c r="K11" s="240">
        <v>0</v>
      </c>
      <c r="L11" s="252">
        <f t="shared" si="1"/>
        <v>0</v>
      </c>
    </row>
    <row r="12" spans="1:12" ht="15.75" x14ac:dyDescent="0.25">
      <c r="A12" s="198"/>
      <c r="B12" s="199"/>
      <c r="C12" s="208"/>
      <c r="D12" s="210">
        <f>$C11*D11</f>
        <v>0</v>
      </c>
      <c r="E12" s="211">
        <f t="shared" ref="E12:K12" si="4">$C11*E11</f>
        <v>0</v>
      </c>
      <c r="F12" s="211">
        <f t="shared" si="4"/>
        <v>0</v>
      </c>
      <c r="G12" s="211">
        <f t="shared" si="4"/>
        <v>0</v>
      </c>
      <c r="H12" s="211">
        <f t="shared" si="4"/>
        <v>0</v>
      </c>
      <c r="I12" s="211">
        <f t="shared" si="4"/>
        <v>0</v>
      </c>
      <c r="J12" s="211">
        <f t="shared" si="4"/>
        <v>0</v>
      </c>
      <c r="K12" s="242">
        <f t="shared" si="4"/>
        <v>0</v>
      </c>
      <c r="L12" s="253">
        <f t="shared" si="1"/>
        <v>0</v>
      </c>
    </row>
    <row r="13" spans="1:12" ht="16.5" thickBot="1" x14ac:dyDescent="0.3">
      <c r="A13" s="200"/>
      <c r="B13" s="222" t="s">
        <v>73</v>
      </c>
      <c r="C13" s="209"/>
      <c r="D13" s="203">
        <f>SUM(D12,D10,D8)</f>
        <v>0</v>
      </c>
      <c r="E13" s="204">
        <f t="shared" ref="E13:K13" si="5">SUM(E12,E10,E8)</f>
        <v>0</v>
      </c>
      <c r="F13" s="204">
        <f t="shared" si="5"/>
        <v>0</v>
      </c>
      <c r="G13" s="204">
        <f t="shared" si="5"/>
        <v>0</v>
      </c>
      <c r="H13" s="204">
        <f t="shared" si="5"/>
        <v>0</v>
      </c>
      <c r="I13" s="204">
        <f t="shared" si="5"/>
        <v>0</v>
      </c>
      <c r="J13" s="204">
        <f t="shared" si="5"/>
        <v>0</v>
      </c>
      <c r="K13" s="243">
        <f t="shared" si="5"/>
        <v>0</v>
      </c>
      <c r="L13" s="254">
        <f t="shared" si="1"/>
        <v>0</v>
      </c>
    </row>
    <row r="14" spans="1:12" ht="15.75" x14ac:dyDescent="0.25">
      <c r="A14" s="196">
        <v>5.3</v>
      </c>
      <c r="B14" s="197" t="s">
        <v>74</v>
      </c>
      <c r="C14" s="205">
        <f>'Option 2 No-EFSC Pricing'!AM54</f>
        <v>0</v>
      </c>
      <c r="D14" s="319"/>
      <c r="E14" s="320"/>
      <c r="F14" s="320"/>
      <c r="G14" s="320"/>
      <c r="H14" s="320"/>
      <c r="I14" s="320"/>
      <c r="J14" s="320"/>
      <c r="K14" s="321"/>
      <c r="L14" s="251"/>
    </row>
    <row r="15" spans="1:12" ht="15.75" x14ac:dyDescent="0.25">
      <c r="A15" s="198"/>
      <c r="B15" s="199" t="s">
        <v>69</v>
      </c>
      <c r="C15" s="207">
        <f>'Option 2 No-EFSC Pricing'!AM47</f>
        <v>0</v>
      </c>
      <c r="D15" s="201">
        <v>0</v>
      </c>
      <c r="E15" s="202">
        <v>0</v>
      </c>
      <c r="F15" s="202">
        <v>0</v>
      </c>
      <c r="G15" s="202">
        <v>0</v>
      </c>
      <c r="H15" s="202">
        <v>0</v>
      </c>
      <c r="I15" s="202">
        <v>0</v>
      </c>
      <c r="J15" s="202">
        <v>0</v>
      </c>
      <c r="K15" s="240">
        <v>0</v>
      </c>
      <c r="L15" s="252">
        <f>SUM(D15:K15)</f>
        <v>0</v>
      </c>
    </row>
    <row r="16" spans="1:12" ht="15.75" x14ac:dyDescent="0.25">
      <c r="A16" s="198"/>
      <c r="B16" s="199"/>
      <c r="C16" s="208"/>
      <c r="D16" s="210">
        <f>D15*C15</f>
        <v>0</v>
      </c>
      <c r="E16" s="211">
        <f>E15*C15</f>
        <v>0</v>
      </c>
      <c r="F16" s="211">
        <f>F15*C15</f>
        <v>0</v>
      </c>
      <c r="G16" s="211">
        <f>G15*C15</f>
        <v>0</v>
      </c>
      <c r="H16" s="211">
        <f>+H15*C15</f>
        <v>0</v>
      </c>
      <c r="I16" s="211">
        <f>I15*C15</f>
        <v>0</v>
      </c>
      <c r="J16" s="211">
        <f>+J15*C15</f>
        <v>0</v>
      </c>
      <c r="K16" s="242">
        <f>K15*C15</f>
        <v>0</v>
      </c>
      <c r="L16" s="253">
        <f>SUM(D16:K16)</f>
        <v>0</v>
      </c>
    </row>
    <row r="17" spans="1:12" ht="15.75" x14ac:dyDescent="0.25">
      <c r="A17" s="198"/>
      <c r="B17" s="212" t="s">
        <v>97</v>
      </c>
      <c r="C17" s="207">
        <f>'Option 2 No-EFSC Pricing'!AM53</f>
        <v>0</v>
      </c>
      <c r="D17" s="201">
        <v>0</v>
      </c>
      <c r="E17" s="202">
        <v>0</v>
      </c>
      <c r="F17" s="202">
        <v>0</v>
      </c>
      <c r="G17" s="202">
        <v>0</v>
      </c>
      <c r="H17" s="202">
        <v>0</v>
      </c>
      <c r="I17" s="202">
        <v>0</v>
      </c>
      <c r="J17" s="202">
        <v>0</v>
      </c>
      <c r="K17" s="240">
        <v>0</v>
      </c>
      <c r="L17" s="252">
        <f>SUM(D17:K17)</f>
        <v>0</v>
      </c>
    </row>
    <row r="18" spans="1:12" ht="15.75" x14ac:dyDescent="0.25">
      <c r="A18" s="198"/>
      <c r="B18" s="199"/>
      <c r="C18" s="208"/>
      <c r="D18" s="210">
        <f>D17*C17</f>
        <v>0</v>
      </c>
      <c r="E18" s="211">
        <f>E17*C17</f>
        <v>0</v>
      </c>
      <c r="F18" s="211">
        <f>F17*C17</f>
        <v>0</v>
      </c>
      <c r="G18" s="211">
        <f>G17*C17</f>
        <v>0</v>
      </c>
      <c r="H18" s="211">
        <f>+H17*C17</f>
        <v>0</v>
      </c>
      <c r="I18" s="211">
        <f>I17*C17</f>
        <v>0</v>
      </c>
      <c r="J18" s="211">
        <f>+J17*C17</f>
        <v>0</v>
      </c>
      <c r="K18" s="242">
        <f>K17*C17</f>
        <v>0</v>
      </c>
      <c r="L18" s="253">
        <f>SUM(D18:K18)</f>
        <v>0</v>
      </c>
    </row>
    <row r="19" spans="1:12" ht="16.5" thickBot="1" x14ac:dyDescent="0.3">
      <c r="A19" s="200"/>
      <c r="B19" s="322" t="s">
        <v>102</v>
      </c>
      <c r="C19" s="323"/>
      <c r="D19" s="213">
        <f t="shared" ref="D19:K19" si="6">SUM(D14:D18)</f>
        <v>0</v>
      </c>
      <c r="E19" s="214">
        <f t="shared" si="6"/>
        <v>0</v>
      </c>
      <c r="F19" s="214">
        <f t="shared" si="6"/>
        <v>0</v>
      </c>
      <c r="G19" s="214">
        <f t="shared" si="6"/>
        <v>0</v>
      </c>
      <c r="H19" s="214">
        <f t="shared" si="6"/>
        <v>0</v>
      </c>
      <c r="I19" s="214">
        <f t="shared" si="6"/>
        <v>0</v>
      </c>
      <c r="J19" s="214">
        <f t="shared" si="6"/>
        <v>0</v>
      </c>
      <c r="K19" s="244">
        <f t="shared" si="6"/>
        <v>0</v>
      </c>
      <c r="L19" s="254">
        <f>SUM(D19:K19)</f>
        <v>0</v>
      </c>
    </row>
    <row r="20" spans="1:12" ht="15.75" x14ac:dyDescent="0.25">
      <c r="A20" s="196">
        <v>5.4</v>
      </c>
      <c r="B20" s="197" t="s">
        <v>103</v>
      </c>
      <c r="C20" s="205">
        <f>'Option 2 No-EFSC Pricing'!AM67</f>
        <v>0</v>
      </c>
      <c r="D20" s="319"/>
      <c r="E20" s="320"/>
      <c r="F20" s="320"/>
      <c r="G20" s="320"/>
      <c r="H20" s="320"/>
      <c r="I20" s="320"/>
      <c r="J20" s="320"/>
      <c r="K20" s="321"/>
      <c r="L20" s="251"/>
    </row>
    <row r="21" spans="1:12" ht="15.75" x14ac:dyDescent="0.25">
      <c r="A21" s="198"/>
      <c r="B21" s="199" t="s">
        <v>69</v>
      </c>
      <c r="C21" s="207">
        <f>'Option 2 No-EFSC Pricing'!AM67</f>
        <v>0</v>
      </c>
      <c r="D21" s="201">
        <v>0</v>
      </c>
      <c r="E21" s="202">
        <v>0</v>
      </c>
      <c r="F21" s="202">
        <v>0</v>
      </c>
      <c r="G21" s="202">
        <v>0</v>
      </c>
      <c r="H21" s="202">
        <v>0</v>
      </c>
      <c r="I21" s="202">
        <v>0</v>
      </c>
      <c r="J21" s="202">
        <v>0</v>
      </c>
      <c r="K21" s="240">
        <v>0</v>
      </c>
      <c r="L21" s="249">
        <f>SUM(D21:K21)</f>
        <v>0</v>
      </c>
    </row>
    <row r="22" spans="1:12" ht="15.75" x14ac:dyDescent="0.25">
      <c r="A22" s="198"/>
      <c r="B22" s="199"/>
      <c r="C22" s="208"/>
      <c r="D22" s="210">
        <f>D21*C21</f>
        <v>0</v>
      </c>
      <c r="E22" s="211">
        <f>E21*C21</f>
        <v>0</v>
      </c>
      <c r="F22" s="211">
        <f>F21*C21</f>
        <v>0</v>
      </c>
      <c r="G22" s="211">
        <f>G21*C21</f>
        <v>0</v>
      </c>
      <c r="H22" s="211">
        <f>+H21*C21</f>
        <v>0</v>
      </c>
      <c r="I22" s="211">
        <f>I21*C21</f>
        <v>0</v>
      </c>
      <c r="J22" s="211">
        <f>+J21*C21</f>
        <v>0</v>
      </c>
      <c r="K22" s="242">
        <f>K21*C21</f>
        <v>0</v>
      </c>
      <c r="L22" s="253">
        <f>SUM(D22:K22)</f>
        <v>0</v>
      </c>
    </row>
    <row r="23" spans="1:12" ht="16.5" thickBot="1" x14ac:dyDescent="0.3">
      <c r="A23" s="200"/>
      <c r="B23" s="322" t="s">
        <v>120</v>
      </c>
      <c r="C23" s="323"/>
      <c r="D23" s="215">
        <f t="shared" ref="D23:K23" si="7">SUM(D20:D21)*D19</f>
        <v>0</v>
      </c>
      <c r="E23" s="216">
        <f t="shared" si="7"/>
        <v>0</v>
      </c>
      <c r="F23" s="216">
        <f t="shared" si="7"/>
        <v>0</v>
      </c>
      <c r="G23" s="216">
        <f t="shared" si="7"/>
        <v>0</v>
      </c>
      <c r="H23" s="216">
        <f t="shared" si="7"/>
        <v>0</v>
      </c>
      <c r="I23" s="216">
        <f t="shared" si="7"/>
        <v>0</v>
      </c>
      <c r="J23" s="216">
        <f t="shared" si="7"/>
        <v>0</v>
      </c>
      <c r="K23" s="245">
        <f t="shared" si="7"/>
        <v>0</v>
      </c>
      <c r="L23" s="254">
        <f>SUM(D23:K23)</f>
        <v>0</v>
      </c>
    </row>
    <row r="24" spans="1:12" ht="15.75" x14ac:dyDescent="0.25">
      <c r="A24" s="196">
        <v>5.5</v>
      </c>
      <c r="B24" s="217" t="s">
        <v>121</v>
      </c>
      <c r="C24" s="205">
        <f>'Option 2 No-EFSC Pricing'!AM71</f>
        <v>0</v>
      </c>
      <c r="D24" s="319"/>
      <c r="E24" s="320"/>
      <c r="F24" s="320"/>
      <c r="G24" s="320"/>
      <c r="H24" s="320"/>
      <c r="I24" s="320"/>
      <c r="J24" s="320"/>
      <c r="K24" s="321"/>
      <c r="L24" s="251"/>
    </row>
    <row r="25" spans="1:12" ht="15.75" x14ac:dyDescent="0.25">
      <c r="A25" s="198"/>
      <c r="B25" s="199" t="s">
        <v>123</v>
      </c>
      <c r="C25" s="207">
        <f>'Option 2 No-EFSC Pricing'!AM69</f>
        <v>0</v>
      </c>
      <c r="D25" s="201">
        <v>0</v>
      </c>
      <c r="E25" s="202">
        <v>0</v>
      </c>
      <c r="F25" s="202">
        <v>0</v>
      </c>
      <c r="G25" s="202">
        <v>0</v>
      </c>
      <c r="H25" s="202">
        <v>0</v>
      </c>
      <c r="I25" s="202">
        <v>0</v>
      </c>
      <c r="J25" s="202">
        <v>0</v>
      </c>
      <c r="K25" s="240">
        <v>0</v>
      </c>
      <c r="L25" s="252">
        <f>SUM(D25:K25)</f>
        <v>0</v>
      </c>
    </row>
    <row r="26" spans="1:12" ht="15.75" x14ac:dyDescent="0.25">
      <c r="A26" s="198"/>
      <c r="B26" s="212"/>
      <c r="C26" s="208"/>
      <c r="D26" s="210">
        <f>D25*C25</f>
        <v>0</v>
      </c>
      <c r="E26" s="211">
        <f>E25*C25</f>
        <v>0</v>
      </c>
      <c r="F26" s="211">
        <f>F25*C25</f>
        <v>0</v>
      </c>
      <c r="G26" s="211">
        <f>G25*C25</f>
        <v>0</v>
      </c>
      <c r="H26" s="211">
        <f>+H25*C25</f>
        <v>0</v>
      </c>
      <c r="I26" s="211">
        <f>I25*C25</f>
        <v>0</v>
      </c>
      <c r="J26" s="211">
        <f>+J25*C25</f>
        <v>0</v>
      </c>
      <c r="K26" s="242">
        <f>K25*C25</f>
        <v>0</v>
      </c>
      <c r="L26" s="253">
        <f>SUM(D26:K26)</f>
        <v>0</v>
      </c>
    </row>
    <row r="27" spans="1:12" ht="15.75" x14ac:dyDescent="0.25">
      <c r="A27" s="198"/>
      <c r="B27" s="199" t="s">
        <v>125</v>
      </c>
      <c r="C27" s="207">
        <f>'Option 2 No-EFSC Pricing'!AM70</f>
        <v>0</v>
      </c>
      <c r="D27" s="201">
        <v>0</v>
      </c>
      <c r="E27" s="202">
        <v>0</v>
      </c>
      <c r="F27" s="202">
        <v>0</v>
      </c>
      <c r="G27" s="202">
        <v>0</v>
      </c>
      <c r="H27" s="202">
        <v>0</v>
      </c>
      <c r="I27" s="202">
        <v>0</v>
      </c>
      <c r="J27" s="202">
        <v>0</v>
      </c>
      <c r="K27" s="240">
        <v>0</v>
      </c>
      <c r="L27" s="252">
        <f>SUM(D27:K27)</f>
        <v>0</v>
      </c>
    </row>
    <row r="28" spans="1:12" ht="15.75" x14ac:dyDescent="0.25">
      <c r="A28" s="198"/>
      <c r="B28" s="199"/>
      <c r="C28" s="208"/>
      <c r="D28" s="210">
        <f>D27*C27</f>
        <v>0</v>
      </c>
      <c r="E28" s="211">
        <f>E27*C27</f>
        <v>0</v>
      </c>
      <c r="F28" s="211">
        <f>F27*C27</f>
        <v>0</v>
      </c>
      <c r="G28" s="211">
        <f>G27*C27</f>
        <v>0</v>
      </c>
      <c r="H28" s="211">
        <f>+H27*C27</f>
        <v>0</v>
      </c>
      <c r="I28" s="211">
        <f>I27*C27</f>
        <v>0</v>
      </c>
      <c r="J28" s="211">
        <f>+J27*C27</f>
        <v>0</v>
      </c>
      <c r="K28" s="242">
        <f>K27*C27</f>
        <v>0</v>
      </c>
      <c r="L28" s="253">
        <f>SUM(D28:K28)</f>
        <v>0</v>
      </c>
    </row>
    <row r="29" spans="1:12" ht="16.5" thickBot="1" x14ac:dyDescent="0.3">
      <c r="A29" s="200"/>
      <c r="B29" s="324" t="s">
        <v>126</v>
      </c>
      <c r="C29" s="325"/>
      <c r="D29" s="215">
        <f t="shared" ref="D29:K29" si="8">SUM(D26:D27)*D25</f>
        <v>0</v>
      </c>
      <c r="E29" s="216">
        <f t="shared" si="8"/>
        <v>0</v>
      </c>
      <c r="F29" s="216">
        <f t="shared" si="8"/>
        <v>0</v>
      </c>
      <c r="G29" s="216">
        <f t="shared" si="8"/>
        <v>0</v>
      </c>
      <c r="H29" s="216">
        <f t="shared" si="8"/>
        <v>0</v>
      </c>
      <c r="I29" s="216">
        <f t="shared" si="8"/>
        <v>0</v>
      </c>
      <c r="J29" s="216">
        <f t="shared" si="8"/>
        <v>0</v>
      </c>
      <c r="K29" s="245">
        <f t="shared" si="8"/>
        <v>0</v>
      </c>
      <c r="L29" s="254">
        <f>SUM(D29:K29)</f>
        <v>0</v>
      </c>
    </row>
    <row r="30" spans="1:12" ht="15.75" x14ac:dyDescent="0.25">
      <c r="A30" s="196">
        <v>5.6</v>
      </c>
      <c r="B30" s="218" t="s">
        <v>127</v>
      </c>
      <c r="C30" s="205">
        <f>'Option 2 No-EFSC Pricing'!AM77</f>
        <v>0</v>
      </c>
      <c r="D30" s="319"/>
      <c r="E30" s="320"/>
      <c r="F30" s="320"/>
      <c r="G30" s="320"/>
      <c r="H30" s="320"/>
      <c r="I30" s="320"/>
      <c r="J30" s="320"/>
      <c r="K30" s="321"/>
      <c r="L30" s="251"/>
    </row>
    <row r="31" spans="1:12" ht="15.75" x14ac:dyDescent="0.25">
      <c r="A31" s="198"/>
      <c r="B31" s="219"/>
      <c r="C31" s="207">
        <f>'Option 2 No-EFSC Pricing'!AM77</f>
        <v>0</v>
      </c>
      <c r="D31" s="201">
        <v>0</v>
      </c>
      <c r="E31" s="202">
        <v>0</v>
      </c>
      <c r="F31" s="202">
        <v>0</v>
      </c>
      <c r="G31" s="202">
        <v>0</v>
      </c>
      <c r="H31" s="202">
        <v>0.25</v>
      </c>
      <c r="I31" s="202">
        <v>0.25</v>
      </c>
      <c r="J31" s="202">
        <v>0.25</v>
      </c>
      <c r="K31" s="240">
        <v>0.25</v>
      </c>
      <c r="L31" s="249">
        <f>SUM(D31:K31)</f>
        <v>1</v>
      </c>
    </row>
    <row r="32" spans="1:12" ht="16.5" thickBot="1" x14ac:dyDescent="0.3">
      <c r="A32" s="200"/>
      <c r="B32" s="222" t="s">
        <v>181</v>
      </c>
      <c r="C32" s="209"/>
      <c r="D32" s="203">
        <f>D31*C31</f>
        <v>0</v>
      </c>
      <c r="E32" s="204">
        <f>E31*C31</f>
        <v>0</v>
      </c>
      <c r="F32" s="204">
        <f>F31*C31</f>
        <v>0</v>
      </c>
      <c r="G32" s="204">
        <f>G31*C31</f>
        <v>0</v>
      </c>
      <c r="H32" s="204">
        <f>+H31*C31</f>
        <v>0</v>
      </c>
      <c r="I32" s="204">
        <f>I31*C31</f>
        <v>0</v>
      </c>
      <c r="J32" s="204">
        <f>+J31*C31</f>
        <v>0</v>
      </c>
      <c r="K32" s="243">
        <f>K31*C31</f>
        <v>0</v>
      </c>
      <c r="L32" s="254">
        <f>SUM(D32:K32)</f>
        <v>0</v>
      </c>
    </row>
    <row r="33" spans="1:12" s="230" customFormat="1" ht="9.9499999999999993" customHeight="1" thickBot="1" x14ac:dyDescent="0.3">
      <c r="A33" s="226"/>
      <c r="B33" s="227"/>
      <c r="C33" s="228"/>
      <c r="D33" s="229"/>
      <c r="E33" s="229"/>
      <c r="F33" s="229"/>
      <c r="G33" s="229"/>
      <c r="H33" s="229"/>
      <c r="I33" s="229"/>
      <c r="J33" s="229"/>
      <c r="K33" s="229"/>
      <c r="L33" s="238"/>
    </row>
    <row r="34" spans="1:12" ht="16.5" thickBot="1" x14ac:dyDescent="0.3">
      <c r="A34" s="11" t="s">
        <v>46</v>
      </c>
      <c r="B34" s="237" t="s">
        <v>135</v>
      </c>
      <c r="C34" s="223"/>
      <c r="D34" s="224">
        <f>SUM(D5,D13,D19,D23,D29,D32)</f>
        <v>0</v>
      </c>
      <c r="E34" s="225">
        <f t="shared" ref="E34:K34" si="9">SUM(E32+E29+E23+E19+E13+E5)</f>
        <v>0</v>
      </c>
      <c r="F34" s="225">
        <f t="shared" si="9"/>
        <v>0</v>
      </c>
      <c r="G34" s="225">
        <f t="shared" si="9"/>
        <v>0</v>
      </c>
      <c r="H34" s="225">
        <f t="shared" si="9"/>
        <v>0</v>
      </c>
      <c r="I34" s="225">
        <f t="shared" si="9"/>
        <v>0</v>
      </c>
      <c r="J34" s="225">
        <f t="shared" si="9"/>
        <v>0</v>
      </c>
      <c r="K34" s="239">
        <f t="shared" si="9"/>
        <v>0</v>
      </c>
      <c r="L34" s="5">
        <f>SUM(D34:K34)</f>
        <v>0</v>
      </c>
    </row>
    <row r="35" spans="1:12" ht="16.5" thickBot="1" x14ac:dyDescent="0.3">
      <c r="A35" s="12" t="s">
        <v>46</v>
      </c>
      <c r="B35" s="317" t="s">
        <v>131</v>
      </c>
      <c r="C35" s="318"/>
      <c r="D35" s="312"/>
      <c r="E35" s="312"/>
      <c r="F35" s="312"/>
      <c r="G35" s="312"/>
      <c r="H35" s="312"/>
      <c r="I35" s="312"/>
      <c r="J35" s="312"/>
      <c r="K35" s="312"/>
      <c r="L35" s="246">
        <f>L34*0.15</f>
        <v>0</v>
      </c>
    </row>
    <row r="36" spans="1:12" ht="21" customHeight="1" thickBot="1" x14ac:dyDescent="0.35">
      <c r="A36" s="13" t="s">
        <v>46</v>
      </c>
      <c r="B36" s="314" t="s">
        <v>179</v>
      </c>
      <c r="C36" s="315"/>
      <c r="D36" s="315"/>
      <c r="E36" s="315"/>
      <c r="F36" s="315"/>
      <c r="G36" s="315"/>
      <c r="H36" s="315"/>
      <c r="I36" s="315"/>
      <c r="J36" s="315"/>
      <c r="K36" s="315"/>
      <c r="L36" s="247">
        <f>SUM(L34:L35)</f>
        <v>0</v>
      </c>
    </row>
    <row r="38" spans="1:12" ht="21" thickBot="1" x14ac:dyDescent="0.25">
      <c r="A38" s="327" t="s">
        <v>184</v>
      </c>
      <c r="B38" s="327"/>
      <c r="C38" s="327"/>
      <c r="D38" s="327"/>
      <c r="E38" s="327"/>
      <c r="F38" s="327"/>
      <c r="G38" s="327"/>
      <c r="H38" s="327"/>
      <c r="I38" s="327"/>
      <c r="J38" s="327"/>
      <c r="K38" s="327"/>
      <c r="L38" s="327"/>
    </row>
    <row r="39" spans="1:12" ht="50.25" customHeight="1" thickBot="1" x14ac:dyDescent="0.3">
      <c r="A39" s="328"/>
      <c r="B39" s="329"/>
      <c r="C39" s="330"/>
      <c r="D39" s="235">
        <v>2025</v>
      </c>
      <c r="E39" s="234">
        <v>2026</v>
      </c>
      <c r="F39" s="234">
        <v>2027</v>
      </c>
      <c r="G39" s="234">
        <v>2028</v>
      </c>
      <c r="H39" s="234">
        <v>2029</v>
      </c>
      <c r="I39" s="234">
        <v>2030</v>
      </c>
      <c r="J39" s="234">
        <v>2031</v>
      </c>
      <c r="K39" s="234">
        <v>2032</v>
      </c>
      <c r="L39" s="233" t="s">
        <v>177</v>
      </c>
    </row>
    <row r="40" spans="1:12" ht="18.75" x14ac:dyDescent="0.3">
      <c r="A40" s="14"/>
      <c r="B40" s="37" t="s">
        <v>136</v>
      </c>
      <c r="C40" s="58" t="s">
        <v>46</v>
      </c>
      <c r="D40" s="40">
        <f>D34</f>
        <v>0</v>
      </c>
      <c r="E40" s="39">
        <f t="shared" ref="E40:K40" si="10">E34</f>
        <v>0</v>
      </c>
      <c r="F40" s="39">
        <f t="shared" si="10"/>
        <v>0</v>
      </c>
      <c r="G40" s="39">
        <f t="shared" si="10"/>
        <v>0</v>
      </c>
      <c r="H40" s="39">
        <f t="shared" si="10"/>
        <v>0</v>
      </c>
      <c r="I40" s="39">
        <f t="shared" si="10"/>
        <v>0</v>
      </c>
      <c r="J40" s="39">
        <f t="shared" si="10"/>
        <v>0</v>
      </c>
      <c r="K40" s="255">
        <f t="shared" si="10"/>
        <v>0</v>
      </c>
      <c r="L40" s="248" t="s">
        <v>46</v>
      </c>
    </row>
    <row r="41" spans="1:12" ht="15.75" x14ac:dyDescent="0.25">
      <c r="A41" s="2"/>
      <c r="B41" s="192" t="s">
        <v>137</v>
      </c>
      <c r="C41" s="193"/>
      <c r="D41" s="190">
        <v>0</v>
      </c>
      <c r="E41" s="191">
        <v>0</v>
      </c>
      <c r="F41" s="191">
        <v>0</v>
      </c>
      <c r="G41" s="191">
        <v>0</v>
      </c>
      <c r="H41" s="191">
        <v>0</v>
      </c>
      <c r="I41" s="191">
        <v>0</v>
      </c>
      <c r="J41" s="191">
        <v>0</v>
      </c>
      <c r="K41" s="256">
        <v>0</v>
      </c>
      <c r="L41" s="257"/>
    </row>
    <row r="42" spans="1:12" ht="16.5" thickBot="1" x14ac:dyDescent="0.3">
      <c r="A42" s="28"/>
      <c r="B42" s="194" t="s">
        <v>178</v>
      </c>
      <c r="C42" s="195"/>
      <c r="D42" s="35">
        <f>D41</f>
        <v>0</v>
      </c>
      <c r="E42" s="36">
        <f>E41</f>
        <v>0</v>
      </c>
      <c r="F42" s="36">
        <f>E42+((1+F41)*E41)</f>
        <v>0</v>
      </c>
      <c r="G42" s="36">
        <f>F41+((1+G41)*F42)</f>
        <v>0</v>
      </c>
      <c r="H42" s="36">
        <f>G41+((1+H41)*G42)</f>
        <v>0</v>
      </c>
      <c r="I42" s="36">
        <f>H41+((1+I41)*H42)</f>
        <v>0</v>
      </c>
      <c r="J42" s="36">
        <f>I41+((1+J41)*I42)</f>
        <v>0</v>
      </c>
      <c r="K42" s="41">
        <f>J41+((1+K41)*J42)</f>
        <v>0</v>
      </c>
      <c r="L42" s="258"/>
    </row>
    <row r="43" spans="1:12" s="15" customFormat="1" ht="16.5" thickBot="1" x14ac:dyDescent="0.3">
      <c r="A43" s="59"/>
      <c r="B43" s="46" t="s">
        <v>135</v>
      </c>
      <c r="D43" s="42">
        <f>D42*D40+D40</f>
        <v>0</v>
      </c>
      <c r="E43" s="16">
        <f t="shared" ref="E43:K43" si="11">E42*E40+E40</f>
        <v>0</v>
      </c>
      <c r="F43" s="16">
        <f t="shared" si="11"/>
        <v>0</v>
      </c>
      <c r="G43" s="16">
        <f t="shared" si="11"/>
        <v>0</v>
      </c>
      <c r="H43" s="16">
        <f t="shared" si="11"/>
        <v>0</v>
      </c>
      <c r="I43" s="16">
        <f t="shared" si="11"/>
        <v>0</v>
      </c>
      <c r="J43" s="16">
        <f t="shared" si="11"/>
        <v>0</v>
      </c>
      <c r="K43" s="16">
        <f t="shared" si="11"/>
        <v>0</v>
      </c>
      <c r="L43" s="259">
        <f>SUM(D43:K43)</f>
        <v>0</v>
      </c>
    </row>
    <row r="44" spans="1:12" ht="16.5" thickBot="1" x14ac:dyDescent="0.3">
      <c r="A44" s="12" t="s">
        <v>46</v>
      </c>
      <c r="B44" s="311" t="s">
        <v>131</v>
      </c>
      <c r="C44" s="312"/>
      <c r="D44" s="312"/>
      <c r="E44" s="312"/>
      <c r="F44" s="312"/>
      <c r="G44" s="312"/>
      <c r="H44" s="312"/>
      <c r="I44" s="312"/>
      <c r="J44" s="312"/>
      <c r="K44" s="312"/>
      <c r="L44" s="260">
        <f>L43*0.15</f>
        <v>0</v>
      </c>
    </row>
    <row r="45" spans="1:12" ht="21" customHeight="1" thickBot="1" x14ac:dyDescent="0.35">
      <c r="A45" s="13" t="s">
        <v>46</v>
      </c>
      <c r="B45" s="314" t="s">
        <v>177</v>
      </c>
      <c r="C45" s="315"/>
      <c r="D45" s="315"/>
      <c r="E45" s="315"/>
      <c r="F45" s="315"/>
      <c r="G45" s="315"/>
      <c r="H45" s="315"/>
      <c r="I45" s="315"/>
      <c r="J45" s="315"/>
      <c r="K45" s="315"/>
      <c r="L45" s="261">
        <f>L44+L43</f>
        <v>0</v>
      </c>
    </row>
  </sheetData>
  <mergeCells count="17">
    <mergeCell ref="B36:K36"/>
    <mergeCell ref="A38:L38"/>
    <mergeCell ref="A39:C39"/>
    <mergeCell ref="B44:K44"/>
    <mergeCell ref="B45:K45"/>
    <mergeCell ref="B35:K35"/>
    <mergeCell ref="A1:L1"/>
    <mergeCell ref="D3:K3"/>
    <mergeCell ref="B5:C5"/>
    <mergeCell ref="D6:K6"/>
    <mergeCell ref="D14:K14"/>
    <mergeCell ref="B19:C19"/>
    <mergeCell ref="D20:K20"/>
    <mergeCell ref="B23:C23"/>
    <mergeCell ref="D24:K24"/>
    <mergeCell ref="B29:C29"/>
    <mergeCell ref="D30:K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28BA0-3CCB-4C8F-9064-5DDC2EF34E74}">
  <sheetPr>
    <pageSetUpPr fitToPage="1"/>
  </sheetPr>
  <dimension ref="A1:E29"/>
  <sheetViews>
    <sheetView topLeftCell="A3" workbookViewId="0">
      <selection activeCell="C7" sqref="C7:E7"/>
    </sheetView>
  </sheetViews>
  <sheetFormatPr defaultColWidth="9.140625" defaultRowHeight="12.75" x14ac:dyDescent="0.2"/>
  <cols>
    <col min="1" max="1" width="14" style="1" customWidth="1"/>
    <col min="2" max="2" width="18" style="1" customWidth="1"/>
    <col min="3" max="4" width="21.5703125" style="1" customWidth="1"/>
    <col min="5" max="5" width="49.5703125" style="1" customWidth="1"/>
  </cols>
  <sheetData>
    <row r="1" spans="1:5" hidden="1" x14ac:dyDescent="0.2"/>
    <row r="2" spans="1:5" hidden="1" x14ac:dyDescent="0.2"/>
    <row r="3" spans="1:5" ht="38.25" customHeight="1" x14ac:dyDescent="0.4">
      <c r="A3" s="345" t="s">
        <v>144</v>
      </c>
      <c r="B3" s="346"/>
      <c r="C3" s="346"/>
      <c r="D3" s="346"/>
      <c r="E3" s="347"/>
    </row>
    <row r="4" spans="1:5" ht="30" customHeight="1" x14ac:dyDescent="0.2">
      <c r="A4" s="348" t="s">
        <v>145</v>
      </c>
      <c r="B4" s="349"/>
      <c r="C4" s="349"/>
      <c r="D4" s="349"/>
      <c r="E4" s="350"/>
    </row>
    <row r="5" spans="1:5" ht="22.5" customHeight="1" x14ac:dyDescent="0.25">
      <c r="A5" s="339" t="s">
        <v>146</v>
      </c>
      <c r="B5" s="340"/>
      <c r="C5" s="340"/>
      <c r="D5" s="340"/>
      <c r="E5" s="341"/>
    </row>
    <row r="6" spans="1:5" ht="24.75" customHeight="1" x14ac:dyDescent="0.25">
      <c r="A6" s="83" t="s">
        <v>147</v>
      </c>
      <c r="B6" s="83" t="s">
        <v>148</v>
      </c>
      <c r="C6" s="342" t="s">
        <v>149</v>
      </c>
      <c r="D6" s="343"/>
      <c r="E6" s="344"/>
    </row>
    <row r="7" spans="1:5" ht="18" customHeight="1" x14ac:dyDescent="0.2">
      <c r="A7" s="84" t="s">
        <v>150</v>
      </c>
      <c r="B7" s="85"/>
      <c r="C7" s="335"/>
      <c r="D7" s="336"/>
      <c r="E7" s="337"/>
    </row>
    <row r="8" spans="1:5" ht="18" customHeight="1" x14ac:dyDescent="0.2">
      <c r="A8" s="84" t="s">
        <v>151</v>
      </c>
      <c r="B8" s="85"/>
      <c r="C8" s="335"/>
      <c r="D8" s="336"/>
      <c r="E8" s="337"/>
    </row>
    <row r="9" spans="1:5" ht="18" customHeight="1" x14ac:dyDescent="0.2">
      <c r="A9" s="84" t="s">
        <v>152</v>
      </c>
      <c r="B9" s="85"/>
      <c r="C9" s="335"/>
      <c r="D9" s="336"/>
      <c r="E9" s="337"/>
    </row>
    <row r="10" spans="1:5" ht="18" customHeight="1" x14ac:dyDescent="0.2">
      <c r="A10" s="84" t="s">
        <v>153</v>
      </c>
      <c r="B10" s="85"/>
      <c r="C10" s="335"/>
      <c r="D10" s="336"/>
      <c r="E10" s="337"/>
    </row>
    <row r="11" spans="1:5" ht="18" customHeight="1" x14ac:dyDescent="0.2">
      <c r="A11" s="84" t="s">
        <v>154</v>
      </c>
      <c r="B11" s="85"/>
      <c r="C11" s="335"/>
      <c r="D11" s="336"/>
      <c r="E11" s="337"/>
    </row>
    <row r="12" spans="1:5" ht="18" customHeight="1" x14ac:dyDescent="0.2">
      <c r="A12" s="84" t="s">
        <v>155</v>
      </c>
      <c r="B12" s="85"/>
      <c r="C12" s="335"/>
      <c r="D12" s="336"/>
      <c r="E12" s="337"/>
    </row>
    <row r="13" spans="1:5" ht="18" customHeight="1" x14ac:dyDescent="0.2">
      <c r="A13" s="84" t="s">
        <v>156</v>
      </c>
      <c r="B13" s="85"/>
      <c r="C13" s="335"/>
      <c r="D13" s="336"/>
      <c r="E13" s="337"/>
    </row>
    <row r="14" spans="1:5" ht="18" customHeight="1" x14ac:dyDescent="0.2">
      <c r="A14" s="84" t="s">
        <v>157</v>
      </c>
      <c r="B14" s="85"/>
      <c r="C14" s="335"/>
      <c r="D14" s="336"/>
      <c r="E14" s="337"/>
    </row>
    <row r="15" spans="1:5" ht="18" customHeight="1" x14ac:dyDescent="0.2">
      <c r="A15" s="84" t="s">
        <v>158</v>
      </c>
      <c r="B15" s="85"/>
      <c r="C15" s="335"/>
      <c r="D15" s="336"/>
      <c r="E15" s="337"/>
    </row>
    <row r="16" spans="1:5" ht="18" customHeight="1" x14ac:dyDescent="0.2">
      <c r="A16" s="84" t="s">
        <v>159</v>
      </c>
      <c r="B16" s="85"/>
      <c r="C16" s="335"/>
      <c r="D16" s="336"/>
      <c r="E16" s="337"/>
    </row>
    <row r="17" spans="1:5" x14ac:dyDescent="0.2">
      <c r="A17" s="338"/>
      <c r="B17" s="338"/>
      <c r="C17" s="338"/>
      <c r="D17" s="338"/>
      <c r="E17" s="338"/>
    </row>
    <row r="18" spans="1:5" ht="24.75" customHeight="1" x14ac:dyDescent="0.25">
      <c r="A18" s="339" t="s">
        <v>160</v>
      </c>
      <c r="B18" s="340"/>
      <c r="C18" s="340"/>
      <c r="D18" s="340"/>
      <c r="E18" s="341"/>
    </row>
    <row r="19" spans="1:5" ht="29.25" customHeight="1" x14ac:dyDescent="0.25">
      <c r="A19" s="83" t="s">
        <v>147</v>
      </c>
      <c r="B19" s="83" t="s">
        <v>148</v>
      </c>
      <c r="C19" s="342" t="s">
        <v>161</v>
      </c>
      <c r="D19" s="343"/>
      <c r="E19" s="344"/>
    </row>
    <row r="20" spans="1:5" ht="18" customHeight="1" x14ac:dyDescent="0.2">
      <c r="A20" s="84" t="s">
        <v>162</v>
      </c>
      <c r="B20" s="85"/>
      <c r="C20" s="335"/>
      <c r="D20" s="336"/>
      <c r="E20" s="337"/>
    </row>
    <row r="21" spans="1:5" ht="18" customHeight="1" x14ac:dyDescent="0.2">
      <c r="A21" s="84" t="s">
        <v>163</v>
      </c>
      <c r="B21" s="85"/>
      <c r="C21" s="335"/>
      <c r="D21" s="336"/>
      <c r="E21" s="337"/>
    </row>
    <row r="22" spans="1:5" ht="18" customHeight="1" x14ac:dyDescent="0.2">
      <c r="A22" s="84" t="s">
        <v>164</v>
      </c>
      <c r="B22" s="85"/>
      <c r="C22" s="335"/>
      <c r="D22" s="336"/>
      <c r="E22" s="337"/>
    </row>
    <row r="23" spans="1:5" ht="18" customHeight="1" x14ac:dyDescent="0.2">
      <c r="A23" s="84" t="s">
        <v>165</v>
      </c>
      <c r="B23" s="85"/>
      <c r="C23" s="335"/>
      <c r="D23" s="336"/>
      <c r="E23" s="337"/>
    </row>
    <row r="24" spans="1:5" ht="18" customHeight="1" x14ac:dyDescent="0.2">
      <c r="A24" s="84" t="s">
        <v>166</v>
      </c>
      <c r="B24" s="85"/>
      <c r="C24" s="335"/>
      <c r="D24" s="336"/>
      <c r="E24" s="337"/>
    </row>
    <row r="25" spans="1:5" ht="18" customHeight="1" x14ac:dyDescent="0.2">
      <c r="A25" s="84" t="s">
        <v>167</v>
      </c>
      <c r="B25" s="85"/>
      <c r="C25" s="335"/>
      <c r="D25" s="336"/>
      <c r="E25" s="337"/>
    </row>
    <row r="26" spans="1:5" ht="18" customHeight="1" x14ac:dyDescent="0.2">
      <c r="A26" s="84" t="s">
        <v>168</v>
      </c>
      <c r="B26" s="85"/>
      <c r="C26" s="335"/>
      <c r="D26" s="336"/>
      <c r="E26" s="337"/>
    </row>
    <row r="27" spans="1:5" ht="18" customHeight="1" x14ac:dyDescent="0.2">
      <c r="A27" s="84" t="s">
        <v>169</v>
      </c>
      <c r="B27" s="85"/>
      <c r="C27" s="335"/>
      <c r="D27" s="336"/>
      <c r="E27" s="337"/>
    </row>
    <row r="28" spans="1:5" ht="18" customHeight="1" x14ac:dyDescent="0.2">
      <c r="A28" s="84" t="s">
        <v>170</v>
      </c>
      <c r="B28" s="85"/>
      <c r="C28" s="335"/>
      <c r="D28" s="336"/>
      <c r="E28" s="337"/>
    </row>
    <row r="29" spans="1:5" ht="18" customHeight="1" x14ac:dyDescent="0.2">
      <c r="A29" s="84" t="s">
        <v>171</v>
      </c>
      <c r="B29" s="85"/>
      <c r="C29" s="335"/>
      <c r="D29" s="336"/>
      <c r="E29" s="337"/>
    </row>
  </sheetData>
  <mergeCells count="27">
    <mergeCell ref="C8:E8"/>
    <mergeCell ref="A3:E3"/>
    <mergeCell ref="A4:E4"/>
    <mergeCell ref="A5:E5"/>
    <mergeCell ref="C6:E6"/>
    <mergeCell ref="C7:E7"/>
    <mergeCell ref="C20:E20"/>
    <mergeCell ref="C9:E9"/>
    <mergeCell ref="C10:E10"/>
    <mergeCell ref="C11:E11"/>
    <mergeCell ref="C12:E12"/>
    <mergeCell ref="C13:E13"/>
    <mergeCell ref="C14:E14"/>
    <mergeCell ref="C15:E15"/>
    <mergeCell ref="C16:E16"/>
    <mergeCell ref="A17:E17"/>
    <mergeCell ref="A18:E18"/>
    <mergeCell ref="C19:E19"/>
    <mergeCell ref="C27:E27"/>
    <mergeCell ref="C28:E28"/>
    <mergeCell ref="C29:E29"/>
    <mergeCell ref="C21:E21"/>
    <mergeCell ref="C22:E22"/>
    <mergeCell ref="C23:E23"/>
    <mergeCell ref="C24:E24"/>
    <mergeCell ref="C25:E25"/>
    <mergeCell ref="C26:E26"/>
  </mergeCells>
  <pageMargins left="0.7" right="0.7" top="0.75" bottom="0.75" header="0.3" footer="0.3"/>
  <pageSetup scale="88" orientation="landscape" r:id="rId1"/>
  <headerFooter>
    <oddFooter>&amp;L_x000D_&amp;1#&amp;"Calibri"&amp;10&amp;K000000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776e906-08b3-4826-b95f-6aa4d4d0b9ef" xsi:nil="true"/>
    <lcf76f155ced4ddcb4097134ff3c332f xmlns="4503acbe-a90a-4f40-8d90-a793bd32a887">
      <Terms xmlns="http://schemas.microsoft.com/office/infopath/2007/PartnerControls"/>
    </lcf76f155ced4ddcb4097134ff3c332f>
    <hyperlink xmlns="4503acbe-a90a-4f40-8d90-a793bd32a887">
      <Url xsi:nil="true"/>
      <Description xsi:nil="true"/>
    </hyperlink>
    <VersionComments xmlns="4503acbe-a90a-4f40-8d90-a793bd32a8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835EFBBE359744A6FA4A88F1937247" ma:contentTypeVersion="17" ma:contentTypeDescription="Create a new document." ma:contentTypeScope="" ma:versionID="dc2cfbd25de7373062382c872a5d2e49">
  <xsd:schema xmlns:xsd="http://www.w3.org/2001/XMLSchema" xmlns:xs="http://www.w3.org/2001/XMLSchema" xmlns:p="http://schemas.microsoft.com/office/2006/metadata/properties" xmlns:ns2="4503acbe-a90a-4f40-8d90-a793bd32a887" xmlns:ns3="066ae471-b4a1-43ed-8e48-7aa752812586" xmlns:ns4="a776e906-08b3-4826-b95f-6aa4d4d0b9ef" targetNamespace="http://schemas.microsoft.com/office/2006/metadata/properties" ma:root="true" ma:fieldsID="3e66aab373fa3f61d15156e5db8fcc26" ns2:_="" ns3:_="" ns4:_="">
    <xsd:import namespace="4503acbe-a90a-4f40-8d90-a793bd32a887"/>
    <xsd:import namespace="066ae471-b4a1-43ed-8e48-7aa752812586"/>
    <xsd:import namespace="a776e906-08b3-4826-b95f-6aa4d4d0b9e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hyperlink" minOccurs="0"/>
                <xsd:element ref="ns2:VersionComme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3acbe-a90a-4f40-8d90-a793bd32a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9eb3f2a-80f5-42ea-84c3-437bd8a86f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hyperlink" ma:index="2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VersionComments" ma:index="23" nillable="true" ma:displayName="Version Comments" ma:description="Captures Version Updates." ma:format="Dropdown" ma:internalName="VersionComments">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6ae471-b4a1-43ed-8e48-7aa75281258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76e906-08b3-4826-b95f-6aa4d4d0b9e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e1863b-f222-41f8-87d7-651e0d35d816}" ma:internalName="TaxCatchAll" ma:showField="CatchAllData" ma:web="066ae471-b4a1-43ed-8e48-7aa7528125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2ADF6F-02C4-46AF-8480-A1411D7F643F}">
  <ds:schemaRefs>
    <ds:schemaRef ds:uri="http://www.w3.org/XML/1998/namespace"/>
    <ds:schemaRef ds:uri="066ae471-b4a1-43ed-8e48-7aa752812586"/>
    <ds:schemaRef ds:uri="http://purl.org/dc/terms/"/>
    <ds:schemaRef ds:uri="a776e906-08b3-4826-b95f-6aa4d4d0b9ef"/>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4503acbe-a90a-4f40-8d90-a793bd32a887"/>
    <ds:schemaRef ds:uri="http://schemas.microsoft.com/office/2006/metadata/properties"/>
  </ds:schemaRefs>
</ds:datastoreItem>
</file>

<file path=customXml/itemProps2.xml><?xml version="1.0" encoding="utf-8"?>
<ds:datastoreItem xmlns:ds="http://schemas.openxmlformats.org/officeDocument/2006/customXml" ds:itemID="{E4B25F15-D9BA-4F9C-AEEA-77123DB191E9}">
  <ds:schemaRefs>
    <ds:schemaRef ds:uri="http://schemas.microsoft.com/sharepoint/v3/contenttype/forms"/>
  </ds:schemaRefs>
</ds:datastoreItem>
</file>

<file path=customXml/itemProps3.xml><?xml version="1.0" encoding="utf-8"?>
<ds:datastoreItem xmlns:ds="http://schemas.openxmlformats.org/officeDocument/2006/customXml" ds:itemID="{C253C884-6EEB-46B1-A486-157A24A6F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3acbe-a90a-4f40-8d90-a793bd32a887"/>
    <ds:schemaRef ds:uri="066ae471-b4a1-43ed-8e48-7aa752812586"/>
    <ds:schemaRef ds:uri="a776e906-08b3-4826-b95f-6aa4d4d0b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0e9e5aa-d387-4eb5-91f2-5e1c950a7e8b}" enabled="1" method="Privileged" siteId="{3bbabadf-0ad6-4f66-984b-4c0586a4ef8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Eng Rate Table</vt:lpstr>
      <vt:lpstr>Pricing Summary Sheet</vt:lpstr>
      <vt:lpstr>Option 1 Pricing</vt:lpstr>
      <vt:lpstr>Option 1 Spread Pricing</vt:lpstr>
      <vt:lpstr>Option 2 EFSC Pricing</vt:lpstr>
      <vt:lpstr>Option 2 EFSC Spread Pricing</vt:lpstr>
      <vt:lpstr>Option 2 No-EFSC Pricing</vt:lpstr>
      <vt:lpstr>Option 2 No-EFSC Spread Pricing</vt:lpstr>
      <vt:lpstr>Assumptions</vt:lpstr>
    </vt:vector>
  </TitlesOfParts>
  <Manager/>
  <Company>PGE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Tarig Ali</dc:creator>
  <cp:keywords/>
  <dc:description/>
  <cp:lastModifiedBy>Sarah Hadi</cp:lastModifiedBy>
  <cp:revision/>
  <dcterms:created xsi:type="dcterms:W3CDTF">2017-12-06T17:47:26Z</dcterms:created>
  <dcterms:modified xsi:type="dcterms:W3CDTF">2025-06-13T23:43:16Z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0x010100B5835EFBBE359744A6FA4A88F1937247</vt:lpwstr>
  </property>
  <property fmtid="{D5CDD505-2E9C-101B-9397-08002B2CF9AE}" pid="3" name="MediaServiceImageTags">
    <vt:lpwstr/>
  </property>
</Properties>
</file>