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codeName="ThisWorkbook"/>
  <mc:AlternateContent xmlns:mc="http://schemas.openxmlformats.org/markup-compatibility/2006">
    <mc:Choice Requires="x15">
      <x15ac:absPath xmlns:x15ac="http://schemas.microsoft.com/office/spreadsheetml/2010/11/ac" url="/Users/brianna.ward/Desktop/"/>
    </mc:Choice>
  </mc:AlternateContent>
  <xr:revisionPtr revIDLastSave="0" documentId="8_{ABA356CD-3948-374B-913C-31E677112938}" xr6:coauthVersionLast="47" xr6:coauthVersionMax="47" xr10:uidLastSave="{00000000-0000-0000-0000-000000000000}"/>
  <bookViews>
    <workbookView xWindow="3300" yWindow="4280" windowWidth="21840" windowHeight="13140" tabRatio="877" firstSheet="3" activeTab="3" xr2:uid="{42A659C6-9E9F-4062-94F1-64260AEA7CD9}"/>
  </bookViews>
  <sheets>
    <sheet name="Intro" sheetId="13" r:id="rId1"/>
    <sheet name="Description" sheetId="11" r:id="rId2"/>
    <sheet name="Portfolios" sheetId="1" r:id="rId3"/>
    <sheet name="Annual Goals for Actions" sheetId="2" r:id="rId4"/>
    <sheet name="Annual GHG Impacts of Actions" sheetId="4" r:id="rId5"/>
    <sheet name="Annual CBI Impacts of Actions" sheetId="6" r:id="rId6"/>
    <sheet name="Portfolio Scoring" sheetId="7" r:id="rId7"/>
    <sheet name="Additional Transparency Items" sheetId="5" r:id="rId8"/>
    <sheet name="GHG Emissions" sheetId="3" r:id="rId9"/>
    <sheet name="Fossil fuel operations" sheetId="8" r:id="rId10"/>
    <sheet name="Annual costs" sheetId="9" r:id="rId11"/>
    <sheet name="RECs" sheetId="10" r:id="rId12"/>
  </sheets>
  <definedNames>
    <definedName name="_xlnm.Print_Area" localSheetId="5">'Annual CBI Impacts of Actions'!$A$1:$P$1004</definedName>
    <definedName name="_xlnm.Print_Area" localSheetId="10">'Annual costs'!$A$1:$K$1168</definedName>
    <definedName name="_xlnm.Print_Area" localSheetId="4">'Annual GHG Impacts of Actions'!$A$1:$J$1006</definedName>
    <definedName name="_xlnm.Print_Area" localSheetId="3">'Annual Goals for Actions'!$A$1:$O$1006</definedName>
    <definedName name="_xlnm.Print_Area" localSheetId="1">Description!$B$2:$S$34</definedName>
    <definedName name="_xlnm.Print_Area" localSheetId="9">'Fossil fuel operations'!$A$1:$Z$39</definedName>
    <definedName name="_xlnm.Print_Area" localSheetId="8">'GHG Emissions'!$A$1:$AP$55</definedName>
    <definedName name="_xlnm.Print_Area" localSheetId="0">Intro!$A$1:$C$28</definedName>
    <definedName name="_xlnm.Print_Area" localSheetId="6">'Portfolio Scoring'!$A$1:$O$50</definedName>
    <definedName name="_xlnm.Print_Area" localSheetId="2">Portfolios!$A$1:$D$47</definedName>
    <definedName name="_xlnm.Print_Area" localSheetId="11">RECs!$A$1:$G$37</definedName>
    <definedName name="_xlnm.Print_Titles" localSheetId="5">'Annual CBI Impacts of Actions'!$1:$3</definedName>
    <definedName name="_xlnm.Print_Titles" localSheetId="4">'Annual GHG Impacts of Actions'!$1:$5</definedName>
    <definedName name="_xlnm.Print_Titles" localSheetId="3">'Annual Goals for Actions'!$1:$3</definedName>
    <definedName name="RevDate">Intro!$C$25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1" i="6" l="1"/>
  <c r="B956" i="6"/>
  <c r="B931" i="6"/>
  <c r="B906" i="6"/>
  <c r="B881" i="6"/>
  <c r="B856" i="6"/>
  <c r="B831" i="6"/>
  <c r="B806" i="6"/>
  <c r="B781" i="6"/>
  <c r="B756" i="6"/>
  <c r="B731" i="6"/>
  <c r="B706" i="6"/>
  <c r="B681" i="6"/>
  <c r="B656" i="6"/>
  <c r="B631" i="6"/>
  <c r="B606" i="6"/>
  <c r="B581" i="6"/>
  <c r="B556" i="6"/>
  <c r="B531" i="6"/>
  <c r="B506" i="6"/>
  <c r="B481" i="6"/>
  <c r="B456" i="6"/>
  <c r="B431" i="6"/>
  <c r="B406" i="6"/>
  <c r="B381" i="6"/>
  <c r="B356" i="6"/>
  <c r="B331" i="6"/>
  <c r="B306" i="6"/>
  <c r="B281" i="6"/>
  <c r="B256" i="6"/>
  <c r="B231" i="6"/>
  <c r="B206" i="6"/>
  <c r="B181" i="6"/>
  <c r="B156" i="6"/>
  <c r="B131" i="6"/>
  <c r="B106" i="6"/>
  <c r="B81" i="6"/>
  <c r="B56" i="6"/>
  <c r="B31" i="6"/>
  <c r="A211" i="9" l="1"/>
  <c r="D1168" i="9"/>
  <c r="D1167" i="9"/>
  <c r="D1166" i="9"/>
  <c r="D1165" i="9"/>
  <c r="D1164" i="9"/>
  <c r="D1163" i="9"/>
  <c r="D1162" i="9"/>
  <c r="D1161" i="9"/>
  <c r="D1160" i="9"/>
  <c r="D1159" i="9"/>
  <c r="D1158" i="9"/>
  <c r="D1157" i="9"/>
  <c r="D1156" i="9"/>
  <c r="D1155" i="9"/>
  <c r="D1154" i="9"/>
  <c r="D1153" i="9"/>
  <c r="D1152" i="9"/>
  <c r="D1151" i="9"/>
  <c r="D1150" i="9"/>
  <c r="D1149" i="9"/>
  <c r="D1139" i="9"/>
  <c r="D1138" i="9"/>
  <c r="D1137" i="9"/>
  <c r="D1136" i="9"/>
  <c r="D1135" i="9"/>
  <c r="D1134" i="9"/>
  <c r="D1133" i="9"/>
  <c r="D1132" i="9"/>
  <c r="D1131" i="9"/>
  <c r="D1130" i="9"/>
  <c r="D1129" i="9"/>
  <c r="D1128" i="9"/>
  <c r="D1127" i="9"/>
  <c r="D1126" i="9"/>
  <c r="D1125" i="9"/>
  <c r="D1124" i="9"/>
  <c r="D1123" i="9"/>
  <c r="D1122" i="9"/>
  <c r="D1121" i="9"/>
  <c r="D1120" i="9"/>
  <c r="D1110" i="9"/>
  <c r="D1109" i="9"/>
  <c r="D1108" i="9"/>
  <c r="D1107" i="9"/>
  <c r="D1106" i="9"/>
  <c r="D1105" i="9"/>
  <c r="D1104" i="9"/>
  <c r="D1103" i="9"/>
  <c r="D1102" i="9"/>
  <c r="D1101" i="9"/>
  <c r="D1100" i="9"/>
  <c r="D1099" i="9"/>
  <c r="D1098" i="9"/>
  <c r="D1097" i="9"/>
  <c r="D1096" i="9"/>
  <c r="D1095" i="9"/>
  <c r="D1094" i="9"/>
  <c r="D1093" i="9"/>
  <c r="D1092" i="9"/>
  <c r="D1091" i="9"/>
  <c r="D1081" i="9"/>
  <c r="D1080" i="9"/>
  <c r="D1079" i="9"/>
  <c r="D1078" i="9"/>
  <c r="D1077" i="9"/>
  <c r="D1076" i="9"/>
  <c r="D1075" i="9"/>
  <c r="D1074" i="9"/>
  <c r="D1073" i="9"/>
  <c r="D1072" i="9"/>
  <c r="D1071" i="9"/>
  <c r="D1070" i="9"/>
  <c r="D1069" i="9"/>
  <c r="D1068" i="9"/>
  <c r="D1067" i="9"/>
  <c r="D1066" i="9"/>
  <c r="D1065" i="9"/>
  <c r="D1064" i="9"/>
  <c r="D1063" i="9"/>
  <c r="D1062" i="9"/>
  <c r="D1052" i="9"/>
  <c r="D1051" i="9"/>
  <c r="D1050" i="9"/>
  <c r="D1049" i="9"/>
  <c r="D1048" i="9"/>
  <c r="D1047" i="9"/>
  <c r="D1046" i="9"/>
  <c r="D1045" i="9"/>
  <c r="D1044" i="9"/>
  <c r="D1043" i="9"/>
  <c r="D1042" i="9"/>
  <c r="D1041" i="9"/>
  <c r="D1040" i="9"/>
  <c r="D1039" i="9"/>
  <c r="D1038" i="9"/>
  <c r="D1037" i="9"/>
  <c r="D1036" i="9"/>
  <c r="D1035" i="9"/>
  <c r="D1034" i="9"/>
  <c r="D1033" i="9"/>
  <c r="D1023" i="9"/>
  <c r="D1022" i="9"/>
  <c r="D1021" i="9"/>
  <c r="D1020" i="9"/>
  <c r="D1019" i="9"/>
  <c r="D1018" i="9"/>
  <c r="D1017" i="9"/>
  <c r="D1016" i="9"/>
  <c r="D1015" i="9"/>
  <c r="D1014" i="9"/>
  <c r="D1013" i="9"/>
  <c r="D1012" i="9"/>
  <c r="D1011" i="9"/>
  <c r="D1010" i="9"/>
  <c r="D1009" i="9"/>
  <c r="D1008" i="9"/>
  <c r="D1007" i="9"/>
  <c r="D1006" i="9"/>
  <c r="D1005" i="9"/>
  <c r="D1004" i="9"/>
  <c r="D994" i="9"/>
  <c r="D993" i="9"/>
  <c r="D992" i="9"/>
  <c r="D991" i="9"/>
  <c r="D990" i="9"/>
  <c r="D989" i="9"/>
  <c r="D988" i="9"/>
  <c r="D987" i="9"/>
  <c r="D986" i="9"/>
  <c r="D985" i="9"/>
  <c r="D984" i="9"/>
  <c r="D983" i="9"/>
  <c r="D982" i="9"/>
  <c r="D981" i="9"/>
  <c r="D980" i="9"/>
  <c r="D979" i="9"/>
  <c r="D978" i="9"/>
  <c r="D977" i="9"/>
  <c r="D976" i="9"/>
  <c r="D975" i="9"/>
  <c r="D965" i="9"/>
  <c r="D964" i="9"/>
  <c r="D963" i="9"/>
  <c r="D962" i="9"/>
  <c r="D961" i="9"/>
  <c r="D960" i="9"/>
  <c r="D959" i="9"/>
  <c r="D958" i="9"/>
  <c r="D957" i="9"/>
  <c r="D956" i="9"/>
  <c r="D955" i="9"/>
  <c r="D954" i="9"/>
  <c r="D953" i="9"/>
  <c r="D952" i="9"/>
  <c r="D951" i="9"/>
  <c r="D950" i="9"/>
  <c r="D949" i="9"/>
  <c r="D948" i="9"/>
  <c r="D947" i="9"/>
  <c r="D946" i="9"/>
  <c r="D936" i="9"/>
  <c r="D935" i="9"/>
  <c r="D934" i="9"/>
  <c r="D933" i="9"/>
  <c r="D932" i="9"/>
  <c r="D931" i="9"/>
  <c r="D930" i="9"/>
  <c r="D929" i="9"/>
  <c r="D928" i="9"/>
  <c r="D927" i="9"/>
  <c r="D926" i="9"/>
  <c r="D925" i="9"/>
  <c r="D924" i="9"/>
  <c r="D923" i="9"/>
  <c r="D922" i="9"/>
  <c r="D921" i="9"/>
  <c r="D920" i="9"/>
  <c r="D919" i="9"/>
  <c r="D918" i="9"/>
  <c r="D917" i="9"/>
  <c r="D907" i="9"/>
  <c r="D906" i="9"/>
  <c r="D905" i="9"/>
  <c r="D904" i="9"/>
  <c r="D903" i="9"/>
  <c r="D902" i="9"/>
  <c r="D901" i="9"/>
  <c r="D900" i="9"/>
  <c r="D899" i="9"/>
  <c r="D898" i="9"/>
  <c r="D897" i="9"/>
  <c r="D896" i="9"/>
  <c r="D895" i="9"/>
  <c r="D894" i="9"/>
  <c r="D893" i="9"/>
  <c r="D892" i="9"/>
  <c r="D891" i="9"/>
  <c r="D890" i="9"/>
  <c r="D889" i="9"/>
  <c r="D888" i="9"/>
  <c r="D878" i="9"/>
  <c r="D877" i="9"/>
  <c r="D876" i="9"/>
  <c r="D875" i="9"/>
  <c r="D874" i="9"/>
  <c r="D873" i="9"/>
  <c r="D872" i="9"/>
  <c r="D871" i="9"/>
  <c r="D870" i="9"/>
  <c r="D869" i="9"/>
  <c r="D868" i="9"/>
  <c r="D867" i="9"/>
  <c r="D866" i="9"/>
  <c r="D865" i="9"/>
  <c r="D864" i="9"/>
  <c r="D863" i="9"/>
  <c r="D862" i="9"/>
  <c r="D861" i="9"/>
  <c r="D860" i="9"/>
  <c r="D859" i="9"/>
  <c r="D849" i="9"/>
  <c r="D848" i="9"/>
  <c r="D847" i="9"/>
  <c r="D846" i="9"/>
  <c r="D845" i="9"/>
  <c r="D844" i="9"/>
  <c r="D843" i="9"/>
  <c r="D842" i="9"/>
  <c r="D841" i="9"/>
  <c r="D840" i="9"/>
  <c r="D839" i="9"/>
  <c r="D838" i="9"/>
  <c r="D837" i="9"/>
  <c r="D836" i="9"/>
  <c r="D835" i="9"/>
  <c r="D834" i="9"/>
  <c r="D833" i="9"/>
  <c r="D832" i="9"/>
  <c r="D831" i="9"/>
  <c r="D830" i="9"/>
  <c r="D820" i="9"/>
  <c r="D819" i="9"/>
  <c r="D818" i="9"/>
  <c r="D817" i="9"/>
  <c r="D816" i="9"/>
  <c r="D815" i="9"/>
  <c r="D814" i="9"/>
  <c r="D813" i="9"/>
  <c r="D812" i="9"/>
  <c r="D811" i="9"/>
  <c r="D810" i="9"/>
  <c r="D809" i="9"/>
  <c r="D808" i="9"/>
  <c r="D807" i="9"/>
  <c r="D806" i="9"/>
  <c r="D805" i="9"/>
  <c r="D804" i="9"/>
  <c r="D803" i="9"/>
  <c r="D802" i="9"/>
  <c r="D801" i="9"/>
  <c r="D791" i="9"/>
  <c r="D790" i="9"/>
  <c r="D789" i="9"/>
  <c r="D788" i="9"/>
  <c r="D787" i="9"/>
  <c r="D786" i="9"/>
  <c r="D785" i="9"/>
  <c r="D784" i="9"/>
  <c r="D783" i="9"/>
  <c r="D782" i="9"/>
  <c r="D781" i="9"/>
  <c r="D780" i="9"/>
  <c r="D779" i="9"/>
  <c r="D778" i="9"/>
  <c r="D777" i="9"/>
  <c r="D776" i="9"/>
  <c r="D775" i="9"/>
  <c r="D774" i="9"/>
  <c r="D773" i="9"/>
  <c r="D772" i="9"/>
  <c r="D762" i="9"/>
  <c r="D761" i="9"/>
  <c r="D760" i="9"/>
  <c r="D759" i="9"/>
  <c r="D758" i="9"/>
  <c r="D757" i="9"/>
  <c r="D756" i="9"/>
  <c r="D755" i="9"/>
  <c r="D754" i="9"/>
  <c r="D753" i="9"/>
  <c r="D752" i="9"/>
  <c r="D751" i="9"/>
  <c r="D750" i="9"/>
  <c r="D749" i="9"/>
  <c r="D748" i="9"/>
  <c r="D747" i="9"/>
  <c r="D746" i="9"/>
  <c r="D745" i="9"/>
  <c r="D744" i="9"/>
  <c r="D743" i="9"/>
  <c r="D733" i="9"/>
  <c r="D732" i="9"/>
  <c r="D731" i="9"/>
  <c r="D730" i="9"/>
  <c r="D729" i="9"/>
  <c r="D728" i="9"/>
  <c r="D727" i="9"/>
  <c r="D726" i="9"/>
  <c r="D725" i="9"/>
  <c r="D724" i="9"/>
  <c r="D723" i="9"/>
  <c r="D722" i="9"/>
  <c r="D721" i="9"/>
  <c r="D720" i="9"/>
  <c r="D719" i="9"/>
  <c r="D718" i="9"/>
  <c r="D717" i="9"/>
  <c r="D716" i="9"/>
  <c r="D715" i="9"/>
  <c r="D714" i="9"/>
  <c r="D704" i="9"/>
  <c r="D703" i="9"/>
  <c r="D702" i="9"/>
  <c r="D701" i="9"/>
  <c r="D700" i="9"/>
  <c r="D699" i="9"/>
  <c r="D698" i="9"/>
  <c r="D697" i="9"/>
  <c r="D696" i="9"/>
  <c r="D695" i="9"/>
  <c r="D694" i="9"/>
  <c r="D693" i="9"/>
  <c r="D692" i="9"/>
  <c r="D691" i="9"/>
  <c r="D690" i="9"/>
  <c r="D689" i="9"/>
  <c r="D688" i="9"/>
  <c r="D687" i="9"/>
  <c r="D686" i="9"/>
  <c r="D685" i="9"/>
  <c r="D675" i="9"/>
  <c r="D674" i="9"/>
  <c r="D673" i="9"/>
  <c r="D672" i="9"/>
  <c r="D671" i="9"/>
  <c r="D670" i="9"/>
  <c r="D669" i="9"/>
  <c r="D668" i="9"/>
  <c r="D667" i="9"/>
  <c r="D666" i="9"/>
  <c r="D665" i="9"/>
  <c r="D664" i="9"/>
  <c r="D663" i="9"/>
  <c r="D662" i="9"/>
  <c r="D661" i="9"/>
  <c r="D660" i="9"/>
  <c r="D659" i="9"/>
  <c r="D658" i="9"/>
  <c r="D657" i="9"/>
  <c r="D656" i="9"/>
  <c r="D646" i="9"/>
  <c r="D645" i="9"/>
  <c r="D644" i="9"/>
  <c r="D643" i="9"/>
  <c r="D642" i="9"/>
  <c r="D641" i="9"/>
  <c r="D640" i="9"/>
  <c r="D639" i="9"/>
  <c r="D638" i="9"/>
  <c r="D637" i="9"/>
  <c r="D636" i="9"/>
  <c r="D635" i="9"/>
  <c r="D634" i="9"/>
  <c r="D633" i="9"/>
  <c r="D632" i="9"/>
  <c r="D631" i="9"/>
  <c r="D630" i="9"/>
  <c r="D629" i="9"/>
  <c r="D628" i="9"/>
  <c r="D627" i="9"/>
  <c r="D617" i="9"/>
  <c r="D616" i="9"/>
  <c r="D615" i="9"/>
  <c r="D614" i="9"/>
  <c r="D613" i="9"/>
  <c r="D612" i="9"/>
  <c r="D611" i="9"/>
  <c r="D610" i="9"/>
  <c r="D609" i="9"/>
  <c r="D608" i="9"/>
  <c r="D607" i="9"/>
  <c r="D606" i="9"/>
  <c r="D605" i="9"/>
  <c r="D604" i="9"/>
  <c r="D603" i="9"/>
  <c r="D602" i="9"/>
  <c r="D601" i="9"/>
  <c r="D600" i="9"/>
  <c r="D599" i="9"/>
  <c r="D598" i="9"/>
  <c r="D588" i="9"/>
  <c r="D587" i="9"/>
  <c r="D586" i="9"/>
  <c r="D585" i="9"/>
  <c r="D584" i="9"/>
  <c r="D583" i="9"/>
  <c r="D582" i="9"/>
  <c r="D581" i="9"/>
  <c r="D580" i="9"/>
  <c r="D579" i="9"/>
  <c r="D578" i="9"/>
  <c r="D577" i="9"/>
  <c r="D576" i="9"/>
  <c r="D575" i="9"/>
  <c r="D574" i="9"/>
  <c r="D573" i="9"/>
  <c r="D572" i="9"/>
  <c r="D571" i="9"/>
  <c r="D570" i="9"/>
  <c r="D569" i="9"/>
  <c r="D559" i="9"/>
  <c r="D558" i="9"/>
  <c r="D557" i="9"/>
  <c r="D556" i="9"/>
  <c r="D555" i="9"/>
  <c r="D554" i="9"/>
  <c r="D553" i="9"/>
  <c r="D552" i="9"/>
  <c r="D551" i="9"/>
  <c r="D550" i="9"/>
  <c r="D549" i="9"/>
  <c r="D548" i="9"/>
  <c r="D547" i="9"/>
  <c r="D546" i="9"/>
  <c r="D545" i="9"/>
  <c r="D544" i="9"/>
  <c r="D543" i="9"/>
  <c r="D542" i="9"/>
  <c r="D541" i="9"/>
  <c r="D540" i="9"/>
  <c r="D530" i="9"/>
  <c r="D529" i="9"/>
  <c r="D528" i="9"/>
  <c r="D527" i="9"/>
  <c r="D526" i="9"/>
  <c r="D525" i="9"/>
  <c r="D524" i="9"/>
  <c r="D523" i="9"/>
  <c r="D522" i="9"/>
  <c r="D521" i="9"/>
  <c r="D520" i="9"/>
  <c r="D519" i="9"/>
  <c r="D518" i="9"/>
  <c r="D517" i="9"/>
  <c r="D516" i="9"/>
  <c r="D515" i="9"/>
  <c r="D514" i="9"/>
  <c r="D513" i="9"/>
  <c r="D512" i="9"/>
  <c r="D511" i="9"/>
  <c r="D501" i="9"/>
  <c r="D500" i="9"/>
  <c r="D499" i="9"/>
  <c r="D498" i="9"/>
  <c r="D497" i="9"/>
  <c r="D496" i="9"/>
  <c r="D495" i="9"/>
  <c r="D494" i="9"/>
  <c r="D493" i="9"/>
  <c r="D492" i="9"/>
  <c r="D491" i="9"/>
  <c r="D490" i="9"/>
  <c r="D489" i="9"/>
  <c r="D488" i="9"/>
  <c r="D487" i="9"/>
  <c r="D486" i="9"/>
  <c r="D485" i="9"/>
  <c r="D484" i="9"/>
  <c r="D483" i="9"/>
  <c r="D482" i="9"/>
  <c r="D472" i="9"/>
  <c r="D471" i="9"/>
  <c r="D470" i="9"/>
  <c r="D469" i="9"/>
  <c r="D468" i="9"/>
  <c r="D467" i="9"/>
  <c r="D466" i="9"/>
  <c r="D465" i="9"/>
  <c r="D464" i="9"/>
  <c r="D463" i="9"/>
  <c r="D462" i="9"/>
  <c r="D461" i="9"/>
  <c r="D460" i="9"/>
  <c r="D459" i="9"/>
  <c r="D458" i="9"/>
  <c r="D457" i="9"/>
  <c r="D456" i="9"/>
  <c r="D455" i="9"/>
  <c r="D454" i="9"/>
  <c r="D453" i="9"/>
  <c r="D443" i="9"/>
  <c r="D442" i="9"/>
  <c r="D441" i="9"/>
  <c r="D440" i="9"/>
  <c r="D439" i="9"/>
  <c r="D438" i="9"/>
  <c r="D437" i="9"/>
  <c r="D436" i="9"/>
  <c r="D435" i="9"/>
  <c r="D434" i="9"/>
  <c r="D433" i="9"/>
  <c r="D432" i="9"/>
  <c r="D431" i="9"/>
  <c r="D430" i="9"/>
  <c r="D429" i="9"/>
  <c r="D428" i="9"/>
  <c r="D427" i="9"/>
  <c r="D426" i="9"/>
  <c r="D425" i="9"/>
  <c r="D424" i="9"/>
  <c r="D414" i="9"/>
  <c r="D413" i="9"/>
  <c r="D412" i="9"/>
  <c r="D411" i="9"/>
  <c r="D410" i="9"/>
  <c r="D409" i="9"/>
  <c r="D408" i="9"/>
  <c r="D407" i="9"/>
  <c r="D406" i="9"/>
  <c r="D405" i="9"/>
  <c r="D404" i="9"/>
  <c r="D403" i="9"/>
  <c r="D402" i="9"/>
  <c r="D401" i="9"/>
  <c r="D400" i="9"/>
  <c r="D399" i="9"/>
  <c r="D398" i="9"/>
  <c r="D397" i="9"/>
  <c r="D396" i="9"/>
  <c r="D395" i="9"/>
  <c r="D385" i="9"/>
  <c r="D384" i="9"/>
  <c r="D383" i="9"/>
  <c r="D382" i="9"/>
  <c r="D381" i="9"/>
  <c r="D380" i="9"/>
  <c r="D379" i="9"/>
  <c r="D378" i="9"/>
  <c r="D377" i="9"/>
  <c r="D376" i="9"/>
  <c r="D375" i="9"/>
  <c r="D374" i="9"/>
  <c r="D373" i="9"/>
  <c r="D372" i="9"/>
  <c r="D371" i="9"/>
  <c r="D370" i="9"/>
  <c r="D369" i="9"/>
  <c r="D368" i="9"/>
  <c r="D367" i="9"/>
  <c r="D366" i="9"/>
  <c r="D356" i="9"/>
  <c r="D355" i="9"/>
  <c r="D354" i="9"/>
  <c r="D353" i="9"/>
  <c r="D352" i="9"/>
  <c r="D351" i="9"/>
  <c r="D350" i="9"/>
  <c r="D349" i="9"/>
  <c r="D348" i="9"/>
  <c r="D347" i="9"/>
  <c r="D346" i="9"/>
  <c r="D345" i="9"/>
  <c r="D344" i="9"/>
  <c r="D343" i="9"/>
  <c r="D342" i="9"/>
  <c r="D341" i="9"/>
  <c r="D340" i="9"/>
  <c r="D339" i="9"/>
  <c r="D338" i="9"/>
  <c r="D337" i="9"/>
  <c r="D327" i="9"/>
  <c r="D326" i="9"/>
  <c r="D325" i="9"/>
  <c r="D324" i="9"/>
  <c r="D323" i="9"/>
  <c r="D322" i="9"/>
  <c r="D321" i="9"/>
  <c r="D320" i="9"/>
  <c r="D319" i="9"/>
  <c r="D318" i="9"/>
  <c r="D317" i="9"/>
  <c r="D316" i="9"/>
  <c r="D315" i="9"/>
  <c r="D314" i="9"/>
  <c r="D313" i="9"/>
  <c r="D312" i="9"/>
  <c r="D311" i="9"/>
  <c r="D310" i="9"/>
  <c r="D309" i="9"/>
  <c r="D308" i="9"/>
  <c r="D298" i="9"/>
  <c r="D297" i="9"/>
  <c r="D296" i="9"/>
  <c r="D295" i="9"/>
  <c r="D294" i="9"/>
  <c r="D293" i="9"/>
  <c r="D292" i="9"/>
  <c r="D291" i="9"/>
  <c r="D290" i="9"/>
  <c r="D289" i="9"/>
  <c r="D288" i="9"/>
  <c r="D287" i="9"/>
  <c r="D286" i="9"/>
  <c r="D285" i="9"/>
  <c r="D284" i="9"/>
  <c r="D283" i="9"/>
  <c r="D282" i="9"/>
  <c r="D281" i="9"/>
  <c r="D280" i="9"/>
  <c r="D279" i="9"/>
  <c r="D269" i="9"/>
  <c r="D268" i="9"/>
  <c r="D267" i="9"/>
  <c r="D266" i="9"/>
  <c r="D265" i="9"/>
  <c r="D264" i="9"/>
  <c r="D263" i="9"/>
  <c r="D262" i="9"/>
  <c r="D261" i="9"/>
  <c r="D260" i="9"/>
  <c r="D259" i="9"/>
  <c r="D258" i="9"/>
  <c r="D257" i="9"/>
  <c r="D256" i="9"/>
  <c r="D255" i="9"/>
  <c r="D254" i="9"/>
  <c r="D253" i="9"/>
  <c r="D252" i="9"/>
  <c r="D251" i="9"/>
  <c r="D250" i="9"/>
  <c r="D240" i="9"/>
  <c r="D239" i="9"/>
  <c r="D238" i="9"/>
  <c r="D237" i="9"/>
  <c r="D236" i="9"/>
  <c r="D235" i="9"/>
  <c r="D234" i="9"/>
  <c r="D233" i="9"/>
  <c r="D232" i="9"/>
  <c r="D231" i="9"/>
  <c r="D230" i="9"/>
  <c r="D229" i="9"/>
  <c r="D228" i="9"/>
  <c r="D227" i="9"/>
  <c r="D226" i="9"/>
  <c r="D225" i="9"/>
  <c r="D224" i="9"/>
  <c r="D223" i="9"/>
  <c r="D222" i="9"/>
  <c r="D221" i="9"/>
  <c r="D211" i="9"/>
  <c r="D210" i="9"/>
  <c r="D209" i="9"/>
  <c r="D208" i="9"/>
  <c r="D207" i="9"/>
  <c r="D206" i="9"/>
  <c r="D205" i="9"/>
  <c r="D204" i="9"/>
  <c r="D203" i="9"/>
  <c r="D202" i="9"/>
  <c r="D201" i="9"/>
  <c r="D200" i="9"/>
  <c r="D199" i="9"/>
  <c r="D198" i="9"/>
  <c r="D197" i="9"/>
  <c r="D196" i="9"/>
  <c r="D195" i="9"/>
  <c r="D194" i="9"/>
  <c r="D193" i="9"/>
  <c r="D192" i="9"/>
  <c r="D182" i="9"/>
  <c r="D181" i="9"/>
  <c r="D180" i="9"/>
  <c r="D179" i="9"/>
  <c r="D178" i="9"/>
  <c r="D177" i="9"/>
  <c r="D176" i="9"/>
  <c r="D175" i="9"/>
  <c r="D174" i="9"/>
  <c r="D173" i="9"/>
  <c r="D172" i="9"/>
  <c r="D171" i="9"/>
  <c r="D170" i="9"/>
  <c r="D169" i="9"/>
  <c r="D168" i="9"/>
  <c r="D167" i="9"/>
  <c r="D166" i="9"/>
  <c r="D165" i="9"/>
  <c r="D164" i="9"/>
  <c r="D163" i="9"/>
  <c r="D153" i="9"/>
  <c r="D152" i="9"/>
  <c r="D151" i="9"/>
  <c r="D150" i="9"/>
  <c r="D149" i="9"/>
  <c r="D148" i="9"/>
  <c r="D147" i="9"/>
  <c r="D146" i="9"/>
  <c r="D145" i="9"/>
  <c r="D144" i="9"/>
  <c r="D143" i="9"/>
  <c r="D142" i="9"/>
  <c r="D141" i="9"/>
  <c r="D140" i="9"/>
  <c r="D139" i="9"/>
  <c r="D138" i="9"/>
  <c r="D137" i="9"/>
  <c r="D136" i="9"/>
  <c r="D135" i="9"/>
  <c r="D134" i="9"/>
  <c r="D124" i="9"/>
  <c r="D123" i="9"/>
  <c r="D122" i="9"/>
  <c r="D121" i="9"/>
  <c r="D120" i="9"/>
  <c r="D119" i="9"/>
  <c r="D118" i="9"/>
  <c r="D117" i="9"/>
  <c r="D116" i="9"/>
  <c r="D115" i="9"/>
  <c r="D114" i="9"/>
  <c r="D113" i="9"/>
  <c r="D112" i="9"/>
  <c r="D111" i="9"/>
  <c r="D110" i="9"/>
  <c r="D109" i="9"/>
  <c r="D108" i="9"/>
  <c r="D107" i="9"/>
  <c r="D106" i="9"/>
  <c r="D105" i="9"/>
  <c r="D95" i="9"/>
  <c r="D94" i="9"/>
  <c r="D93" i="9"/>
  <c r="D92" i="9"/>
  <c r="D91" i="9"/>
  <c r="D90" i="9"/>
  <c r="D89" i="9"/>
  <c r="D88" i="9"/>
  <c r="D87" i="9"/>
  <c r="D86" i="9"/>
  <c r="D85" i="9"/>
  <c r="D84" i="9"/>
  <c r="D83" i="9"/>
  <c r="D82" i="9"/>
  <c r="D81" i="9"/>
  <c r="D80" i="9"/>
  <c r="D79" i="9"/>
  <c r="D78" i="9"/>
  <c r="D77" i="9"/>
  <c r="D76" i="9"/>
  <c r="D66" i="9"/>
  <c r="D65" i="9"/>
  <c r="D64" i="9"/>
  <c r="D63" i="9"/>
  <c r="D62" i="9"/>
  <c r="D61" i="9"/>
  <c r="D60" i="9"/>
  <c r="D59" i="9"/>
  <c r="D58" i="9"/>
  <c r="D57" i="9"/>
  <c r="D56" i="9"/>
  <c r="D55" i="9"/>
  <c r="D54" i="9"/>
  <c r="D53" i="9"/>
  <c r="D52" i="9"/>
  <c r="D51" i="9"/>
  <c r="D50" i="9"/>
  <c r="D49" i="9"/>
  <c r="D48" i="9"/>
  <c r="D47" i="9"/>
  <c r="A656" i="9"/>
  <c r="A657" i="9" s="1"/>
  <c r="A658" i="9" s="1"/>
  <c r="A659" i="9" s="1"/>
  <c r="A660" i="9" s="1"/>
  <c r="A661" i="9" s="1"/>
  <c r="A662" i="9" s="1"/>
  <c r="A663" i="9" s="1"/>
  <c r="A664" i="9" s="1"/>
  <c r="A665" i="9" s="1"/>
  <c r="A666" i="9" s="1"/>
  <c r="A667" i="9" s="1"/>
  <c r="A668" i="9" s="1"/>
  <c r="A669" i="9" s="1"/>
  <c r="A670" i="9" s="1"/>
  <c r="A671" i="9" s="1"/>
  <c r="A672" i="9" s="1"/>
  <c r="A673" i="9" s="1"/>
  <c r="A674" i="9" s="1"/>
  <c r="A675" i="9" s="1"/>
  <c r="A654" i="9"/>
  <c r="A653" i="9" s="1"/>
  <c r="A652" i="9" s="1"/>
  <c r="A651" i="9" s="1"/>
  <c r="A685" i="9"/>
  <c r="A686" i="9" s="1"/>
  <c r="A687" i="9" s="1"/>
  <c r="A688" i="9" s="1"/>
  <c r="A689" i="9" s="1"/>
  <c r="A690" i="9" s="1"/>
  <c r="A691" i="9" s="1"/>
  <c r="A692" i="9" s="1"/>
  <c r="A693" i="9" s="1"/>
  <c r="A694" i="9" s="1"/>
  <c r="A695" i="9" s="1"/>
  <c r="A696" i="9" s="1"/>
  <c r="A697" i="9" s="1"/>
  <c r="A698" i="9" s="1"/>
  <c r="A699" i="9" s="1"/>
  <c r="A700" i="9" s="1"/>
  <c r="A701" i="9" s="1"/>
  <c r="A702" i="9" s="1"/>
  <c r="A703" i="9" s="1"/>
  <c r="A704" i="9" s="1"/>
  <c r="A683" i="9"/>
  <c r="A682" i="9" s="1"/>
  <c r="A681" i="9" s="1"/>
  <c r="A680" i="9" s="1"/>
  <c r="A714" i="9"/>
  <c r="A715" i="9" s="1"/>
  <c r="A716" i="9" s="1"/>
  <c r="A717" i="9" s="1"/>
  <c r="A718" i="9" s="1"/>
  <c r="A719" i="9" s="1"/>
  <c r="A720" i="9" s="1"/>
  <c r="A721" i="9" s="1"/>
  <c r="A722" i="9" s="1"/>
  <c r="A723" i="9" s="1"/>
  <c r="A724" i="9" s="1"/>
  <c r="A725" i="9" s="1"/>
  <c r="A726" i="9" s="1"/>
  <c r="A727" i="9" s="1"/>
  <c r="A728" i="9" s="1"/>
  <c r="A729" i="9" s="1"/>
  <c r="A730" i="9" s="1"/>
  <c r="A731" i="9" s="1"/>
  <c r="A732" i="9" s="1"/>
  <c r="A733" i="9" s="1"/>
  <c r="A712" i="9"/>
  <c r="A711" i="9" s="1"/>
  <c r="A710" i="9" s="1"/>
  <c r="A709" i="9" s="1"/>
  <c r="A743" i="9"/>
  <c r="A744" i="9" s="1"/>
  <c r="A745" i="9" s="1"/>
  <c r="A746" i="9" s="1"/>
  <c r="A747" i="9" s="1"/>
  <c r="A748" i="9" s="1"/>
  <c r="A749" i="9" s="1"/>
  <c r="A750" i="9" s="1"/>
  <c r="A751" i="9" s="1"/>
  <c r="A752" i="9" s="1"/>
  <c r="A753" i="9" s="1"/>
  <c r="A754" i="9" s="1"/>
  <c r="A755" i="9" s="1"/>
  <c r="A756" i="9" s="1"/>
  <c r="A757" i="9" s="1"/>
  <c r="A758" i="9" s="1"/>
  <c r="A759" i="9" s="1"/>
  <c r="A760" i="9" s="1"/>
  <c r="A761" i="9" s="1"/>
  <c r="A762" i="9" s="1"/>
  <c r="A741" i="9"/>
  <c r="A740" i="9" s="1"/>
  <c r="A739" i="9" s="1"/>
  <c r="A738" i="9" s="1"/>
  <c r="A627" i="9"/>
  <c r="A628" i="9" s="1"/>
  <c r="A629" i="9" s="1"/>
  <c r="A630" i="9" s="1"/>
  <c r="A631" i="9" s="1"/>
  <c r="A632" i="9" s="1"/>
  <c r="A633" i="9" s="1"/>
  <c r="A634" i="9" s="1"/>
  <c r="A635" i="9" s="1"/>
  <c r="A636" i="9" s="1"/>
  <c r="A637" i="9" s="1"/>
  <c r="A638" i="9" s="1"/>
  <c r="A639" i="9" s="1"/>
  <c r="A640" i="9" s="1"/>
  <c r="A641" i="9" s="1"/>
  <c r="A642" i="9" s="1"/>
  <c r="A643" i="9" s="1"/>
  <c r="A644" i="9" s="1"/>
  <c r="A645" i="9" s="1"/>
  <c r="A646" i="9" s="1"/>
  <c r="A625" i="9"/>
  <c r="A624" i="9" s="1"/>
  <c r="A623" i="9" s="1"/>
  <c r="A622" i="9" s="1"/>
  <c r="A598" i="9"/>
  <c r="A599" i="9" s="1"/>
  <c r="A600" i="9" s="1"/>
  <c r="A601" i="9" s="1"/>
  <c r="A602" i="9" s="1"/>
  <c r="A603" i="9" s="1"/>
  <c r="A604" i="9" s="1"/>
  <c r="A605" i="9" s="1"/>
  <c r="A606" i="9" s="1"/>
  <c r="A607" i="9" s="1"/>
  <c r="A608" i="9" s="1"/>
  <c r="A609" i="9" s="1"/>
  <c r="A610" i="9" s="1"/>
  <c r="A611" i="9" s="1"/>
  <c r="A612" i="9" s="1"/>
  <c r="A613" i="9" s="1"/>
  <c r="A614" i="9" s="1"/>
  <c r="A615" i="9" s="1"/>
  <c r="A616" i="9" s="1"/>
  <c r="A617" i="9" s="1"/>
  <c r="A596" i="9"/>
  <c r="A595" i="9" s="1"/>
  <c r="A594" i="9" s="1"/>
  <c r="A593" i="9" s="1"/>
  <c r="A569" i="9"/>
  <c r="A570" i="9" s="1"/>
  <c r="A571" i="9" s="1"/>
  <c r="A572" i="9" s="1"/>
  <c r="A573" i="9" s="1"/>
  <c r="A574" i="9" s="1"/>
  <c r="A575" i="9" s="1"/>
  <c r="A576" i="9" s="1"/>
  <c r="A577" i="9" s="1"/>
  <c r="A578" i="9" s="1"/>
  <c r="A579" i="9" s="1"/>
  <c r="A580" i="9" s="1"/>
  <c r="A581" i="9" s="1"/>
  <c r="A582" i="9" s="1"/>
  <c r="A583" i="9" s="1"/>
  <c r="A584" i="9" s="1"/>
  <c r="A585" i="9" s="1"/>
  <c r="A586" i="9" s="1"/>
  <c r="A587" i="9" s="1"/>
  <c r="A588" i="9" s="1"/>
  <c r="A567" i="9"/>
  <c r="A566" i="9" s="1"/>
  <c r="A565" i="9" s="1"/>
  <c r="A564" i="9" s="1"/>
  <c r="A540" i="9"/>
  <c r="A541" i="9" s="1"/>
  <c r="A542" i="9" s="1"/>
  <c r="A543" i="9" s="1"/>
  <c r="A544" i="9" s="1"/>
  <c r="A545" i="9" s="1"/>
  <c r="A546" i="9" s="1"/>
  <c r="A547" i="9" s="1"/>
  <c r="A548" i="9" s="1"/>
  <c r="A549" i="9" s="1"/>
  <c r="A550" i="9" s="1"/>
  <c r="A551" i="9" s="1"/>
  <c r="A552" i="9" s="1"/>
  <c r="A553" i="9" s="1"/>
  <c r="A554" i="9" s="1"/>
  <c r="A555" i="9" s="1"/>
  <c r="A556" i="9" s="1"/>
  <c r="A557" i="9" s="1"/>
  <c r="A558" i="9" s="1"/>
  <c r="A559" i="9" s="1"/>
  <c r="A538" i="9"/>
  <c r="A537" i="9" s="1"/>
  <c r="A536" i="9" s="1"/>
  <c r="A535" i="9" s="1"/>
  <c r="A511" i="9"/>
  <c r="A512" i="9" s="1"/>
  <c r="A513" i="9" s="1"/>
  <c r="A514" i="9" s="1"/>
  <c r="A515" i="9" s="1"/>
  <c r="A516" i="9" s="1"/>
  <c r="A517" i="9" s="1"/>
  <c r="A518" i="9" s="1"/>
  <c r="A519" i="9" s="1"/>
  <c r="A520" i="9" s="1"/>
  <c r="A521" i="9" s="1"/>
  <c r="A522" i="9" s="1"/>
  <c r="A523" i="9" s="1"/>
  <c r="A524" i="9" s="1"/>
  <c r="A525" i="9" s="1"/>
  <c r="A526" i="9" s="1"/>
  <c r="A527" i="9" s="1"/>
  <c r="A528" i="9" s="1"/>
  <c r="A529" i="9" s="1"/>
  <c r="A530" i="9" s="1"/>
  <c r="A509" i="9"/>
  <c r="A508" i="9" s="1"/>
  <c r="A507" i="9" s="1"/>
  <c r="A506" i="9" s="1"/>
  <c r="A482" i="9"/>
  <c r="A483" i="9" s="1"/>
  <c r="A484" i="9" s="1"/>
  <c r="A485" i="9" s="1"/>
  <c r="A486" i="9" s="1"/>
  <c r="A487" i="9" s="1"/>
  <c r="A488" i="9" s="1"/>
  <c r="A489" i="9" s="1"/>
  <c r="A490" i="9" s="1"/>
  <c r="A491" i="9" s="1"/>
  <c r="A492" i="9" s="1"/>
  <c r="A493" i="9" s="1"/>
  <c r="A494" i="9" s="1"/>
  <c r="A495" i="9" s="1"/>
  <c r="A496" i="9" s="1"/>
  <c r="A497" i="9" s="1"/>
  <c r="A498" i="9" s="1"/>
  <c r="A499" i="9" s="1"/>
  <c r="A500" i="9" s="1"/>
  <c r="A501" i="9" s="1"/>
  <c r="A480" i="9"/>
  <c r="A479" i="9" s="1"/>
  <c r="A478" i="9" s="1"/>
  <c r="A477" i="9" s="1"/>
  <c r="A453" i="9"/>
  <c r="A454" i="9" s="1"/>
  <c r="A455" i="9" s="1"/>
  <c r="A456" i="9" s="1"/>
  <c r="A457" i="9" s="1"/>
  <c r="A458" i="9" s="1"/>
  <c r="A459" i="9" s="1"/>
  <c r="A460" i="9" s="1"/>
  <c r="A461" i="9" s="1"/>
  <c r="A462" i="9" s="1"/>
  <c r="A463" i="9" s="1"/>
  <c r="A464" i="9" s="1"/>
  <c r="A465" i="9" s="1"/>
  <c r="A466" i="9" s="1"/>
  <c r="A467" i="9" s="1"/>
  <c r="A468" i="9" s="1"/>
  <c r="A469" i="9" s="1"/>
  <c r="A470" i="9" s="1"/>
  <c r="A471" i="9" s="1"/>
  <c r="A472" i="9" s="1"/>
  <c r="A451" i="9"/>
  <c r="A450" i="9" s="1"/>
  <c r="A449" i="9" s="1"/>
  <c r="A448" i="9" s="1"/>
  <c r="A424" i="9"/>
  <c r="A425" i="9" s="1"/>
  <c r="A426" i="9" s="1"/>
  <c r="A427" i="9" s="1"/>
  <c r="A428" i="9" s="1"/>
  <c r="A429" i="9" s="1"/>
  <c r="A430" i="9" s="1"/>
  <c r="A431" i="9" s="1"/>
  <c r="A432" i="9" s="1"/>
  <c r="A433" i="9" s="1"/>
  <c r="A434" i="9" s="1"/>
  <c r="A435" i="9" s="1"/>
  <c r="A436" i="9" s="1"/>
  <c r="A437" i="9" s="1"/>
  <c r="A438" i="9" s="1"/>
  <c r="A439" i="9" s="1"/>
  <c r="A440" i="9" s="1"/>
  <c r="A441" i="9" s="1"/>
  <c r="A442" i="9" s="1"/>
  <c r="A443" i="9" s="1"/>
  <c r="A422" i="9"/>
  <c r="A421" i="9" s="1"/>
  <c r="A420" i="9" s="1"/>
  <c r="A419" i="9" s="1"/>
  <c r="A395" i="9"/>
  <c r="A396" i="9" s="1"/>
  <c r="A397" i="9" s="1"/>
  <c r="A398" i="9" s="1"/>
  <c r="A399" i="9" s="1"/>
  <c r="A400" i="9" s="1"/>
  <c r="A401" i="9" s="1"/>
  <c r="A402" i="9" s="1"/>
  <c r="A403" i="9" s="1"/>
  <c r="A404" i="9" s="1"/>
  <c r="A405" i="9" s="1"/>
  <c r="A406" i="9" s="1"/>
  <c r="A407" i="9" s="1"/>
  <c r="A408" i="9" s="1"/>
  <c r="A409" i="9" s="1"/>
  <c r="A410" i="9" s="1"/>
  <c r="A411" i="9" s="1"/>
  <c r="A412" i="9" s="1"/>
  <c r="A413" i="9" s="1"/>
  <c r="A414" i="9" s="1"/>
  <c r="A393" i="9"/>
  <c r="A392" i="9" s="1"/>
  <c r="A391" i="9" s="1"/>
  <c r="A390" i="9" s="1"/>
  <c r="A367" i="9"/>
  <c r="A368" i="9" s="1"/>
  <c r="A369" i="9" s="1"/>
  <c r="A370" i="9" s="1"/>
  <c r="A371" i="9" s="1"/>
  <c r="A372" i="9" s="1"/>
  <c r="A373" i="9" s="1"/>
  <c r="A374" i="9" s="1"/>
  <c r="A375" i="9" s="1"/>
  <c r="A376" i="9" s="1"/>
  <c r="A377" i="9" s="1"/>
  <c r="A378" i="9" s="1"/>
  <c r="A379" i="9" s="1"/>
  <c r="A380" i="9" s="1"/>
  <c r="A381" i="9" s="1"/>
  <c r="A382" i="9" s="1"/>
  <c r="A383" i="9" s="1"/>
  <c r="A384" i="9" s="1"/>
  <c r="A385" i="9" s="1"/>
  <c r="A366" i="9"/>
  <c r="A364" i="9"/>
  <c r="A363" i="9" s="1"/>
  <c r="A362" i="9" s="1"/>
  <c r="A361" i="9" s="1"/>
  <c r="A337" i="9"/>
  <c r="A338" i="9" s="1"/>
  <c r="A339" i="9" s="1"/>
  <c r="A340" i="9" s="1"/>
  <c r="A341" i="9" s="1"/>
  <c r="A342" i="9" s="1"/>
  <c r="A343" i="9" s="1"/>
  <c r="A344" i="9" s="1"/>
  <c r="A345" i="9" s="1"/>
  <c r="A346" i="9" s="1"/>
  <c r="A347" i="9" s="1"/>
  <c r="A348" i="9" s="1"/>
  <c r="A349" i="9" s="1"/>
  <c r="A350" i="9" s="1"/>
  <c r="A351" i="9" s="1"/>
  <c r="A352" i="9" s="1"/>
  <c r="A353" i="9" s="1"/>
  <c r="A354" i="9" s="1"/>
  <c r="A355" i="9" s="1"/>
  <c r="A356" i="9" s="1"/>
  <c r="A335" i="9"/>
  <c r="A334" i="9" s="1"/>
  <c r="A333" i="9" s="1"/>
  <c r="A332" i="9" s="1"/>
  <c r="A308" i="9"/>
  <c r="A309" i="9" s="1"/>
  <c r="A310" i="9" s="1"/>
  <c r="A311" i="9" s="1"/>
  <c r="A312" i="9" s="1"/>
  <c r="A313" i="9" s="1"/>
  <c r="A314" i="9" s="1"/>
  <c r="A315" i="9" s="1"/>
  <c r="A316" i="9" s="1"/>
  <c r="A317" i="9" s="1"/>
  <c r="A318" i="9" s="1"/>
  <c r="A319" i="9" s="1"/>
  <c r="A320" i="9" s="1"/>
  <c r="A321" i="9" s="1"/>
  <c r="A322" i="9" s="1"/>
  <c r="A323" i="9" s="1"/>
  <c r="A324" i="9" s="1"/>
  <c r="A325" i="9" s="1"/>
  <c r="A326" i="9" s="1"/>
  <c r="A327" i="9" s="1"/>
  <c r="A306" i="9"/>
  <c r="A305" i="9" s="1"/>
  <c r="A304" i="9" s="1"/>
  <c r="A303" i="9" s="1"/>
  <c r="A279" i="9"/>
  <c r="A280" i="9" s="1"/>
  <c r="A281" i="9" s="1"/>
  <c r="A282" i="9" s="1"/>
  <c r="A283" i="9" s="1"/>
  <c r="A284" i="9" s="1"/>
  <c r="A285" i="9" s="1"/>
  <c r="A286" i="9" s="1"/>
  <c r="A287" i="9" s="1"/>
  <c r="A288" i="9" s="1"/>
  <c r="A289" i="9" s="1"/>
  <c r="A290" i="9" s="1"/>
  <c r="A291" i="9" s="1"/>
  <c r="A292" i="9" s="1"/>
  <c r="A293" i="9" s="1"/>
  <c r="A294" i="9" s="1"/>
  <c r="A295" i="9" s="1"/>
  <c r="A296" i="9" s="1"/>
  <c r="A297" i="9" s="1"/>
  <c r="A298" i="9" s="1"/>
  <c r="A277" i="9"/>
  <c r="A276" i="9" s="1"/>
  <c r="A275" i="9" s="1"/>
  <c r="A274" i="9" s="1"/>
  <c r="A1149" i="9"/>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47" i="9"/>
  <c r="A1146" i="9" s="1"/>
  <c r="A1145" i="9" s="1"/>
  <c r="A1144" i="9" s="1"/>
  <c r="A1120" i="9"/>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18" i="9"/>
  <c r="A1117" i="9"/>
  <c r="A1116" i="9" s="1"/>
  <c r="A1115" i="9" s="1"/>
  <c r="A1091" i="9"/>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089" i="9"/>
  <c r="A1088" i="9" s="1"/>
  <c r="A1087" i="9" s="1"/>
  <c r="A1086" i="9" s="1"/>
  <c r="A1062" i="9"/>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60" i="9"/>
  <c r="A1059" i="9" s="1"/>
  <c r="A1058" i="9" s="1"/>
  <c r="A1057" i="9" s="1"/>
  <c r="A1033" i="9"/>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31" i="9"/>
  <c r="A1030" i="9" s="1"/>
  <c r="A1029" i="9" s="1"/>
  <c r="A1028" i="9" s="1"/>
  <c r="A1004" i="9"/>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02" i="9"/>
  <c r="A1001" i="9" s="1"/>
  <c r="A1000" i="9" s="1"/>
  <c r="A999" i="9" s="1"/>
  <c r="A975" i="9"/>
  <c r="A976" i="9" s="1"/>
  <c r="A977" i="9" s="1"/>
  <c r="A978" i="9" s="1"/>
  <c r="A979" i="9" s="1"/>
  <c r="A980" i="9" s="1"/>
  <c r="A981" i="9" s="1"/>
  <c r="A982" i="9" s="1"/>
  <c r="A983" i="9" s="1"/>
  <c r="A984" i="9" s="1"/>
  <c r="A985" i="9" s="1"/>
  <c r="A986" i="9" s="1"/>
  <c r="A987" i="9" s="1"/>
  <c r="A988" i="9" s="1"/>
  <c r="A989" i="9" s="1"/>
  <c r="A990" i="9" s="1"/>
  <c r="A991" i="9" s="1"/>
  <c r="A992" i="9" s="1"/>
  <c r="A993" i="9" s="1"/>
  <c r="A994" i="9" s="1"/>
  <c r="A973" i="9"/>
  <c r="A972" i="9"/>
  <c r="A971" i="9" s="1"/>
  <c r="A970" i="9" s="1"/>
  <c r="A946" i="9"/>
  <c r="A947" i="9" s="1"/>
  <c r="A948" i="9" s="1"/>
  <c r="A949" i="9" s="1"/>
  <c r="A950" i="9" s="1"/>
  <c r="A951" i="9" s="1"/>
  <c r="A952" i="9" s="1"/>
  <c r="A953" i="9" s="1"/>
  <c r="A954" i="9" s="1"/>
  <c r="A955" i="9" s="1"/>
  <c r="A956" i="9" s="1"/>
  <c r="A957" i="9" s="1"/>
  <c r="A958" i="9" s="1"/>
  <c r="A959" i="9" s="1"/>
  <c r="A960" i="9" s="1"/>
  <c r="A961" i="9" s="1"/>
  <c r="A962" i="9" s="1"/>
  <c r="A963" i="9" s="1"/>
  <c r="A964" i="9" s="1"/>
  <c r="A965" i="9" s="1"/>
  <c r="A944" i="9"/>
  <c r="A943" i="9" s="1"/>
  <c r="A942" i="9" s="1"/>
  <c r="A941" i="9" s="1"/>
  <c r="A917" i="9"/>
  <c r="A918" i="9" s="1"/>
  <c r="A919" i="9" s="1"/>
  <c r="A920" i="9" s="1"/>
  <c r="A921" i="9" s="1"/>
  <c r="A922" i="9" s="1"/>
  <c r="A923" i="9" s="1"/>
  <c r="A924" i="9" s="1"/>
  <c r="A925" i="9" s="1"/>
  <c r="A926" i="9" s="1"/>
  <c r="A927" i="9" s="1"/>
  <c r="A928" i="9" s="1"/>
  <c r="A929" i="9" s="1"/>
  <c r="A930" i="9" s="1"/>
  <c r="A931" i="9" s="1"/>
  <c r="A932" i="9" s="1"/>
  <c r="A933" i="9" s="1"/>
  <c r="A934" i="9" s="1"/>
  <c r="A935" i="9" s="1"/>
  <c r="A936" i="9" s="1"/>
  <c r="A915" i="9"/>
  <c r="A914" i="9" s="1"/>
  <c r="A913" i="9" s="1"/>
  <c r="A912" i="9" s="1"/>
  <c r="A888" i="9"/>
  <c r="A889" i="9" s="1"/>
  <c r="A890" i="9" s="1"/>
  <c r="A891" i="9" s="1"/>
  <c r="A892" i="9" s="1"/>
  <c r="A893" i="9" s="1"/>
  <c r="A894" i="9" s="1"/>
  <c r="A895" i="9" s="1"/>
  <c r="A896" i="9" s="1"/>
  <c r="A897" i="9" s="1"/>
  <c r="A898" i="9" s="1"/>
  <c r="A899" i="9" s="1"/>
  <c r="A900" i="9" s="1"/>
  <c r="A901" i="9" s="1"/>
  <c r="A902" i="9" s="1"/>
  <c r="A903" i="9" s="1"/>
  <c r="A904" i="9" s="1"/>
  <c r="A905" i="9" s="1"/>
  <c r="A906" i="9" s="1"/>
  <c r="A907" i="9" s="1"/>
  <c r="A886" i="9"/>
  <c r="A885" i="9" s="1"/>
  <c r="A884" i="9" s="1"/>
  <c r="A883" i="9" s="1"/>
  <c r="A68" i="4" l="1"/>
  <c r="A985" i="6" l="1"/>
  <c r="A986" i="6" s="1"/>
  <c r="A987" i="6" s="1"/>
  <c r="A988" i="6" s="1"/>
  <c r="A989" i="6" s="1"/>
  <c r="A990" i="6" s="1"/>
  <c r="A991" i="6" s="1"/>
  <c r="A992" i="6" s="1"/>
  <c r="A993" i="6" s="1"/>
  <c r="A994" i="6" s="1"/>
  <c r="A995" i="6" s="1"/>
  <c r="A996" i="6" s="1"/>
  <c r="A997" i="6" s="1"/>
  <c r="A998" i="6" s="1"/>
  <c r="A999" i="6" s="1"/>
  <c r="A1000" i="6" s="1"/>
  <c r="A1001" i="6" s="1"/>
  <c r="A1002" i="6" s="1"/>
  <c r="A1003" i="6" s="1"/>
  <c r="A1004" i="6" s="1"/>
  <c r="A981" i="6"/>
  <c r="A960" i="6"/>
  <c r="A961" i="6" s="1"/>
  <c r="A962" i="6" s="1"/>
  <c r="A963" i="6" s="1"/>
  <c r="A964" i="6" s="1"/>
  <c r="A965" i="6" s="1"/>
  <c r="A966" i="6" s="1"/>
  <c r="A967" i="6" s="1"/>
  <c r="A968" i="6" s="1"/>
  <c r="A969" i="6" s="1"/>
  <c r="A970" i="6" s="1"/>
  <c r="A971" i="6" s="1"/>
  <c r="A972" i="6" s="1"/>
  <c r="A973" i="6" s="1"/>
  <c r="A974" i="6" s="1"/>
  <c r="A975" i="6" s="1"/>
  <c r="A976" i="6" s="1"/>
  <c r="A977" i="6" s="1"/>
  <c r="A978" i="6" s="1"/>
  <c r="A979" i="6" s="1"/>
  <c r="A956" i="6"/>
  <c r="A935" i="6"/>
  <c r="A936" i="6" s="1"/>
  <c r="A937" i="6" s="1"/>
  <c r="A938" i="6" s="1"/>
  <c r="A939" i="6" s="1"/>
  <c r="A940" i="6" s="1"/>
  <c r="A941" i="6" s="1"/>
  <c r="A942" i="6" s="1"/>
  <c r="A943" i="6" s="1"/>
  <c r="A944" i="6" s="1"/>
  <c r="A945" i="6" s="1"/>
  <c r="A946" i="6" s="1"/>
  <c r="A947" i="6" s="1"/>
  <c r="A948" i="6" s="1"/>
  <c r="A949" i="6" s="1"/>
  <c r="A950" i="6" s="1"/>
  <c r="A951" i="6" s="1"/>
  <c r="A952" i="6" s="1"/>
  <c r="A953" i="6" s="1"/>
  <c r="A954" i="6" s="1"/>
  <c r="A931" i="6"/>
  <c r="A910" i="6"/>
  <c r="A911" i="6" s="1"/>
  <c r="A912" i="6" s="1"/>
  <c r="A913" i="6" s="1"/>
  <c r="A914" i="6" s="1"/>
  <c r="A915" i="6" s="1"/>
  <c r="A916" i="6" s="1"/>
  <c r="A917" i="6" s="1"/>
  <c r="A918" i="6" s="1"/>
  <c r="A919" i="6" s="1"/>
  <c r="A920" i="6" s="1"/>
  <c r="A921" i="6" s="1"/>
  <c r="A922" i="6" s="1"/>
  <c r="A923" i="6" s="1"/>
  <c r="A924" i="6" s="1"/>
  <c r="A925" i="6" s="1"/>
  <c r="A926" i="6" s="1"/>
  <c r="A927" i="6" s="1"/>
  <c r="A928" i="6" s="1"/>
  <c r="A929" i="6" s="1"/>
  <c r="A906" i="6"/>
  <c r="A885" i="6"/>
  <c r="A886" i="6" s="1"/>
  <c r="A887" i="6" s="1"/>
  <c r="A888" i="6" s="1"/>
  <c r="A889" i="6" s="1"/>
  <c r="A890" i="6" s="1"/>
  <c r="A891" i="6" s="1"/>
  <c r="A892" i="6" s="1"/>
  <c r="A893" i="6" s="1"/>
  <c r="A894" i="6" s="1"/>
  <c r="A895" i="6" s="1"/>
  <c r="A896" i="6" s="1"/>
  <c r="A897" i="6" s="1"/>
  <c r="A898" i="6" s="1"/>
  <c r="A899" i="6" s="1"/>
  <c r="A900" i="6" s="1"/>
  <c r="A901" i="6" s="1"/>
  <c r="A902" i="6" s="1"/>
  <c r="A903" i="6" s="1"/>
  <c r="A904" i="6" s="1"/>
  <c r="A881" i="6"/>
  <c r="A860" i="6"/>
  <c r="A861" i="6" s="1"/>
  <c r="A862" i="6" s="1"/>
  <c r="A863" i="6" s="1"/>
  <c r="A864" i="6" s="1"/>
  <c r="A865" i="6" s="1"/>
  <c r="A866" i="6" s="1"/>
  <c r="A867" i="6" s="1"/>
  <c r="A868" i="6" s="1"/>
  <c r="A869" i="6" s="1"/>
  <c r="A870" i="6" s="1"/>
  <c r="A871" i="6" s="1"/>
  <c r="A872" i="6" s="1"/>
  <c r="A873" i="6" s="1"/>
  <c r="A874" i="6" s="1"/>
  <c r="A875" i="6" s="1"/>
  <c r="A876" i="6" s="1"/>
  <c r="A877" i="6" s="1"/>
  <c r="A878" i="6" s="1"/>
  <c r="A879" i="6" s="1"/>
  <c r="A856" i="6"/>
  <c r="A835" i="6"/>
  <c r="A836" i="6" s="1"/>
  <c r="A837" i="6" s="1"/>
  <c r="A838" i="6" s="1"/>
  <c r="A839" i="6" s="1"/>
  <c r="A840" i="6" s="1"/>
  <c r="A841" i="6" s="1"/>
  <c r="A842" i="6" s="1"/>
  <c r="A843" i="6" s="1"/>
  <c r="A844" i="6" s="1"/>
  <c r="A845" i="6" s="1"/>
  <c r="A846" i="6" s="1"/>
  <c r="A847" i="6" s="1"/>
  <c r="A848" i="6" s="1"/>
  <c r="A849" i="6" s="1"/>
  <c r="A850" i="6" s="1"/>
  <c r="A851" i="6" s="1"/>
  <c r="A852" i="6" s="1"/>
  <c r="A853" i="6" s="1"/>
  <c r="A854" i="6" s="1"/>
  <c r="A831" i="6"/>
  <c r="A811" i="6"/>
  <c r="A812" i="6" s="1"/>
  <c r="A813" i="6" s="1"/>
  <c r="A814" i="6" s="1"/>
  <c r="A815" i="6" s="1"/>
  <c r="A816" i="6" s="1"/>
  <c r="A817" i="6" s="1"/>
  <c r="A818" i="6" s="1"/>
  <c r="A819" i="6" s="1"/>
  <c r="A820" i="6" s="1"/>
  <c r="A821" i="6" s="1"/>
  <c r="A822" i="6" s="1"/>
  <c r="A823" i="6" s="1"/>
  <c r="A824" i="6" s="1"/>
  <c r="A825" i="6" s="1"/>
  <c r="A826" i="6" s="1"/>
  <c r="A827" i="6" s="1"/>
  <c r="A828" i="6" s="1"/>
  <c r="A829" i="6" s="1"/>
  <c r="A810" i="6"/>
  <c r="A806" i="6"/>
  <c r="A785" i="6"/>
  <c r="A786" i="6" s="1"/>
  <c r="A787" i="6" s="1"/>
  <c r="A788" i="6" s="1"/>
  <c r="A789" i="6" s="1"/>
  <c r="A790" i="6" s="1"/>
  <c r="A791" i="6" s="1"/>
  <c r="A792" i="6" s="1"/>
  <c r="A793" i="6" s="1"/>
  <c r="A794" i="6" s="1"/>
  <c r="A795" i="6" s="1"/>
  <c r="A796" i="6" s="1"/>
  <c r="A797" i="6" s="1"/>
  <c r="A798" i="6" s="1"/>
  <c r="A799" i="6" s="1"/>
  <c r="A800" i="6" s="1"/>
  <c r="A801" i="6" s="1"/>
  <c r="A802" i="6" s="1"/>
  <c r="A803" i="6" s="1"/>
  <c r="A804" i="6" s="1"/>
  <c r="A781" i="6"/>
  <c r="A760" i="6"/>
  <c r="A761" i="6" s="1"/>
  <c r="A762" i="6" s="1"/>
  <c r="A763" i="6" s="1"/>
  <c r="A764" i="6" s="1"/>
  <c r="A765" i="6" s="1"/>
  <c r="A766" i="6" s="1"/>
  <c r="A767" i="6" s="1"/>
  <c r="A768" i="6" s="1"/>
  <c r="A769" i="6" s="1"/>
  <c r="A770" i="6" s="1"/>
  <c r="A771" i="6" s="1"/>
  <c r="A772" i="6" s="1"/>
  <c r="A773" i="6" s="1"/>
  <c r="A774" i="6" s="1"/>
  <c r="A775" i="6" s="1"/>
  <c r="A776" i="6" s="1"/>
  <c r="A777" i="6" s="1"/>
  <c r="A778" i="6" s="1"/>
  <c r="A779" i="6" s="1"/>
  <c r="A756" i="6"/>
  <c r="A735" i="6"/>
  <c r="A736" i="6" s="1"/>
  <c r="A737" i="6" s="1"/>
  <c r="A738" i="6" s="1"/>
  <c r="A739" i="6" s="1"/>
  <c r="A740" i="6" s="1"/>
  <c r="A741" i="6" s="1"/>
  <c r="A742" i="6" s="1"/>
  <c r="A743" i="6" s="1"/>
  <c r="A744" i="6" s="1"/>
  <c r="A745" i="6" s="1"/>
  <c r="A746" i="6" s="1"/>
  <c r="A747" i="6" s="1"/>
  <c r="A748" i="6" s="1"/>
  <c r="A749" i="6" s="1"/>
  <c r="A750" i="6" s="1"/>
  <c r="A751" i="6" s="1"/>
  <c r="A752" i="6" s="1"/>
  <c r="A753" i="6" s="1"/>
  <c r="A754" i="6" s="1"/>
  <c r="A710" i="6"/>
  <c r="A711" i="6" s="1"/>
  <c r="A712" i="6" s="1"/>
  <c r="A713" i="6" s="1"/>
  <c r="A714" i="6" s="1"/>
  <c r="A715" i="6" s="1"/>
  <c r="A716" i="6" s="1"/>
  <c r="A717" i="6" s="1"/>
  <c r="A718" i="6" s="1"/>
  <c r="A719" i="6" s="1"/>
  <c r="A720" i="6" s="1"/>
  <c r="A721" i="6" s="1"/>
  <c r="A722" i="6" s="1"/>
  <c r="A723" i="6" s="1"/>
  <c r="A724" i="6" s="1"/>
  <c r="A725" i="6" s="1"/>
  <c r="A726" i="6" s="1"/>
  <c r="A727" i="6" s="1"/>
  <c r="A728" i="6" s="1"/>
  <c r="A729" i="6" s="1"/>
  <c r="A685" i="6"/>
  <c r="A686" i="6" s="1"/>
  <c r="A687" i="6" s="1"/>
  <c r="A688" i="6" s="1"/>
  <c r="A689" i="6" s="1"/>
  <c r="A690" i="6" s="1"/>
  <c r="A691" i="6" s="1"/>
  <c r="A692" i="6" s="1"/>
  <c r="A693" i="6" s="1"/>
  <c r="A694" i="6" s="1"/>
  <c r="A695" i="6" s="1"/>
  <c r="A696" i="6" s="1"/>
  <c r="A697" i="6" s="1"/>
  <c r="A698" i="6" s="1"/>
  <c r="A699" i="6" s="1"/>
  <c r="A700" i="6" s="1"/>
  <c r="A701" i="6" s="1"/>
  <c r="A702" i="6" s="1"/>
  <c r="A703" i="6" s="1"/>
  <c r="A704" i="6" s="1"/>
  <c r="A660" i="6"/>
  <c r="A661" i="6" s="1"/>
  <c r="A662" i="6" s="1"/>
  <c r="A663" i="6" s="1"/>
  <c r="A664" i="6" s="1"/>
  <c r="A665" i="6" s="1"/>
  <c r="A666" i="6" s="1"/>
  <c r="A667" i="6" s="1"/>
  <c r="A668" i="6" s="1"/>
  <c r="A669" i="6" s="1"/>
  <c r="A670" i="6" s="1"/>
  <c r="A671" i="6" s="1"/>
  <c r="A672" i="6" s="1"/>
  <c r="A673" i="6" s="1"/>
  <c r="A674" i="6" s="1"/>
  <c r="A675" i="6" s="1"/>
  <c r="A676" i="6" s="1"/>
  <c r="A677" i="6" s="1"/>
  <c r="A678" i="6" s="1"/>
  <c r="A679" i="6" s="1"/>
  <c r="A635" i="6"/>
  <c r="A636" i="6" s="1"/>
  <c r="A637" i="6" s="1"/>
  <c r="A638" i="6" s="1"/>
  <c r="A639" i="6" s="1"/>
  <c r="A640" i="6" s="1"/>
  <c r="A641" i="6" s="1"/>
  <c r="A642" i="6" s="1"/>
  <c r="A643" i="6" s="1"/>
  <c r="A644" i="6" s="1"/>
  <c r="A645" i="6" s="1"/>
  <c r="A646" i="6" s="1"/>
  <c r="A647" i="6" s="1"/>
  <c r="A648" i="6" s="1"/>
  <c r="A649" i="6" s="1"/>
  <c r="A650" i="6" s="1"/>
  <c r="A651" i="6" s="1"/>
  <c r="A652" i="6" s="1"/>
  <c r="A653" i="6" s="1"/>
  <c r="A654" i="6" s="1"/>
  <c r="A610" i="6"/>
  <c r="A611" i="6" s="1"/>
  <c r="A612" i="6" s="1"/>
  <c r="A613" i="6" s="1"/>
  <c r="A614" i="6" s="1"/>
  <c r="A615" i="6" s="1"/>
  <c r="A616" i="6" s="1"/>
  <c r="A617" i="6" s="1"/>
  <c r="A618" i="6" s="1"/>
  <c r="A619" i="6" s="1"/>
  <c r="A620" i="6" s="1"/>
  <c r="A621" i="6" s="1"/>
  <c r="A622" i="6" s="1"/>
  <c r="A623" i="6" s="1"/>
  <c r="A624" i="6" s="1"/>
  <c r="A625" i="6" s="1"/>
  <c r="A626" i="6" s="1"/>
  <c r="A627" i="6" s="1"/>
  <c r="A628" i="6" s="1"/>
  <c r="A629" i="6" s="1"/>
  <c r="A585" i="6"/>
  <c r="A586" i="6" s="1"/>
  <c r="A587" i="6" s="1"/>
  <c r="A588" i="6" s="1"/>
  <c r="A589" i="6" s="1"/>
  <c r="A590" i="6" s="1"/>
  <c r="A591" i="6" s="1"/>
  <c r="A592" i="6" s="1"/>
  <c r="A593" i="6" s="1"/>
  <c r="A594" i="6" s="1"/>
  <c r="A595" i="6" s="1"/>
  <c r="A596" i="6" s="1"/>
  <c r="A597" i="6" s="1"/>
  <c r="A598" i="6" s="1"/>
  <c r="A599" i="6" s="1"/>
  <c r="A600" i="6" s="1"/>
  <c r="A601" i="6" s="1"/>
  <c r="A602" i="6" s="1"/>
  <c r="A603" i="6" s="1"/>
  <c r="A604" i="6" s="1"/>
  <c r="A560" i="6"/>
  <c r="A561" i="6" s="1"/>
  <c r="A562" i="6" s="1"/>
  <c r="A563" i="6" s="1"/>
  <c r="A564" i="6" s="1"/>
  <c r="A565" i="6" s="1"/>
  <c r="A566" i="6" s="1"/>
  <c r="A567" i="6" s="1"/>
  <c r="A568" i="6" s="1"/>
  <c r="A569" i="6" s="1"/>
  <c r="A570" i="6" s="1"/>
  <c r="A571" i="6" s="1"/>
  <c r="A572" i="6" s="1"/>
  <c r="A573" i="6" s="1"/>
  <c r="A574" i="6" s="1"/>
  <c r="A575" i="6" s="1"/>
  <c r="A576" i="6" s="1"/>
  <c r="A577" i="6" s="1"/>
  <c r="A578" i="6" s="1"/>
  <c r="A579" i="6" s="1"/>
  <c r="A535" i="6"/>
  <c r="A536" i="6" s="1"/>
  <c r="A537" i="6" s="1"/>
  <c r="A538" i="6" s="1"/>
  <c r="A539" i="6" s="1"/>
  <c r="A540" i="6" s="1"/>
  <c r="A541" i="6" s="1"/>
  <c r="A542" i="6" s="1"/>
  <c r="A543" i="6" s="1"/>
  <c r="A544" i="6" s="1"/>
  <c r="A545" i="6" s="1"/>
  <c r="A546" i="6" s="1"/>
  <c r="A547" i="6" s="1"/>
  <c r="A548" i="6" s="1"/>
  <c r="A549" i="6" s="1"/>
  <c r="A550" i="6" s="1"/>
  <c r="A551" i="6" s="1"/>
  <c r="A552" i="6" s="1"/>
  <c r="A553" i="6" s="1"/>
  <c r="A554" i="6" s="1"/>
  <c r="A510" i="6"/>
  <c r="A511" i="6" s="1"/>
  <c r="A512" i="6" s="1"/>
  <c r="A513" i="6" s="1"/>
  <c r="A514" i="6" s="1"/>
  <c r="A515" i="6" s="1"/>
  <c r="A516" i="6" s="1"/>
  <c r="A517" i="6" s="1"/>
  <c r="A518" i="6" s="1"/>
  <c r="A519" i="6" s="1"/>
  <c r="A520" i="6" s="1"/>
  <c r="A521" i="6" s="1"/>
  <c r="A522" i="6" s="1"/>
  <c r="A523" i="6" s="1"/>
  <c r="A524" i="6" s="1"/>
  <c r="A525" i="6" s="1"/>
  <c r="A526" i="6" s="1"/>
  <c r="A527" i="6" s="1"/>
  <c r="A528" i="6" s="1"/>
  <c r="A529" i="6" s="1"/>
  <c r="A485" i="6"/>
  <c r="A486" i="6" s="1"/>
  <c r="A487" i="6" s="1"/>
  <c r="A488" i="6" s="1"/>
  <c r="A489" i="6" s="1"/>
  <c r="A490" i="6" s="1"/>
  <c r="A491" i="6" s="1"/>
  <c r="A492" i="6" s="1"/>
  <c r="A493" i="6" s="1"/>
  <c r="A494" i="6" s="1"/>
  <c r="A495" i="6" s="1"/>
  <c r="A496" i="6" s="1"/>
  <c r="A497" i="6" s="1"/>
  <c r="A498" i="6" s="1"/>
  <c r="A499" i="6" s="1"/>
  <c r="A500" i="6" s="1"/>
  <c r="A501" i="6" s="1"/>
  <c r="A502" i="6" s="1"/>
  <c r="A503" i="6" s="1"/>
  <c r="A504" i="6" s="1"/>
  <c r="A460" i="6"/>
  <c r="A461" i="6" s="1"/>
  <c r="A462" i="6" s="1"/>
  <c r="A463" i="6" s="1"/>
  <c r="A464" i="6" s="1"/>
  <c r="A465" i="6" s="1"/>
  <c r="A466" i="6" s="1"/>
  <c r="A467" i="6" s="1"/>
  <c r="A468" i="6" s="1"/>
  <c r="A469" i="6" s="1"/>
  <c r="A470" i="6" s="1"/>
  <c r="A471" i="6" s="1"/>
  <c r="A472" i="6" s="1"/>
  <c r="A473" i="6" s="1"/>
  <c r="A474" i="6" s="1"/>
  <c r="A475" i="6" s="1"/>
  <c r="A476" i="6" s="1"/>
  <c r="A477" i="6" s="1"/>
  <c r="A478" i="6" s="1"/>
  <c r="A479" i="6" s="1"/>
  <c r="A435" i="6"/>
  <c r="A436" i="6" s="1"/>
  <c r="A437" i="6" s="1"/>
  <c r="A438" i="6" s="1"/>
  <c r="A439" i="6" s="1"/>
  <c r="A440" i="6" s="1"/>
  <c r="A441" i="6" s="1"/>
  <c r="A442" i="6" s="1"/>
  <c r="A443" i="6" s="1"/>
  <c r="A444" i="6" s="1"/>
  <c r="A445" i="6" s="1"/>
  <c r="A446" i="6" s="1"/>
  <c r="A447" i="6" s="1"/>
  <c r="A448" i="6" s="1"/>
  <c r="A449" i="6" s="1"/>
  <c r="A450" i="6" s="1"/>
  <c r="A451" i="6" s="1"/>
  <c r="A452" i="6" s="1"/>
  <c r="A453" i="6" s="1"/>
  <c r="A454" i="6" s="1"/>
  <c r="A410" i="6"/>
  <c r="A411" i="6" s="1"/>
  <c r="A412" i="6" s="1"/>
  <c r="A413" i="6" s="1"/>
  <c r="A414" i="6" s="1"/>
  <c r="A415" i="6" s="1"/>
  <c r="A416" i="6" s="1"/>
  <c r="A417" i="6" s="1"/>
  <c r="A418" i="6" s="1"/>
  <c r="A419" i="6" s="1"/>
  <c r="A420" i="6" s="1"/>
  <c r="A421" i="6" s="1"/>
  <c r="A422" i="6" s="1"/>
  <c r="A423" i="6" s="1"/>
  <c r="A424" i="6" s="1"/>
  <c r="A425" i="6" s="1"/>
  <c r="A426" i="6" s="1"/>
  <c r="A427" i="6" s="1"/>
  <c r="A428" i="6" s="1"/>
  <c r="A429" i="6" s="1"/>
  <c r="A385" i="6"/>
  <c r="A386" i="6" s="1"/>
  <c r="A387" i="6" s="1"/>
  <c r="A388" i="6" s="1"/>
  <c r="A389" i="6" s="1"/>
  <c r="A390" i="6" s="1"/>
  <c r="A391" i="6" s="1"/>
  <c r="A392" i="6" s="1"/>
  <c r="A393" i="6" s="1"/>
  <c r="A394" i="6" s="1"/>
  <c r="A395" i="6" s="1"/>
  <c r="A396" i="6" s="1"/>
  <c r="A397" i="6" s="1"/>
  <c r="A398" i="6" s="1"/>
  <c r="A399" i="6" s="1"/>
  <c r="A400" i="6" s="1"/>
  <c r="A401" i="6" s="1"/>
  <c r="A402" i="6" s="1"/>
  <c r="A403" i="6" s="1"/>
  <c r="A404" i="6" s="1"/>
  <c r="A360" i="6"/>
  <c r="A361" i="6" s="1"/>
  <c r="A362" i="6" s="1"/>
  <c r="A363" i="6" s="1"/>
  <c r="A364" i="6" s="1"/>
  <c r="A365" i="6" s="1"/>
  <c r="A366" i="6" s="1"/>
  <c r="A367" i="6" s="1"/>
  <c r="A368" i="6" s="1"/>
  <c r="A369" i="6" s="1"/>
  <c r="A370" i="6" s="1"/>
  <c r="A371" i="6" s="1"/>
  <c r="A372" i="6" s="1"/>
  <c r="A373" i="6" s="1"/>
  <c r="A374" i="6" s="1"/>
  <c r="A375" i="6" s="1"/>
  <c r="A376" i="6" s="1"/>
  <c r="A377" i="6" s="1"/>
  <c r="A378" i="6" s="1"/>
  <c r="A379" i="6" s="1"/>
  <c r="A335" i="6"/>
  <c r="A336" i="6" s="1"/>
  <c r="A337" i="6" s="1"/>
  <c r="A338" i="6" s="1"/>
  <c r="A339" i="6" s="1"/>
  <c r="A340" i="6" s="1"/>
  <c r="A341" i="6" s="1"/>
  <c r="A342" i="6" s="1"/>
  <c r="A343" i="6" s="1"/>
  <c r="A344" i="6" s="1"/>
  <c r="A345" i="6" s="1"/>
  <c r="A346" i="6" s="1"/>
  <c r="A347" i="6" s="1"/>
  <c r="A348" i="6" s="1"/>
  <c r="A349" i="6" s="1"/>
  <c r="A350" i="6" s="1"/>
  <c r="A351" i="6" s="1"/>
  <c r="A352" i="6" s="1"/>
  <c r="A353" i="6" s="1"/>
  <c r="A354" i="6" s="1"/>
  <c r="A310" i="6"/>
  <c r="A311" i="6" s="1"/>
  <c r="A312" i="6" s="1"/>
  <c r="A313" i="6" s="1"/>
  <c r="A314" i="6" s="1"/>
  <c r="A315" i="6" s="1"/>
  <c r="A316" i="6" s="1"/>
  <c r="A317" i="6" s="1"/>
  <c r="A318" i="6" s="1"/>
  <c r="A319" i="6" s="1"/>
  <c r="A320" i="6" s="1"/>
  <c r="A321" i="6" s="1"/>
  <c r="A322" i="6" s="1"/>
  <c r="A323" i="6" s="1"/>
  <c r="A324" i="6" s="1"/>
  <c r="A325" i="6" s="1"/>
  <c r="A326" i="6" s="1"/>
  <c r="A327" i="6" s="1"/>
  <c r="A328" i="6" s="1"/>
  <c r="A329" i="6" s="1"/>
  <c r="A285" i="6"/>
  <c r="A286" i="6" s="1"/>
  <c r="A287" i="6" s="1"/>
  <c r="A288" i="6" s="1"/>
  <c r="A289" i="6" s="1"/>
  <c r="A290" i="6" s="1"/>
  <c r="A291" i="6" s="1"/>
  <c r="A292" i="6" s="1"/>
  <c r="A293" i="6" s="1"/>
  <c r="A294" i="6" s="1"/>
  <c r="A295" i="6" s="1"/>
  <c r="A296" i="6" s="1"/>
  <c r="A297" i="6" s="1"/>
  <c r="A298" i="6" s="1"/>
  <c r="A299" i="6" s="1"/>
  <c r="A300" i="6" s="1"/>
  <c r="A301" i="6" s="1"/>
  <c r="A302" i="6" s="1"/>
  <c r="A303" i="6" s="1"/>
  <c r="A304" i="6" s="1"/>
  <c r="A260" i="6"/>
  <c r="A261" i="6" s="1"/>
  <c r="A262" i="6" s="1"/>
  <c r="A263" i="6" s="1"/>
  <c r="A264" i="6" s="1"/>
  <c r="A265" i="6" s="1"/>
  <c r="A266" i="6" s="1"/>
  <c r="A267" i="6" s="1"/>
  <c r="A268" i="6" s="1"/>
  <c r="A269" i="6" s="1"/>
  <c r="A270" i="6" s="1"/>
  <c r="A271" i="6" s="1"/>
  <c r="A272" i="6" s="1"/>
  <c r="A273" i="6" s="1"/>
  <c r="A274" i="6" s="1"/>
  <c r="A275" i="6" s="1"/>
  <c r="A276" i="6" s="1"/>
  <c r="A277" i="6" s="1"/>
  <c r="A278" i="6" s="1"/>
  <c r="A279" i="6" s="1"/>
  <c r="A235" i="6"/>
  <c r="A236" i="6" s="1"/>
  <c r="A237" i="6" s="1"/>
  <c r="A238" i="6" s="1"/>
  <c r="A239" i="6" s="1"/>
  <c r="A240" i="6" s="1"/>
  <c r="A241" i="6" s="1"/>
  <c r="A242" i="6" s="1"/>
  <c r="A243" i="6" s="1"/>
  <c r="A244" i="6" s="1"/>
  <c r="A245" i="6" s="1"/>
  <c r="A246" i="6" s="1"/>
  <c r="A247" i="6" s="1"/>
  <c r="A248" i="6" s="1"/>
  <c r="A249" i="6" s="1"/>
  <c r="A250" i="6" s="1"/>
  <c r="A251" i="6" s="1"/>
  <c r="A252" i="6" s="1"/>
  <c r="A253" i="6" s="1"/>
  <c r="A254" i="6" s="1"/>
  <c r="A210" i="6"/>
  <c r="A211" i="6" s="1"/>
  <c r="A212" i="6" s="1"/>
  <c r="A213" i="6" s="1"/>
  <c r="A214" i="6" s="1"/>
  <c r="A215" i="6" s="1"/>
  <c r="A216" i="6" s="1"/>
  <c r="A217" i="6" s="1"/>
  <c r="A218" i="6" s="1"/>
  <c r="A219" i="6" s="1"/>
  <c r="A220" i="6" s="1"/>
  <c r="A221" i="6" s="1"/>
  <c r="A222" i="6" s="1"/>
  <c r="A223" i="6" s="1"/>
  <c r="A224" i="6" s="1"/>
  <c r="A225" i="6" s="1"/>
  <c r="A226" i="6" s="1"/>
  <c r="A227" i="6" s="1"/>
  <c r="A228" i="6" s="1"/>
  <c r="A229" i="6" s="1"/>
  <c r="A185" i="6"/>
  <c r="A186" i="6" s="1"/>
  <c r="A187" i="6" s="1"/>
  <c r="A188" i="6" s="1"/>
  <c r="A189" i="6" s="1"/>
  <c r="A190" i="6" s="1"/>
  <c r="A191" i="6" s="1"/>
  <c r="A192" i="6" s="1"/>
  <c r="A193" i="6" s="1"/>
  <c r="A194" i="6" s="1"/>
  <c r="A195" i="6" s="1"/>
  <c r="A196" i="6" s="1"/>
  <c r="A197" i="6" s="1"/>
  <c r="A198" i="6" s="1"/>
  <c r="A199" i="6" s="1"/>
  <c r="A200" i="6" s="1"/>
  <c r="A201" i="6" s="1"/>
  <c r="A202" i="6" s="1"/>
  <c r="A203" i="6" s="1"/>
  <c r="A204" i="6" s="1"/>
  <c r="A160" i="6"/>
  <c r="A161" i="6" s="1"/>
  <c r="A162" i="6" s="1"/>
  <c r="A163" i="6" s="1"/>
  <c r="A164" i="6" s="1"/>
  <c r="A165" i="6" s="1"/>
  <c r="A166" i="6" s="1"/>
  <c r="A167" i="6" s="1"/>
  <c r="A168" i="6" s="1"/>
  <c r="A169" i="6" s="1"/>
  <c r="A170" i="6" s="1"/>
  <c r="A171" i="6" s="1"/>
  <c r="A172" i="6" s="1"/>
  <c r="A173" i="6" s="1"/>
  <c r="A174" i="6" s="1"/>
  <c r="A175" i="6" s="1"/>
  <c r="A176" i="6" s="1"/>
  <c r="A177" i="6" s="1"/>
  <c r="A178" i="6" s="1"/>
  <c r="A179" i="6" s="1"/>
  <c r="A135" i="6"/>
  <c r="A136" i="6" s="1"/>
  <c r="A137" i="6" s="1"/>
  <c r="A138" i="6" s="1"/>
  <c r="A139" i="6" s="1"/>
  <c r="A140" i="6" s="1"/>
  <c r="A141" i="6" s="1"/>
  <c r="A142" i="6" s="1"/>
  <c r="A143" i="6" s="1"/>
  <c r="A144" i="6" s="1"/>
  <c r="A145" i="6" s="1"/>
  <c r="A146" i="6" s="1"/>
  <c r="A147" i="6" s="1"/>
  <c r="A148" i="6" s="1"/>
  <c r="A149" i="6" s="1"/>
  <c r="A150" i="6" s="1"/>
  <c r="A151" i="6" s="1"/>
  <c r="A152" i="6" s="1"/>
  <c r="A153" i="6" s="1"/>
  <c r="A154" i="6" s="1"/>
  <c r="A110" i="6"/>
  <c r="A111" i="6" s="1"/>
  <c r="A112" i="6" s="1"/>
  <c r="A113" i="6" s="1"/>
  <c r="A114" i="6" s="1"/>
  <c r="A115" i="6" s="1"/>
  <c r="A116" i="6" s="1"/>
  <c r="A117" i="6" s="1"/>
  <c r="A118" i="6" s="1"/>
  <c r="A119" i="6" s="1"/>
  <c r="A120" i="6" s="1"/>
  <c r="A121" i="6" s="1"/>
  <c r="A122" i="6" s="1"/>
  <c r="A123" i="6" s="1"/>
  <c r="A124" i="6" s="1"/>
  <c r="A125" i="6" s="1"/>
  <c r="A126" i="6" s="1"/>
  <c r="A127" i="6" s="1"/>
  <c r="A128" i="6" s="1"/>
  <c r="A129" i="6" s="1"/>
  <c r="A85" i="6"/>
  <c r="A86" i="6" s="1"/>
  <c r="A87" i="6" s="1"/>
  <c r="A88" i="6" s="1"/>
  <c r="A89" i="6" s="1"/>
  <c r="A90" i="6" s="1"/>
  <c r="A91" i="6" s="1"/>
  <c r="A92" i="6" s="1"/>
  <c r="A93" i="6" s="1"/>
  <c r="A94" i="6" s="1"/>
  <c r="A95" i="6" s="1"/>
  <c r="A96" i="6" s="1"/>
  <c r="A97" i="6" s="1"/>
  <c r="A98" i="6" s="1"/>
  <c r="A99" i="6" s="1"/>
  <c r="A100" i="6" s="1"/>
  <c r="A101" i="6" s="1"/>
  <c r="A102" i="6" s="1"/>
  <c r="A103" i="6" s="1"/>
  <c r="A60" i="6"/>
  <c r="A61" i="6" s="1"/>
  <c r="A62" i="6" s="1"/>
  <c r="A63" i="6" s="1"/>
  <c r="A64" i="6" s="1"/>
  <c r="A65" i="6" s="1"/>
  <c r="A66" i="6" s="1"/>
  <c r="A67" i="6" s="1"/>
  <c r="A68" i="6" s="1"/>
  <c r="A69" i="6" s="1"/>
  <c r="A70" i="6" s="1"/>
  <c r="A71" i="6" s="1"/>
  <c r="A72" i="6" s="1"/>
  <c r="A73" i="6" s="1"/>
  <c r="A74" i="6" s="1"/>
  <c r="A75" i="6" s="1"/>
  <c r="A76" i="6" s="1"/>
  <c r="A77" i="6" s="1"/>
  <c r="A78" i="6" s="1"/>
  <c r="A35" i="6"/>
  <c r="A36" i="6" s="1"/>
  <c r="A37" i="6" s="1"/>
  <c r="A38" i="6" s="1"/>
  <c r="A39" i="6" s="1"/>
  <c r="A40" i="6" s="1"/>
  <c r="A41" i="6" s="1"/>
  <c r="A42" i="6" s="1"/>
  <c r="A43" i="6" s="1"/>
  <c r="A44" i="6" s="1"/>
  <c r="A45" i="6" s="1"/>
  <c r="A46" i="6" s="1"/>
  <c r="A47" i="6" s="1"/>
  <c r="A48" i="6" s="1"/>
  <c r="A49" i="6" s="1"/>
  <c r="A50" i="6" s="1"/>
  <c r="A51" i="6" s="1"/>
  <c r="A52" i="6" s="1"/>
  <c r="A53" i="6" s="1"/>
  <c r="B983" i="4" l="1"/>
  <c r="B958" i="4"/>
  <c r="B933" i="4"/>
  <c r="B908" i="4"/>
  <c r="B883" i="4"/>
  <c r="B858" i="4"/>
  <c r="B833" i="4"/>
  <c r="B808" i="4"/>
  <c r="B783" i="4"/>
  <c r="B758" i="4"/>
  <c r="B733" i="4"/>
  <c r="B708" i="4"/>
  <c r="B683" i="4"/>
  <c r="B658" i="4"/>
  <c r="B633" i="4"/>
  <c r="C633" i="4" s="1"/>
  <c r="B608" i="4"/>
  <c r="C608" i="4" s="1"/>
  <c r="B583" i="4"/>
  <c r="C583" i="4" s="1"/>
  <c r="B558" i="4"/>
  <c r="C558" i="4" s="1"/>
  <c r="B533" i="4"/>
  <c r="C533" i="4" s="1"/>
  <c r="B508" i="4"/>
  <c r="C508" i="4" s="1"/>
  <c r="B483" i="4"/>
  <c r="C483" i="4" s="1"/>
  <c r="B458" i="4"/>
  <c r="C458" i="4" s="1"/>
  <c r="B433" i="4"/>
  <c r="C433" i="4" s="1"/>
  <c r="B408" i="4"/>
  <c r="C408" i="4" s="1"/>
  <c r="B383" i="4"/>
  <c r="C383" i="4" s="1"/>
  <c r="B358" i="4"/>
  <c r="C358" i="4" s="1"/>
  <c r="B333" i="4"/>
  <c r="C333" i="4" s="1"/>
  <c r="B308" i="4"/>
  <c r="C308" i="4" s="1"/>
  <c r="B283" i="4"/>
  <c r="C283" i="4" s="1"/>
  <c r="B258" i="4"/>
  <c r="C258" i="4" s="1"/>
  <c r="B233" i="4"/>
  <c r="C233" i="4" s="1"/>
  <c r="B208" i="4"/>
  <c r="C208" i="4" s="1"/>
  <c r="B183" i="4"/>
  <c r="C183" i="4" s="1"/>
  <c r="B158" i="4"/>
  <c r="C158" i="4" s="1"/>
  <c r="B133" i="4"/>
  <c r="C133" i="4" s="1"/>
  <c r="B108" i="4"/>
  <c r="C108" i="4" s="1"/>
  <c r="B83" i="4"/>
  <c r="C83" i="4" s="1"/>
  <c r="B58" i="4"/>
  <c r="C58" i="4" s="1"/>
  <c r="B33" i="4"/>
  <c r="C33" i="4" s="1"/>
  <c r="B6" i="4"/>
  <c r="C6" i="4" s="1"/>
  <c r="A987" i="4"/>
  <c r="A988" i="4" s="1"/>
  <c r="A989" i="4" s="1"/>
  <c r="A990" i="4" s="1"/>
  <c r="A991" i="4" s="1"/>
  <c r="A992" i="4" s="1"/>
  <c r="A993" i="4" s="1"/>
  <c r="A994" i="4" s="1"/>
  <c r="A995" i="4" s="1"/>
  <c r="A996" i="4" s="1"/>
  <c r="A997" i="4" s="1"/>
  <c r="A998" i="4" s="1"/>
  <c r="A999" i="4" s="1"/>
  <c r="A1000" i="4" s="1"/>
  <c r="A1001" i="4" s="1"/>
  <c r="A1002" i="4" s="1"/>
  <c r="A1003" i="4" s="1"/>
  <c r="A1004" i="4" s="1"/>
  <c r="A1005" i="4" s="1"/>
  <c r="A1006" i="4" s="1"/>
  <c r="A983" i="4"/>
  <c r="A962" i="4"/>
  <c r="A963" i="4" s="1"/>
  <c r="A964" i="4" s="1"/>
  <c r="A965" i="4" s="1"/>
  <c r="A966" i="4" s="1"/>
  <c r="A967" i="4" s="1"/>
  <c r="A968" i="4" s="1"/>
  <c r="A969" i="4" s="1"/>
  <c r="A970" i="4" s="1"/>
  <c r="A971" i="4" s="1"/>
  <c r="A972" i="4" s="1"/>
  <c r="A973" i="4" s="1"/>
  <c r="A974" i="4" s="1"/>
  <c r="A975" i="4" s="1"/>
  <c r="A976" i="4" s="1"/>
  <c r="A977" i="4" s="1"/>
  <c r="A978" i="4" s="1"/>
  <c r="A979" i="4" s="1"/>
  <c r="A980" i="4" s="1"/>
  <c r="A981" i="4" s="1"/>
  <c r="A958" i="4"/>
  <c r="A937" i="4"/>
  <c r="A938" i="4" s="1"/>
  <c r="A939" i="4" s="1"/>
  <c r="A940" i="4" s="1"/>
  <c r="A941" i="4" s="1"/>
  <c r="A942" i="4" s="1"/>
  <c r="A943" i="4" s="1"/>
  <c r="A944" i="4" s="1"/>
  <c r="A945" i="4" s="1"/>
  <c r="A946" i="4" s="1"/>
  <c r="A947" i="4" s="1"/>
  <c r="A948" i="4" s="1"/>
  <c r="A949" i="4" s="1"/>
  <c r="A950" i="4" s="1"/>
  <c r="A951" i="4" s="1"/>
  <c r="A952" i="4" s="1"/>
  <c r="A953" i="4" s="1"/>
  <c r="A954" i="4" s="1"/>
  <c r="A955" i="4" s="1"/>
  <c r="A956" i="4" s="1"/>
  <c r="A912" i="4"/>
  <c r="A913" i="4" s="1"/>
  <c r="A914" i="4" s="1"/>
  <c r="A915" i="4" s="1"/>
  <c r="A916" i="4" s="1"/>
  <c r="A917" i="4" s="1"/>
  <c r="A918" i="4" s="1"/>
  <c r="A919" i="4" s="1"/>
  <c r="A920" i="4" s="1"/>
  <c r="A921" i="4" s="1"/>
  <c r="A922" i="4" s="1"/>
  <c r="A923" i="4" s="1"/>
  <c r="A924" i="4" s="1"/>
  <c r="A925" i="4" s="1"/>
  <c r="A926" i="4" s="1"/>
  <c r="A927" i="4" s="1"/>
  <c r="A928" i="4" s="1"/>
  <c r="A929" i="4" s="1"/>
  <c r="A930" i="4" s="1"/>
  <c r="A931" i="4" s="1"/>
  <c r="A887" i="4"/>
  <c r="A888" i="4" s="1"/>
  <c r="A889" i="4" s="1"/>
  <c r="A890" i="4" s="1"/>
  <c r="A891" i="4" s="1"/>
  <c r="A892" i="4" s="1"/>
  <c r="A893" i="4" s="1"/>
  <c r="A894" i="4" s="1"/>
  <c r="A895" i="4" s="1"/>
  <c r="A896" i="4" s="1"/>
  <c r="A897" i="4" s="1"/>
  <c r="A898" i="4" s="1"/>
  <c r="A899" i="4" s="1"/>
  <c r="A900" i="4" s="1"/>
  <c r="A901" i="4" s="1"/>
  <c r="A902" i="4" s="1"/>
  <c r="A903" i="4" s="1"/>
  <c r="A904" i="4" s="1"/>
  <c r="A905" i="4" s="1"/>
  <c r="A862" i="4"/>
  <c r="A863" i="4" s="1"/>
  <c r="A864" i="4" s="1"/>
  <c r="A865" i="4" s="1"/>
  <c r="A866" i="4" s="1"/>
  <c r="A867" i="4" s="1"/>
  <c r="A868" i="4" s="1"/>
  <c r="A869" i="4" s="1"/>
  <c r="A870" i="4" s="1"/>
  <c r="A871" i="4" s="1"/>
  <c r="A872" i="4" s="1"/>
  <c r="A873" i="4" s="1"/>
  <c r="A874" i="4" s="1"/>
  <c r="A875" i="4" s="1"/>
  <c r="A876" i="4" s="1"/>
  <c r="A877" i="4" s="1"/>
  <c r="A878" i="4" s="1"/>
  <c r="A879" i="4" s="1"/>
  <c r="A880" i="4" s="1"/>
  <c r="A881" i="4" s="1"/>
  <c r="A838" i="4"/>
  <c r="A839" i="4" s="1"/>
  <c r="A840" i="4" s="1"/>
  <c r="A841" i="4" s="1"/>
  <c r="A842" i="4" s="1"/>
  <c r="A843" i="4" s="1"/>
  <c r="A844" i="4" s="1"/>
  <c r="A845" i="4" s="1"/>
  <c r="A846" i="4" s="1"/>
  <c r="A847" i="4" s="1"/>
  <c r="A848" i="4" s="1"/>
  <c r="A849" i="4" s="1"/>
  <c r="A850" i="4" s="1"/>
  <c r="A851" i="4" s="1"/>
  <c r="A852" i="4" s="1"/>
  <c r="A853" i="4" s="1"/>
  <c r="A854" i="4" s="1"/>
  <c r="A855" i="4" s="1"/>
  <c r="A856" i="4" s="1"/>
  <c r="A837" i="4"/>
  <c r="A812" i="4"/>
  <c r="A813" i="4" s="1"/>
  <c r="A814" i="4" s="1"/>
  <c r="A815" i="4" s="1"/>
  <c r="A816" i="4" s="1"/>
  <c r="A817" i="4" s="1"/>
  <c r="A818" i="4" s="1"/>
  <c r="A819" i="4" s="1"/>
  <c r="A820" i="4" s="1"/>
  <c r="A821" i="4" s="1"/>
  <c r="A822" i="4" s="1"/>
  <c r="A823" i="4" s="1"/>
  <c r="A824" i="4" s="1"/>
  <c r="A825" i="4" s="1"/>
  <c r="A826" i="4" s="1"/>
  <c r="A827" i="4" s="1"/>
  <c r="A828" i="4" s="1"/>
  <c r="A829" i="4" s="1"/>
  <c r="A830" i="4" s="1"/>
  <c r="A787" i="4"/>
  <c r="A788" i="4" s="1"/>
  <c r="A789" i="4" s="1"/>
  <c r="A790" i="4" s="1"/>
  <c r="A791" i="4" s="1"/>
  <c r="A792" i="4" s="1"/>
  <c r="A793" i="4" s="1"/>
  <c r="A794" i="4" s="1"/>
  <c r="A795" i="4" s="1"/>
  <c r="A796" i="4" s="1"/>
  <c r="A797" i="4" s="1"/>
  <c r="A798" i="4" s="1"/>
  <c r="A799" i="4" s="1"/>
  <c r="A800" i="4" s="1"/>
  <c r="A801" i="4" s="1"/>
  <c r="A802" i="4" s="1"/>
  <c r="A803" i="4" s="1"/>
  <c r="A804" i="4" s="1"/>
  <c r="A805" i="4" s="1"/>
  <c r="A806" i="4" s="1"/>
  <c r="A762" i="4"/>
  <c r="A763" i="4" s="1"/>
  <c r="A764" i="4" s="1"/>
  <c r="A765" i="4" s="1"/>
  <c r="A766" i="4" s="1"/>
  <c r="A767" i="4" s="1"/>
  <c r="A768" i="4" s="1"/>
  <c r="A769" i="4" s="1"/>
  <c r="A770" i="4" s="1"/>
  <c r="A771" i="4" s="1"/>
  <c r="A772" i="4" s="1"/>
  <c r="A773" i="4" s="1"/>
  <c r="A774" i="4" s="1"/>
  <c r="A775" i="4" s="1"/>
  <c r="A776" i="4" s="1"/>
  <c r="A777" i="4" s="1"/>
  <c r="A778" i="4" s="1"/>
  <c r="A779" i="4" s="1"/>
  <c r="A780" i="4" s="1"/>
  <c r="A781" i="4" s="1"/>
  <c r="A738" i="4"/>
  <c r="A739" i="4" s="1"/>
  <c r="A740" i="4" s="1"/>
  <c r="A741" i="4" s="1"/>
  <c r="A742" i="4" s="1"/>
  <c r="A743" i="4" s="1"/>
  <c r="A744" i="4" s="1"/>
  <c r="A745" i="4" s="1"/>
  <c r="A746" i="4" s="1"/>
  <c r="A747" i="4" s="1"/>
  <c r="A748" i="4" s="1"/>
  <c r="A749" i="4" s="1"/>
  <c r="A750" i="4" s="1"/>
  <c r="A751" i="4" s="1"/>
  <c r="A752" i="4" s="1"/>
  <c r="A753" i="4" s="1"/>
  <c r="A754" i="4" s="1"/>
  <c r="A755" i="4" s="1"/>
  <c r="A737" i="4"/>
  <c r="A712" i="4"/>
  <c r="A713" i="4" s="1"/>
  <c r="A714" i="4" s="1"/>
  <c r="A715" i="4" s="1"/>
  <c r="A716" i="4" s="1"/>
  <c r="A717" i="4" s="1"/>
  <c r="A718" i="4" s="1"/>
  <c r="A719" i="4" s="1"/>
  <c r="A720" i="4" s="1"/>
  <c r="A721" i="4" s="1"/>
  <c r="A722" i="4" s="1"/>
  <c r="A723" i="4" s="1"/>
  <c r="A724" i="4" s="1"/>
  <c r="A725" i="4" s="1"/>
  <c r="A726" i="4" s="1"/>
  <c r="A727" i="4" s="1"/>
  <c r="A728" i="4" s="1"/>
  <c r="A729" i="4" s="1"/>
  <c r="A730" i="4" s="1"/>
  <c r="A731" i="4" s="1"/>
  <c r="A687" i="4"/>
  <c r="A688" i="4" s="1"/>
  <c r="A689" i="4" s="1"/>
  <c r="A690" i="4" s="1"/>
  <c r="A691" i="4" s="1"/>
  <c r="A692" i="4" s="1"/>
  <c r="A693" i="4" s="1"/>
  <c r="A694" i="4" s="1"/>
  <c r="A695" i="4" s="1"/>
  <c r="A696" i="4" s="1"/>
  <c r="A697" i="4" s="1"/>
  <c r="A698" i="4" s="1"/>
  <c r="A699" i="4" s="1"/>
  <c r="A700" i="4" s="1"/>
  <c r="A701" i="4" s="1"/>
  <c r="A702" i="4" s="1"/>
  <c r="A703" i="4" s="1"/>
  <c r="A704" i="4" s="1"/>
  <c r="A705" i="4" s="1"/>
  <c r="A706" i="4" s="1"/>
  <c r="A683" i="4"/>
  <c r="A708" i="4" s="1"/>
  <c r="A662" i="4"/>
  <c r="A663" i="4" s="1"/>
  <c r="A664" i="4" s="1"/>
  <c r="A665" i="4" s="1"/>
  <c r="A666" i="4" s="1"/>
  <c r="A667" i="4" s="1"/>
  <c r="A668" i="4" s="1"/>
  <c r="A669" i="4" s="1"/>
  <c r="A670" i="4" s="1"/>
  <c r="A671" i="4" s="1"/>
  <c r="A672" i="4" s="1"/>
  <c r="A673" i="4" s="1"/>
  <c r="A674" i="4" s="1"/>
  <c r="A675" i="4" s="1"/>
  <c r="A676" i="4" s="1"/>
  <c r="A677" i="4" s="1"/>
  <c r="A678" i="4" s="1"/>
  <c r="A679" i="4" s="1"/>
  <c r="A680" i="4" s="1"/>
  <c r="A658" i="4"/>
  <c r="A637" i="4"/>
  <c r="A638" i="4" s="1"/>
  <c r="A639" i="4" s="1"/>
  <c r="A640" i="4" s="1"/>
  <c r="A641" i="4" s="1"/>
  <c r="A642" i="4" s="1"/>
  <c r="A643" i="4" s="1"/>
  <c r="A644" i="4" s="1"/>
  <c r="A645" i="4" s="1"/>
  <c r="A646" i="4" s="1"/>
  <c r="A647" i="4" s="1"/>
  <c r="A648" i="4" s="1"/>
  <c r="A649" i="4" s="1"/>
  <c r="A650" i="4" s="1"/>
  <c r="A651" i="4" s="1"/>
  <c r="A652" i="4" s="1"/>
  <c r="A653" i="4" s="1"/>
  <c r="A654" i="4" s="1"/>
  <c r="A655" i="4" s="1"/>
  <c r="A656" i="4" s="1"/>
  <c r="A614" i="4"/>
  <c r="A615" i="4" s="1"/>
  <c r="A616" i="4" s="1"/>
  <c r="A617" i="4" s="1"/>
  <c r="A618" i="4" s="1"/>
  <c r="A619" i="4" s="1"/>
  <c r="A620" i="4" s="1"/>
  <c r="A621" i="4" s="1"/>
  <c r="A622" i="4" s="1"/>
  <c r="A623" i="4" s="1"/>
  <c r="A624" i="4" s="1"/>
  <c r="A625" i="4" s="1"/>
  <c r="A626" i="4" s="1"/>
  <c r="A627" i="4" s="1"/>
  <c r="A628" i="4" s="1"/>
  <c r="A629" i="4" s="1"/>
  <c r="A630" i="4" s="1"/>
  <c r="A631" i="4" s="1"/>
  <c r="A613" i="4"/>
  <c r="A612" i="4"/>
  <c r="A587" i="4"/>
  <c r="A588" i="4" s="1"/>
  <c r="A589" i="4" s="1"/>
  <c r="A590" i="4" s="1"/>
  <c r="A591" i="4" s="1"/>
  <c r="A592" i="4" s="1"/>
  <c r="A593" i="4" s="1"/>
  <c r="A594" i="4" s="1"/>
  <c r="A595" i="4" s="1"/>
  <c r="A596" i="4" s="1"/>
  <c r="A597" i="4" s="1"/>
  <c r="A598" i="4" s="1"/>
  <c r="A599" i="4" s="1"/>
  <c r="A600" i="4" s="1"/>
  <c r="A601" i="4" s="1"/>
  <c r="A602" i="4" s="1"/>
  <c r="A603" i="4" s="1"/>
  <c r="A604" i="4" s="1"/>
  <c r="A605" i="4" s="1"/>
  <c r="A563" i="4"/>
  <c r="A564" i="4" s="1"/>
  <c r="A565" i="4" s="1"/>
  <c r="A566" i="4" s="1"/>
  <c r="A567" i="4" s="1"/>
  <c r="A568" i="4" s="1"/>
  <c r="A569" i="4" s="1"/>
  <c r="A570" i="4" s="1"/>
  <c r="A571" i="4" s="1"/>
  <c r="A572" i="4" s="1"/>
  <c r="A573" i="4" s="1"/>
  <c r="A574" i="4" s="1"/>
  <c r="A575" i="4" s="1"/>
  <c r="A576" i="4" s="1"/>
  <c r="A577" i="4" s="1"/>
  <c r="A578" i="4" s="1"/>
  <c r="A579" i="4" s="1"/>
  <c r="A580" i="4" s="1"/>
  <c r="A581" i="4" s="1"/>
  <c r="A562" i="4"/>
  <c r="A540" i="4"/>
  <c r="A541" i="4" s="1"/>
  <c r="A542" i="4" s="1"/>
  <c r="A543" i="4" s="1"/>
  <c r="A544" i="4" s="1"/>
  <c r="A545" i="4" s="1"/>
  <c r="A546" i="4" s="1"/>
  <c r="A547" i="4" s="1"/>
  <c r="A548" i="4" s="1"/>
  <c r="A549" i="4" s="1"/>
  <c r="A550" i="4" s="1"/>
  <c r="A551" i="4" s="1"/>
  <c r="A552" i="4" s="1"/>
  <c r="A553" i="4" s="1"/>
  <c r="A554" i="4" s="1"/>
  <c r="A555" i="4" s="1"/>
  <c r="A556" i="4" s="1"/>
  <c r="A539" i="4"/>
  <c r="A538" i="4"/>
  <c r="A537" i="4"/>
  <c r="A512" i="4"/>
  <c r="A513" i="4" s="1"/>
  <c r="A514" i="4" s="1"/>
  <c r="A515" i="4" s="1"/>
  <c r="A516" i="4" s="1"/>
  <c r="A517" i="4" s="1"/>
  <c r="A518" i="4" s="1"/>
  <c r="A519" i="4" s="1"/>
  <c r="A520" i="4" s="1"/>
  <c r="A521" i="4" s="1"/>
  <c r="A522" i="4" s="1"/>
  <c r="A523" i="4" s="1"/>
  <c r="A524" i="4" s="1"/>
  <c r="A525" i="4" s="1"/>
  <c r="A526" i="4" s="1"/>
  <c r="A527" i="4" s="1"/>
  <c r="A528" i="4" s="1"/>
  <c r="A529" i="4" s="1"/>
  <c r="A530" i="4" s="1"/>
  <c r="A487" i="4"/>
  <c r="A488" i="4" s="1"/>
  <c r="A489" i="4" s="1"/>
  <c r="A490" i="4" s="1"/>
  <c r="A491" i="4" s="1"/>
  <c r="A492" i="4" s="1"/>
  <c r="A493" i="4" s="1"/>
  <c r="A494" i="4" s="1"/>
  <c r="A495" i="4" s="1"/>
  <c r="A496" i="4" s="1"/>
  <c r="A497" i="4" s="1"/>
  <c r="A498" i="4" s="1"/>
  <c r="A499" i="4" s="1"/>
  <c r="A500" i="4" s="1"/>
  <c r="A501" i="4" s="1"/>
  <c r="A502" i="4" s="1"/>
  <c r="A503" i="4" s="1"/>
  <c r="A504" i="4" s="1"/>
  <c r="A505" i="4" s="1"/>
  <c r="A506" i="4" s="1"/>
  <c r="A462" i="4"/>
  <c r="A463" i="4" s="1"/>
  <c r="A464" i="4" s="1"/>
  <c r="A465" i="4" s="1"/>
  <c r="A466" i="4" s="1"/>
  <c r="A467" i="4" s="1"/>
  <c r="A468" i="4" s="1"/>
  <c r="A469" i="4" s="1"/>
  <c r="A470" i="4" s="1"/>
  <c r="A471" i="4" s="1"/>
  <c r="A472" i="4" s="1"/>
  <c r="A473" i="4" s="1"/>
  <c r="A474" i="4" s="1"/>
  <c r="A475" i="4" s="1"/>
  <c r="A476" i="4" s="1"/>
  <c r="A477" i="4" s="1"/>
  <c r="A478" i="4" s="1"/>
  <c r="A479" i="4" s="1"/>
  <c r="A480" i="4" s="1"/>
  <c r="A481" i="4" s="1"/>
  <c r="A438" i="4"/>
  <c r="A439" i="4" s="1"/>
  <c r="A440" i="4" s="1"/>
  <c r="A441" i="4" s="1"/>
  <c r="A442" i="4" s="1"/>
  <c r="A443" i="4" s="1"/>
  <c r="A444" i="4" s="1"/>
  <c r="A445" i="4" s="1"/>
  <c r="A446" i="4" s="1"/>
  <c r="A447" i="4" s="1"/>
  <c r="A448" i="4" s="1"/>
  <c r="A449" i="4" s="1"/>
  <c r="A450" i="4" s="1"/>
  <c r="A451" i="4" s="1"/>
  <c r="A452" i="4" s="1"/>
  <c r="A453" i="4" s="1"/>
  <c r="A454" i="4" s="1"/>
  <c r="A455" i="4" s="1"/>
  <c r="A437" i="4"/>
  <c r="A412" i="4"/>
  <c r="A413" i="4" s="1"/>
  <c r="A414" i="4" s="1"/>
  <c r="A415" i="4" s="1"/>
  <c r="A416" i="4" s="1"/>
  <c r="A417" i="4" s="1"/>
  <c r="A418" i="4" s="1"/>
  <c r="A419" i="4" s="1"/>
  <c r="A420" i="4" s="1"/>
  <c r="A421" i="4" s="1"/>
  <c r="A422" i="4" s="1"/>
  <c r="A423" i="4" s="1"/>
  <c r="A424" i="4" s="1"/>
  <c r="A425" i="4" s="1"/>
  <c r="A426" i="4" s="1"/>
  <c r="A427" i="4" s="1"/>
  <c r="A428" i="4" s="1"/>
  <c r="A429" i="4" s="1"/>
  <c r="A430" i="4" s="1"/>
  <c r="A431" i="4" s="1"/>
  <c r="A387" i="4"/>
  <c r="A388" i="4" s="1"/>
  <c r="A389" i="4" s="1"/>
  <c r="A390" i="4" s="1"/>
  <c r="A391" i="4" s="1"/>
  <c r="A392" i="4" s="1"/>
  <c r="A393" i="4" s="1"/>
  <c r="A394" i="4" s="1"/>
  <c r="A395" i="4" s="1"/>
  <c r="A396" i="4" s="1"/>
  <c r="A397" i="4" s="1"/>
  <c r="A398" i="4" s="1"/>
  <c r="A399" i="4" s="1"/>
  <c r="A400" i="4" s="1"/>
  <c r="A401" i="4" s="1"/>
  <c r="A402" i="4" s="1"/>
  <c r="A403" i="4" s="1"/>
  <c r="A404" i="4" s="1"/>
  <c r="A405" i="4" s="1"/>
  <c r="A406" i="4" s="1"/>
  <c r="A383" i="4"/>
  <c r="A408" i="4" s="1"/>
  <c r="A364" i="4"/>
  <c r="A365" i="4" s="1"/>
  <c r="A366" i="4" s="1"/>
  <c r="A367" i="4" s="1"/>
  <c r="A368" i="4" s="1"/>
  <c r="A369" i="4" s="1"/>
  <c r="A370" i="4" s="1"/>
  <c r="A371" i="4" s="1"/>
  <c r="A372" i="4" s="1"/>
  <c r="A373" i="4" s="1"/>
  <c r="A374" i="4" s="1"/>
  <c r="A375" i="4" s="1"/>
  <c r="A376" i="4" s="1"/>
  <c r="A377" i="4" s="1"/>
  <c r="A378" i="4" s="1"/>
  <c r="A379" i="4" s="1"/>
  <c r="A380" i="4" s="1"/>
  <c r="A363" i="4"/>
  <c r="A362" i="4"/>
  <c r="A358" i="4"/>
  <c r="A339" i="4"/>
  <c r="A340" i="4" s="1"/>
  <c r="A341" i="4" s="1"/>
  <c r="A342" i="4" s="1"/>
  <c r="A343" i="4" s="1"/>
  <c r="A344" i="4" s="1"/>
  <c r="A345" i="4" s="1"/>
  <c r="A346" i="4" s="1"/>
  <c r="A347" i="4" s="1"/>
  <c r="A348" i="4" s="1"/>
  <c r="A349" i="4" s="1"/>
  <c r="A350" i="4" s="1"/>
  <c r="A351" i="4" s="1"/>
  <c r="A352" i="4" s="1"/>
  <c r="A353" i="4" s="1"/>
  <c r="A354" i="4" s="1"/>
  <c r="A355" i="4" s="1"/>
  <c r="A356" i="4" s="1"/>
  <c r="A338" i="4"/>
  <c r="A337" i="4"/>
  <c r="A312" i="4"/>
  <c r="A313" i="4" s="1"/>
  <c r="A314" i="4" s="1"/>
  <c r="A315" i="4" s="1"/>
  <c r="A316" i="4" s="1"/>
  <c r="A317" i="4" s="1"/>
  <c r="A318" i="4" s="1"/>
  <c r="A319" i="4" s="1"/>
  <c r="A320" i="4" s="1"/>
  <c r="A321" i="4" s="1"/>
  <c r="A322" i="4" s="1"/>
  <c r="A323" i="4" s="1"/>
  <c r="A324" i="4" s="1"/>
  <c r="A325" i="4" s="1"/>
  <c r="A326" i="4" s="1"/>
  <c r="A327" i="4" s="1"/>
  <c r="A328" i="4" s="1"/>
  <c r="A329" i="4" s="1"/>
  <c r="A330" i="4" s="1"/>
  <c r="A331" i="4" s="1"/>
  <c r="A288" i="4"/>
  <c r="A289" i="4" s="1"/>
  <c r="A290" i="4" s="1"/>
  <c r="A291" i="4" s="1"/>
  <c r="A292" i="4" s="1"/>
  <c r="A293" i="4" s="1"/>
  <c r="A294" i="4" s="1"/>
  <c r="A295" i="4" s="1"/>
  <c r="A296" i="4" s="1"/>
  <c r="A297" i="4" s="1"/>
  <c r="A298" i="4" s="1"/>
  <c r="A299" i="4" s="1"/>
  <c r="A300" i="4" s="1"/>
  <c r="A301" i="4" s="1"/>
  <c r="A302" i="4" s="1"/>
  <c r="A303" i="4" s="1"/>
  <c r="A304" i="4" s="1"/>
  <c r="A305" i="4" s="1"/>
  <c r="A287" i="4"/>
  <c r="A283" i="4"/>
  <c r="A308" i="4" s="1"/>
  <c r="A262" i="4"/>
  <c r="A263" i="4" s="1"/>
  <c r="A264" i="4" s="1"/>
  <c r="A265" i="4" s="1"/>
  <c r="A266" i="4" s="1"/>
  <c r="A267" i="4" s="1"/>
  <c r="A268" i="4" s="1"/>
  <c r="A269" i="4" s="1"/>
  <c r="A270" i="4" s="1"/>
  <c r="A271" i="4" s="1"/>
  <c r="A272" i="4" s="1"/>
  <c r="A273" i="4" s="1"/>
  <c r="A274" i="4" s="1"/>
  <c r="A275" i="4" s="1"/>
  <c r="A276" i="4" s="1"/>
  <c r="A277" i="4" s="1"/>
  <c r="A278" i="4" s="1"/>
  <c r="A279" i="4" s="1"/>
  <c r="A280" i="4" s="1"/>
  <c r="A281" i="4" s="1"/>
  <c r="A258" i="4"/>
  <c r="A237" i="4"/>
  <c r="A238" i="4" s="1"/>
  <c r="A239" i="4" s="1"/>
  <c r="A240" i="4" s="1"/>
  <c r="A241" i="4" s="1"/>
  <c r="A242" i="4" s="1"/>
  <c r="A243" i="4" s="1"/>
  <c r="A244" i="4" s="1"/>
  <c r="A245" i="4" s="1"/>
  <c r="A246" i="4" s="1"/>
  <c r="A247" i="4" s="1"/>
  <c r="A248" i="4" s="1"/>
  <c r="A249" i="4" s="1"/>
  <c r="A250" i="4" s="1"/>
  <c r="A251" i="4" s="1"/>
  <c r="A252" i="4" s="1"/>
  <c r="A253" i="4" s="1"/>
  <c r="A254" i="4" s="1"/>
  <c r="A255" i="4" s="1"/>
  <c r="A256" i="4" s="1"/>
  <c r="A233" i="4"/>
  <c r="A212" i="4"/>
  <c r="A213" i="4" s="1"/>
  <c r="A214" i="4" s="1"/>
  <c r="A215" i="4" s="1"/>
  <c r="A216" i="4" s="1"/>
  <c r="A217" i="4" s="1"/>
  <c r="A218" i="4" s="1"/>
  <c r="A219" i="4" s="1"/>
  <c r="A220" i="4" s="1"/>
  <c r="A221" i="4" s="1"/>
  <c r="A222" i="4" s="1"/>
  <c r="A223" i="4" s="1"/>
  <c r="A224" i="4" s="1"/>
  <c r="A225" i="4" s="1"/>
  <c r="A226" i="4" s="1"/>
  <c r="A227" i="4" s="1"/>
  <c r="A228" i="4" s="1"/>
  <c r="A229" i="4" s="1"/>
  <c r="A230" i="4" s="1"/>
  <c r="A208" i="4"/>
  <c r="A187" i="4"/>
  <c r="A188" i="4" s="1"/>
  <c r="A189" i="4" s="1"/>
  <c r="A190" i="4" s="1"/>
  <c r="A191" i="4" s="1"/>
  <c r="A192" i="4" s="1"/>
  <c r="A193" i="4" s="1"/>
  <c r="A194" i="4" s="1"/>
  <c r="A195" i="4" s="1"/>
  <c r="A196" i="4" s="1"/>
  <c r="A197" i="4" s="1"/>
  <c r="A198" i="4" s="1"/>
  <c r="A199" i="4" s="1"/>
  <c r="A200" i="4" s="1"/>
  <c r="A201" i="4" s="1"/>
  <c r="A202" i="4" s="1"/>
  <c r="A203" i="4" s="1"/>
  <c r="A204" i="4" s="1"/>
  <c r="A205" i="4" s="1"/>
  <c r="A206" i="4" s="1"/>
  <c r="A162" i="4"/>
  <c r="A163" i="4" s="1"/>
  <c r="A164" i="4" s="1"/>
  <c r="A165" i="4" s="1"/>
  <c r="A166" i="4" s="1"/>
  <c r="A167" i="4" s="1"/>
  <c r="A168" i="4" s="1"/>
  <c r="A169" i="4" s="1"/>
  <c r="A170" i="4" s="1"/>
  <c r="A171" i="4" s="1"/>
  <c r="A172" i="4" s="1"/>
  <c r="A173" i="4" s="1"/>
  <c r="A174" i="4" s="1"/>
  <c r="A175" i="4" s="1"/>
  <c r="A176" i="4" s="1"/>
  <c r="A177" i="4" s="1"/>
  <c r="A178" i="4" s="1"/>
  <c r="A179" i="4" s="1"/>
  <c r="A180" i="4" s="1"/>
  <c r="A181" i="4" s="1"/>
  <c r="A137" i="4"/>
  <c r="A138" i="4" s="1"/>
  <c r="A139" i="4" s="1"/>
  <c r="A140" i="4" s="1"/>
  <c r="A141" i="4" s="1"/>
  <c r="A142" i="4" s="1"/>
  <c r="A143" i="4" s="1"/>
  <c r="A144" i="4" s="1"/>
  <c r="A145" i="4" s="1"/>
  <c r="A146" i="4" s="1"/>
  <c r="A147" i="4" s="1"/>
  <c r="A148" i="4" s="1"/>
  <c r="A149" i="4" s="1"/>
  <c r="A150" i="4" s="1"/>
  <c r="A151" i="4" s="1"/>
  <c r="A152" i="4" s="1"/>
  <c r="A153" i="4" s="1"/>
  <c r="A154" i="4" s="1"/>
  <c r="A155" i="4" s="1"/>
  <c r="A133" i="4"/>
  <c r="A158" i="4" s="1"/>
  <c r="A33" i="4"/>
  <c r="A733" i="4" l="1"/>
  <c r="A433" i="4"/>
  <c r="A333" i="4"/>
  <c r="A183" i="4"/>
  <c r="B37" i="7"/>
  <c r="B38" i="7"/>
  <c r="B39" i="7"/>
  <c r="B40" i="7"/>
  <c r="B41" i="7"/>
  <c r="B42" i="7"/>
  <c r="B43" i="7"/>
  <c r="B44" i="7"/>
  <c r="B45" i="7"/>
  <c r="B46" i="7"/>
  <c r="A758" i="4" l="1"/>
  <c r="A458" i="4"/>
  <c r="A112" i="4"/>
  <c r="A113" i="4" s="1"/>
  <c r="A114" i="4" s="1"/>
  <c r="A115" i="4" s="1"/>
  <c r="A116" i="4" s="1"/>
  <c r="A117" i="4" s="1"/>
  <c r="A118" i="4" s="1"/>
  <c r="A119" i="4" s="1"/>
  <c r="A120" i="4" s="1"/>
  <c r="A121" i="4" s="1"/>
  <c r="A122" i="4" s="1"/>
  <c r="A123" i="4" s="1"/>
  <c r="A124" i="4" s="1"/>
  <c r="A125" i="4" s="1"/>
  <c r="A126" i="4" s="1"/>
  <c r="A127" i="4" s="1"/>
  <c r="A128" i="4" s="1"/>
  <c r="A129" i="4" s="1"/>
  <c r="A130" i="4" s="1"/>
  <c r="A131" i="4" s="1"/>
  <c r="A87" i="4"/>
  <c r="A88" i="4" s="1"/>
  <c r="A89" i="4" s="1"/>
  <c r="A90" i="4" s="1"/>
  <c r="A91" i="4" s="1"/>
  <c r="A92" i="4" s="1"/>
  <c r="A93" i="4" s="1"/>
  <c r="A94" i="4" s="1"/>
  <c r="A95" i="4" s="1"/>
  <c r="A96" i="4" s="1"/>
  <c r="A97" i="4" s="1"/>
  <c r="A98" i="4" s="1"/>
  <c r="A99" i="4" s="1"/>
  <c r="A100" i="4" s="1"/>
  <c r="A101" i="4" s="1"/>
  <c r="A102" i="4" s="1"/>
  <c r="A103" i="4" s="1"/>
  <c r="A104" i="4" s="1"/>
  <c r="A105" i="4" s="1"/>
  <c r="A106" i="4" s="1"/>
  <c r="A62" i="4"/>
  <c r="A63" i="4" s="1"/>
  <c r="A64" i="4" s="1"/>
  <c r="A65" i="4" s="1"/>
  <c r="A66" i="4" s="1"/>
  <c r="A67" i="4" s="1"/>
  <c r="A69" i="4" s="1"/>
  <c r="A70" i="4" s="1"/>
  <c r="A71" i="4" s="1"/>
  <c r="A72" i="4" s="1"/>
  <c r="A73" i="4" s="1"/>
  <c r="A74" i="4" s="1"/>
  <c r="A75" i="4" s="1"/>
  <c r="A76" i="4" s="1"/>
  <c r="A77" i="4" s="1"/>
  <c r="A78" i="4" s="1"/>
  <c r="A79" i="4" s="1"/>
  <c r="A80" i="4" s="1"/>
  <c r="A37" i="4"/>
  <c r="A38" i="4" s="1"/>
  <c r="A39" i="4" s="1"/>
  <c r="A40" i="4" s="1"/>
  <c r="A41" i="4" s="1"/>
  <c r="A42" i="4" s="1"/>
  <c r="A43" i="4" s="1"/>
  <c r="A44" i="4" s="1"/>
  <c r="A45" i="4" s="1"/>
  <c r="A46" i="4" s="1"/>
  <c r="A47" i="4" s="1"/>
  <c r="A48" i="4" s="1"/>
  <c r="A49" i="4" s="1"/>
  <c r="A50" i="4" s="1"/>
  <c r="A51" i="4" s="1"/>
  <c r="A52" i="4" s="1"/>
  <c r="A53" i="4" s="1"/>
  <c r="A54" i="4" s="1"/>
  <c r="A55" i="4" s="1"/>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12" i="10"/>
  <c r="B11" i="8"/>
  <c r="B15" i="3"/>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16" i="10"/>
  <c r="A17" i="10" s="1"/>
  <c r="A18" i="10" s="1"/>
  <c r="A19" i="10" s="1"/>
  <c r="A20" i="10" s="1"/>
  <c r="A21" i="10" s="1"/>
  <c r="A22" i="10" s="1"/>
  <c r="A23" i="10" s="1"/>
  <c r="A24" i="10" s="1"/>
  <c r="A25" i="10" s="1"/>
  <c r="A26" i="10" s="1"/>
  <c r="A27" i="10" s="1"/>
  <c r="A28" i="10" s="1"/>
  <c r="A29" i="10" s="1"/>
  <c r="A30" i="10" s="1"/>
  <c r="A31" i="10" s="1"/>
  <c r="A32" i="10" s="1"/>
  <c r="A33" i="10" s="1"/>
  <c r="A34" i="10" s="1"/>
  <c r="A859" i="9"/>
  <c r="A860" i="9" s="1"/>
  <c r="A861" i="9" s="1"/>
  <c r="A862" i="9" s="1"/>
  <c r="A863" i="9" s="1"/>
  <c r="A864" i="9" s="1"/>
  <c r="A865" i="9" s="1"/>
  <c r="A866" i="9" s="1"/>
  <c r="A867" i="9" s="1"/>
  <c r="A868" i="9" s="1"/>
  <c r="A869" i="9" s="1"/>
  <c r="A870" i="9" s="1"/>
  <c r="A871" i="9" s="1"/>
  <c r="A872" i="9" s="1"/>
  <c r="A873" i="9" s="1"/>
  <c r="A874" i="9" s="1"/>
  <c r="A875" i="9" s="1"/>
  <c r="A876" i="9" s="1"/>
  <c r="A877" i="9" s="1"/>
  <c r="A878" i="9" s="1"/>
  <c r="A857" i="9"/>
  <c r="A856" i="9" s="1"/>
  <c r="A855" i="9" s="1"/>
  <c r="A854" i="9" s="1"/>
  <c r="A830" i="9"/>
  <c r="A831" i="9" s="1"/>
  <c r="A832" i="9" s="1"/>
  <c r="A833" i="9" s="1"/>
  <c r="A834" i="9" s="1"/>
  <c r="A835" i="9" s="1"/>
  <c r="A836" i="9" s="1"/>
  <c r="A837" i="9" s="1"/>
  <c r="A838" i="9" s="1"/>
  <c r="A839" i="9" s="1"/>
  <c r="A840" i="9" s="1"/>
  <c r="A841" i="9" s="1"/>
  <c r="A842" i="9" s="1"/>
  <c r="A843" i="9" s="1"/>
  <c r="A844" i="9" s="1"/>
  <c r="A845" i="9" s="1"/>
  <c r="A846" i="9" s="1"/>
  <c r="A847" i="9" s="1"/>
  <c r="A848" i="9" s="1"/>
  <c r="A849" i="9" s="1"/>
  <c r="A828" i="9"/>
  <c r="A827" i="9" s="1"/>
  <c r="A826" i="9" s="1"/>
  <c r="A825" i="9" s="1"/>
  <c r="A801" i="9"/>
  <c r="A802" i="9" s="1"/>
  <c r="A803" i="9" s="1"/>
  <c r="A804" i="9" s="1"/>
  <c r="A805" i="9" s="1"/>
  <c r="A806" i="9" s="1"/>
  <c r="A807" i="9" s="1"/>
  <c r="A808" i="9" s="1"/>
  <c r="A809" i="9" s="1"/>
  <c r="A810" i="9" s="1"/>
  <c r="A811" i="9" s="1"/>
  <c r="A812" i="9" s="1"/>
  <c r="A813" i="9" s="1"/>
  <c r="A814" i="9" s="1"/>
  <c r="A815" i="9" s="1"/>
  <c r="A816" i="9" s="1"/>
  <c r="A817" i="9" s="1"/>
  <c r="A818" i="9" s="1"/>
  <c r="A819" i="9" s="1"/>
  <c r="A799" i="9"/>
  <c r="A798" i="9" s="1"/>
  <c r="A797" i="9" s="1"/>
  <c r="A796" i="9" s="1"/>
  <c r="A772" i="9"/>
  <c r="A773" i="9" s="1"/>
  <c r="A774" i="9" s="1"/>
  <c r="A775" i="9" s="1"/>
  <c r="A776" i="9" s="1"/>
  <c r="A777" i="9" s="1"/>
  <c r="A778" i="9" s="1"/>
  <c r="A779" i="9" s="1"/>
  <c r="A780" i="9" s="1"/>
  <c r="A781" i="9" s="1"/>
  <c r="A782" i="9" s="1"/>
  <c r="A783" i="9" s="1"/>
  <c r="A784" i="9" s="1"/>
  <c r="A785" i="9" s="1"/>
  <c r="A786" i="9" s="1"/>
  <c r="A787" i="9" s="1"/>
  <c r="A788" i="9" s="1"/>
  <c r="A789" i="9" s="1"/>
  <c r="A790" i="9" s="1"/>
  <c r="A770" i="9"/>
  <c r="A769" i="9" s="1"/>
  <c r="A768" i="9" s="1"/>
  <c r="A767" i="9" s="1"/>
  <c r="A250" i="9"/>
  <c r="A251" i="9" s="1"/>
  <c r="A252" i="9" s="1"/>
  <c r="A253" i="9" s="1"/>
  <c r="A254" i="9" s="1"/>
  <c r="A255" i="9" s="1"/>
  <c r="A256" i="9" s="1"/>
  <c r="A257" i="9" s="1"/>
  <c r="A258" i="9" s="1"/>
  <c r="A259" i="9" s="1"/>
  <c r="A260" i="9" s="1"/>
  <c r="A261" i="9" s="1"/>
  <c r="A262" i="9" s="1"/>
  <c r="A263" i="9" s="1"/>
  <c r="A264" i="9" s="1"/>
  <c r="A265" i="9" s="1"/>
  <c r="A266" i="9" s="1"/>
  <c r="A267" i="9" s="1"/>
  <c r="A268" i="9" s="1"/>
  <c r="A269" i="9" s="1"/>
  <c r="A248" i="9"/>
  <c r="A247" i="9" s="1"/>
  <c r="A246" i="9" s="1"/>
  <c r="A245" i="9" s="1"/>
  <c r="A221" i="9"/>
  <c r="A222" i="9" s="1"/>
  <c r="A223" i="9" s="1"/>
  <c r="A224" i="9" s="1"/>
  <c r="A225" i="9" s="1"/>
  <c r="A226" i="9" s="1"/>
  <c r="A227" i="9" s="1"/>
  <c r="A228" i="9" s="1"/>
  <c r="A229" i="9" s="1"/>
  <c r="A230" i="9" s="1"/>
  <c r="A231" i="9" s="1"/>
  <c r="A232" i="9" s="1"/>
  <c r="A233" i="9" s="1"/>
  <c r="A234" i="9" s="1"/>
  <c r="A235" i="9" s="1"/>
  <c r="A236" i="9" s="1"/>
  <c r="A237" i="9" s="1"/>
  <c r="A238" i="9" s="1"/>
  <c r="A239" i="9" s="1"/>
  <c r="A240" i="9" s="1"/>
  <c r="A219" i="9"/>
  <c r="A218" i="9" s="1"/>
  <c r="A217" i="9" s="1"/>
  <c r="A216" i="9" s="1"/>
  <c r="A192" i="9"/>
  <c r="A193" i="9" s="1"/>
  <c r="A194" i="9" s="1"/>
  <c r="A195" i="9" s="1"/>
  <c r="A196" i="9" s="1"/>
  <c r="A197" i="9" s="1"/>
  <c r="A198" i="9" s="1"/>
  <c r="A199" i="9" s="1"/>
  <c r="A200" i="9" s="1"/>
  <c r="A201" i="9" s="1"/>
  <c r="A202" i="9" s="1"/>
  <c r="A203" i="9" s="1"/>
  <c r="A204" i="9" s="1"/>
  <c r="A205" i="9" s="1"/>
  <c r="A206" i="9" s="1"/>
  <c r="A207" i="9" s="1"/>
  <c r="A208" i="9" s="1"/>
  <c r="A209" i="9" s="1"/>
  <c r="A210" i="9" s="1"/>
  <c r="A190" i="9"/>
  <c r="A189" i="9" s="1"/>
  <c r="A188" i="9" s="1"/>
  <c r="A187" i="9" s="1"/>
  <c r="A163" i="9"/>
  <c r="A164" i="9" s="1"/>
  <c r="A165" i="9" s="1"/>
  <c r="A166" i="9" s="1"/>
  <c r="A167" i="9" s="1"/>
  <c r="A168" i="9" s="1"/>
  <c r="A169" i="9" s="1"/>
  <c r="A170" i="9" s="1"/>
  <c r="A171" i="9" s="1"/>
  <c r="A172" i="9" s="1"/>
  <c r="A173" i="9" s="1"/>
  <c r="A174" i="9" s="1"/>
  <c r="A175" i="9" s="1"/>
  <c r="A176" i="9" s="1"/>
  <c r="A177" i="9" s="1"/>
  <c r="A178" i="9" s="1"/>
  <c r="A179" i="9" s="1"/>
  <c r="A180" i="9" s="1"/>
  <c r="A181" i="9" s="1"/>
  <c r="A182" i="9" s="1"/>
  <c r="A161" i="9"/>
  <c r="A160" i="9" s="1"/>
  <c r="A159" i="9" s="1"/>
  <c r="A158" i="9" s="1"/>
  <c r="A134" i="9"/>
  <c r="A135" i="9" s="1"/>
  <c r="A136" i="9" s="1"/>
  <c r="A137" i="9" s="1"/>
  <c r="A138" i="9" s="1"/>
  <c r="A139" i="9" s="1"/>
  <c r="A140" i="9" s="1"/>
  <c r="A141" i="9" s="1"/>
  <c r="A142" i="9" s="1"/>
  <c r="A143" i="9" s="1"/>
  <c r="A144" i="9" s="1"/>
  <c r="A145" i="9" s="1"/>
  <c r="A146" i="9" s="1"/>
  <c r="A147" i="9" s="1"/>
  <c r="A148" i="9" s="1"/>
  <c r="A149" i="9" s="1"/>
  <c r="A150" i="9" s="1"/>
  <c r="A151" i="9" s="1"/>
  <c r="A152" i="9" s="1"/>
  <c r="A153" i="9" s="1"/>
  <c r="A132" i="9"/>
  <c r="A131" i="9" s="1"/>
  <c r="A130" i="9" s="1"/>
  <c r="A129" i="9" s="1"/>
  <c r="A105" i="9"/>
  <c r="A106" i="9" s="1"/>
  <c r="A107" i="9" s="1"/>
  <c r="A108" i="9" s="1"/>
  <c r="A109" i="9" s="1"/>
  <c r="A110" i="9" s="1"/>
  <c r="A111" i="9" s="1"/>
  <c r="A112" i="9" s="1"/>
  <c r="A113" i="9" s="1"/>
  <c r="A114" i="9" s="1"/>
  <c r="A115" i="9" s="1"/>
  <c r="A116" i="9" s="1"/>
  <c r="A117" i="9" s="1"/>
  <c r="A118" i="9" s="1"/>
  <c r="A119" i="9" s="1"/>
  <c r="A120" i="9" s="1"/>
  <c r="A121" i="9" s="1"/>
  <c r="A122" i="9" s="1"/>
  <c r="A123" i="9" s="1"/>
  <c r="A124" i="9" s="1"/>
  <c r="A103" i="9"/>
  <c r="A102" i="9" s="1"/>
  <c r="A101" i="9" s="1"/>
  <c r="A100" i="9" s="1"/>
  <c r="A76" i="9"/>
  <c r="A77" i="9" s="1"/>
  <c r="A78" i="9" s="1"/>
  <c r="A79" i="9" s="1"/>
  <c r="A80" i="9" s="1"/>
  <c r="A81" i="9" s="1"/>
  <c r="A82" i="9" s="1"/>
  <c r="A83" i="9" s="1"/>
  <c r="A84" i="9" s="1"/>
  <c r="A85" i="9" s="1"/>
  <c r="A86" i="9" s="1"/>
  <c r="A87" i="9" s="1"/>
  <c r="A88" i="9" s="1"/>
  <c r="A89" i="9" s="1"/>
  <c r="A90" i="9" s="1"/>
  <c r="A91" i="9" s="1"/>
  <c r="A92" i="9" s="1"/>
  <c r="A93" i="9" s="1"/>
  <c r="A94" i="9" s="1"/>
  <c r="A95" i="9" s="1"/>
  <c r="A74" i="9"/>
  <c r="A73" i="9" s="1"/>
  <c r="A72" i="9" s="1"/>
  <c r="A71" i="9" s="1"/>
  <c r="A45" i="9"/>
  <c r="A44" i="9" s="1"/>
  <c r="A43" i="9" s="1"/>
  <c r="A42" i="9" s="1"/>
  <c r="A13" i="9"/>
  <c r="A12" i="9" s="1"/>
  <c r="A11" i="9" s="1"/>
  <c r="A10" i="9" s="1"/>
  <c r="A47" i="9"/>
  <c r="A48" i="9" s="1"/>
  <c r="A49" i="9" s="1"/>
  <c r="A50" i="9" s="1"/>
  <c r="A51" i="9" s="1"/>
  <c r="A52" i="9" s="1"/>
  <c r="A53" i="9" s="1"/>
  <c r="A54" i="9" s="1"/>
  <c r="A55" i="9" s="1"/>
  <c r="A56" i="9" s="1"/>
  <c r="A57" i="9" s="1"/>
  <c r="A58" i="9" s="1"/>
  <c r="A59" i="9" s="1"/>
  <c r="A60" i="9" s="1"/>
  <c r="A61" i="9" s="1"/>
  <c r="A62" i="9" s="1"/>
  <c r="A63" i="9" s="1"/>
  <c r="A64" i="9" s="1"/>
  <c r="A65" i="9" s="1"/>
  <c r="A15" i="9"/>
  <c r="A16" i="9" s="1"/>
  <c r="A17" i="9" s="1"/>
  <c r="A18" i="9" s="1"/>
  <c r="A19" i="9" s="1"/>
  <c r="A20" i="9" s="1"/>
  <c r="A21" i="9" s="1"/>
  <c r="A22" i="9" s="1"/>
  <c r="A23" i="9" s="1"/>
  <c r="A24" i="9" s="1"/>
  <c r="A25" i="9" s="1"/>
  <c r="A26" i="9" s="1"/>
  <c r="A27" i="9" s="1"/>
  <c r="A28" i="9" s="1"/>
  <c r="A29" i="9" s="1"/>
  <c r="A30" i="9" s="1"/>
  <c r="A31" i="9" s="1"/>
  <c r="A32" i="9" s="1"/>
  <c r="A33" i="9" s="1"/>
  <c r="A34" i="9" s="1"/>
  <c r="B7" i="9"/>
  <c r="A19" i="8"/>
  <c r="A20" i="8" s="1"/>
  <c r="A21" i="8" s="1"/>
  <c r="A22" i="8" s="1"/>
  <c r="A23" i="8" s="1"/>
  <c r="A24" i="8" s="1"/>
  <c r="A25" i="8" s="1"/>
  <c r="A26" i="8" s="1"/>
  <c r="A27" i="8" s="1"/>
  <c r="A28" i="8" s="1"/>
  <c r="A29" i="8" s="1"/>
  <c r="A30" i="8" s="1"/>
  <c r="A31" i="8" s="1"/>
  <c r="A32" i="8" s="1"/>
  <c r="A33" i="8" s="1"/>
  <c r="A34" i="8" s="1"/>
  <c r="A35" i="8" s="1"/>
  <c r="A36" i="8" s="1"/>
  <c r="A37" i="8" s="1"/>
  <c r="A15" i="8"/>
  <c r="B7" i="7"/>
  <c r="A56" i="6"/>
  <c r="A10" i="6"/>
  <c r="A11" i="6" s="1"/>
  <c r="A12" i="6" s="1"/>
  <c r="A13" i="6" s="1"/>
  <c r="A14" i="6" s="1"/>
  <c r="A15" i="6" s="1"/>
  <c r="A16" i="6" s="1"/>
  <c r="A17" i="6" s="1"/>
  <c r="A18" i="6" s="1"/>
  <c r="A19" i="6" s="1"/>
  <c r="A20" i="6" s="1"/>
  <c r="A21" i="6" s="1"/>
  <c r="A22" i="6" s="1"/>
  <c r="A23" i="6" s="1"/>
  <c r="A24" i="6" s="1"/>
  <c r="A25" i="6" s="1"/>
  <c r="A26" i="6" s="1"/>
  <c r="A27" i="6" s="1"/>
  <c r="A28" i="6" s="1"/>
  <c r="B6" i="6"/>
  <c r="A58" i="4"/>
  <c r="A83" i="4" s="1"/>
  <c r="A10" i="4"/>
  <c r="A11" i="4" s="1"/>
  <c r="A12" i="4" s="1"/>
  <c r="A13" i="4" s="1"/>
  <c r="A14" i="4" s="1"/>
  <c r="A15" i="4" s="1"/>
  <c r="A16" i="4" s="1"/>
  <c r="A17" i="4" s="1"/>
  <c r="A18" i="4" s="1"/>
  <c r="A19" i="4" s="1"/>
  <c r="A20" i="4" s="1"/>
  <c r="A21" i="4" s="1"/>
  <c r="A22" i="4" s="1"/>
  <c r="A23" i="4" s="1"/>
  <c r="A24" i="4" s="1"/>
  <c r="A25" i="4" s="1"/>
  <c r="A26" i="4" s="1"/>
  <c r="A27" i="4" s="1"/>
  <c r="A28" i="4" s="1"/>
  <c r="C29" i="3"/>
  <c r="C30" i="3" s="1"/>
  <c r="B30" i="3"/>
  <c r="A31" i="3"/>
  <c r="A35" i="3"/>
  <c r="A36" i="3" s="1"/>
  <c r="A37" i="3" s="1"/>
  <c r="A38" i="3" s="1"/>
  <c r="A39" i="3" s="1"/>
  <c r="A40" i="3" s="1"/>
  <c r="A41" i="3" s="1"/>
  <c r="A42" i="3" s="1"/>
  <c r="A43" i="3" s="1"/>
  <c r="A44" i="3" s="1"/>
  <c r="A45" i="3" s="1"/>
  <c r="A46" i="3" s="1"/>
  <c r="A47" i="3" s="1"/>
  <c r="A48" i="3" s="1"/>
  <c r="A49" i="3" s="1"/>
  <c r="A50" i="3" s="1"/>
  <c r="A51" i="3" s="1"/>
  <c r="A52" i="3" s="1"/>
  <c r="A53" i="3" s="1"/>
  <c r="A57" i="2"/>
  <c r="A82" i="2" s="1"/>
  <c r="A35" i="2"/>
  <c r="A60" i="2" s="1"/>
  <c r="A9" i="2"/>
  <c r="A10" i="2" s="1"/>
  <c r="A11" i="2" s="1"/>
  <c r="A12" i="2" s="1"/>
  <c r="A13" i="2" s="1"/>
  <c r="A14" i="2" s="1"/>
  <c r="A15" i="2" s="1"/>
  <c r="A16" i="2" s="1"/>
  <c r="A17" i="2" s="1"/>
  <c r="A18" i="2" s="1"/>
  <c r="A19" i="2" s="1"/>
  <c r="A20" i="2" s="1"/>
  <c r="A21" i="2" s="1"/>
  <c r="A22" i="2" s="1"/>
  <c r="A23" i="2" s="1"/>
  <c r="A24" i="2" s="1"/>
  <c r="A25" i="2" s="1"/>
  <c r="A26" i="2" s="1"/>
  <c r="A27" i="2" s="1"/>
  <c r="A28" i="2" s="1"/>
  <c r="B5" i="2"/>
  <c r="C5" i="2" s="1"/>
  <c r="A783" i="4" l="1"/>
  <c r="A483" i="4"/>
  <c r="B32" i="2"/>
  <c r="C32" i="2" s="1"/>
  <c r="A81" i="6"/>
  <c r="A68" i="9"/>
  <c r="A108" i="4"/>
  <c r="D29" i="3"/>
  <c r="A85" i="2"/>
  <c r="A61" i="2"/>
  <c r="A62" i="2" s="1"/>
  <c r="A63" i="2" s="1"/>
  <c r="A64" i="2" s="1"/>
  <c r="A65" i="2" s="1"/>
  <c r="A66" i="2" s="1"/>
  <c r="A67" i="2" s="1"/>
  <c r="A68" i="2" s="1"/>
  <c r="A69" i="2" s="1"/>
  <c r="A70" i="2" s="1"/>
  <c r="A71" i="2" s="1"/>
  <c r="A72" i="2" s="1"/>
  <c r="A73" i="2" s="1"/>
  <c r="A74" i="2" s="1"/>
  <c r="A75" i="2" s="1"/>
  <c r="A76" i="2" s="1"/>
  <c r="A77" i="2" s="1"/>
  <c r="A78" i="2" s="1"/>
  <c r="A79" i="2" s="1"/>
  <c r="B82" i="2"/>
  <c r="C82" i="2" s="1"/>
  <c r="A107" i="2"/>
  <c r="A36" i="2"/>
  <c r="A37" i="2" s="1"/>
  <c r="A38" i="2" s="1"/>
  <c r="A39" i="2" s="1"/>
  <c r="A40" i="2" s="1"/>
  <c r="A41" i="2" s="1"/>
  <c r="A42" i="2" s="1"/>
  <c r="A43" i="2" s="1"/>
  <c r="A44" i="2" s="1"/>
  <c r="A45" i="2" s="1"/>
  <c r="A46" i="2" s="1"/>
  <c r="A47" i="2" s="1"/>
  <c r="A48" i="2" s="1"/>
  <c r="A49" i="2" s="1"/>
  <c r="A50" i="2" s="1"/>
  <c r="A51" i="2" s="1"/>
  <c r="A52" i="2" s="1"/>
  <c r="A53" i="2" s="1"/>
  <c r="A54" i="2" s="1"/>
  <c r="B57" i="2"/>
  <c r="C57" i="2" s="1"/>
  <c r="A106" i="6" l="1"/>
  <c r="A808" i="4"/>
  <c r="A508" i="4"/>
  <c r="A97" i="9"/>
  <c r="E29" i="3"/>
  <c r="D30" i="3"/>
  <c r="A132" i="2"/>
  <c r="B107" i="2"/>
  <c r="C107" i="2" s="1"/>
  <c r="A110" i="2"/>
  <c r="A86" i="2"/>
  <c r="A87" i="2" s="1"/>
  <c r="A88" i="2" s="1"/>
  <c r="A89" i="2" s="1"/>
  <c r="A90" i="2" s="1"/>
  <c r="A91" i="2" s="1"/>
  <c r="A92" i="2" s="1"/>
  <c r="A93" i="2" s="1"/>
  <c r="A94" i="2" s="1"/>
  <c r="A95" i="2" s="1"/>
  <c r="A96" i="2" s="1"/>
  <c r="A97" i="2" s="1"/>
  <c r="A98" i="2" s="1"/>
  <c r="A99" i="2" s="1"/>
  <c r="A100" i="2" s="1"/>
  <c r="A101" i="2" s="1"/>
  <c r="A102" i="2" s="1"/>
  <c r="A103" i="2" s="1"/>
  <c r="A104" i="2" s="1"/>
  <c r="A131" i="6" l="1"/>
  <c r="A833" i="4"/>
  <c r="A533" i="4"/>
  <c r="A126" i="9"/>
  <c r="F29" i="3"/>
  <c r="E30" i="3"/>
  <c r="A111" i="2"/>
  <c r="A112" i="2" s="1"/>
  <c r="A113" i="2" s="1"/>
  <c r="A114" i="2" s="1"/>
  <c r="A115" i="2" s="1"/>
  <c r="A116" i="2" s="1"/>
  <c r="A117" i="2" s="1"/>
  <c r="A118" i="2" s="1"/>
  <c r="A119" i="2" s="1"/>
  <c r="A120" i="2" s="1"/>
  <c r="A121" i="2" s="1"/>
  <c r="A122" i="2" s="1"/>
  <c r="A123" i="2" s="1"/>
  <c r="A124" i="2" s="1"/>
  <c r="A125" i="2" s="1"/>
  <c r="A126" i="2" s="1"/>
  <c r="A127" i="2" s="1"/>
  <c r="A128" i="2" s="1"/>
  <c r="A129" i="2" s="1"/>
  <c r="A135" i="2"/>
  <c r="B132" i="2"/>
  <c r="C132" i="2" s="1"/>
  <c r="A157" i="2"/>
  <c r="A156" i="6" l="1"/>
  <c r="A181" i="6" s="1"/>
  <c r="A858" i="4"/>
  <c r="A558" i="4"/>
  <c r="A155" i="9"/>
  <c r="G29" i="3"/>
  <c r="F30" i="3"/>
  <c r="A182" i="2"/>
  <c r="B157" i="2"/>
  <c r="C157" i="2" s="1"/>
  <c r="A160" i="2"/>
  <c r="A136" i="2"/>
  <c r="A137" i="2" s="1"/>
  <c r="A138" i="2" s="1"/>
  <c r="A139" i="2" s="1"/>
  <c r="A140" i="2" s="1"/>
  <c r="A141" i="2" s="1"/>
  <c r="A142" i="2" s="1"/>
  <c r="A143" i="2" s="1"/>
  <c r="A144" i="2" s="1"/>
  <c r="A145" i="2" s="1"/>
  <c r="A146" i="2" s="1"/>
  <c r="A147" i="2" s="1"/>
  <c r="A148" i="2" s="1"/>
  <c r="A149" i="2" s="1"/>
  <c r="A150" i="2" s="1"/>
  <c r="A151" i="2" s="1"/>
  <c r="A152" i="2" s="1"/>
  <c r="A153" i="2" s="1"/>
  <c r="A154" i="2" s="1"/>
  <c r="A883" i="4" l="1"/>
  <c r="A583" i="4"/>
  <c r="A184" i="9"/>
  <c r="A206" i="6"/>
  <c r="G30" i="3"/>
  <c r="H29" i="3"/>
  <c r="A161" i="2"/>
  <c r="A162" i="2" s="1"/>
  <c r="A163" i="2" s="1"/>
  <c r="A164" i="2" s="1"/>
  <c r="A165" i="2" s="1"/>
  <c r="A166" i="2" s="1"/>
  <c r="A167" i="2" s="1"/>
  <c r="A168" i="2" s="1"/>
  <c r="A169" i="2" s="1"/>
  <c r="A170" i="2" s="1"/>
  <c r="A171" i="2" s="1"/>
  <c r="A172" i="2" s="1"/>
  <c r="A173" i="2" s="1"/>
  <c r="A174" i="2" s="1"/>
  <c r="A175" i="2" s="1"/>
  <c r="A176" i="2" s="1"/>
  <c r="A177" i="2" s="1"/>
  <c r="A178" i="2" s="1"/>
  <c r="A179" i="2" s="1"/>
  <c r="A180" i="2" s="1"/>
  <c r="A185" i="2"/>
  <c r="B182" i="2"/>
  <c r="C182" i="2" s="1"/>
  <c r="A207" i="2"/>
  <c r="A908" i="4" l="1"/>
  <c r="A608" i="4"/>
  <c r="A213" i="9"/>
  <c r="A231" i="6"/>
  <c r="H30" i="3"/>
  <c r="I29" i="3"/>
  <c r="A232" i="2"/>
  <c r="B207" i="2"/>
  <c r="C207" i="2" s="1"/>
  <c r="A210" i="2"/>
  <c r="A186" i="2"/>
  <c r="A187" i="2" s="1"/>
  <c r="A188" i="2" s="1"/>
  <c r="A189" i="2" s="1"/>
  <c r="A190" i="2" s="1"/>
  <c r="A191" i="2" s="1"/>
  <c r="A192" i="2" s="1"/>
  <c r="A193" i="2" s="1"/>
  <c r="A194" i="2" s="1"/>
  <c r="A195" i="2" s="1"/>
  <c r="A196" i="2" s="1"/>
  <c r="A197" i="2" s="1"/>
  <c r="A198" i="2" s="1"/>
  <c r="A199" i="2" s="1"/>
  <c r="A200" i="2" s="1"/>
  <c r="A201" i="2" s="1"/>
  <c r="A202" i="2" s="1"/>
  <c r="A203" i="2" s="1"/>
  <c r="A204" i="2" s="1"/>
  <c r="A205" i="2" s="1"/>
  <c r="A933" i="4" l="1"/>
  <c r="A633" i="4"/>
  <c r="A242" i="9"/>
  <c r="A256" i="6"/>
  <c r="I30" i="3"/>
  <c r="J29" i="3"/>
  <c r="A235" i="2"/>
  <c r="A211" i="2"/>
  <c r="A212" i="2" s="1"/>
  <c r="A213" i="2" s="1"/>
  <c r="A214" i="2" s="1"/>
  <c r="A215" i="2" s="1"/>
  <c r="A216" i="2" s="1"/>
  <c r="A217" i="2" s="1"/>
  <c r="A218" i="2" s="1"/>
  <c r="A219" i="2" s="1"/>
  <c r="A220" i="2" s="1"/>
  <c r="A221" i="2" s="1"/>
  <c r="A222" i="2" s="1"/>
  <c r="A223" i="2" s="1"/>
  <c r="A224" i="2" s="1"/>
  <c r="A225" i="2" s="1"/>
  <c r="A226" i="2" s="1"/>
  <c r="A227" i="2" s="1"/>
  <c r="A228" i="2" s="1"/>
  <c r="A229" i="2" s="1"/>
  <c r="A230" i="2" s="1"/>
  <c r="A257" i="2"/>
  <c r="B232" i="2"/>
  <c r="C232" i="2" s="1"/>
  <c r="A271" i="9" l="1"/>
  <c r="A281" i="6"/>
  <c r="A306" i="6" s="1"/>
  <c r="K29" i="3"/>
  <c r="J30" i="3"/>
  <c r="A282" i="2"/>
  <c r="B257" i="2"/>
  <c r="C257" i="2" s="1"/>
  <c r="A260" i="2"/>
  <c r="A236" i="2"/>
  <c r="A237" i="2" s="1"/>
  <c r="A238" i="2" s="1"/>
  <c r="A239" i="2" s="1"/>
  <c r="A240" i="2" s="1"/>
  <c r="A241" i="2" s="1"/>
  <c r="A242" i="2" s="1"/>
  <c r="A243" i="2" s="1"/>
  <c r="A244" i="2" s="1"/>
  <c r="A245" i="2" s="1"/>
  <c r="A246" i="2" s="1"/>
  <c r="A247" i="2" s="1"/>
  <c r="A248" i="2" s="1"/>
  <c r="A249" i="2" s="1"/>
  <c r="A250" i="2" s="1"/>
  <c r="A251" i="2" s="1"/>
  <c r="A252" i="2" s="1"/>
  <c r="A253" i="2" s="1"/>
  <c r="A254" i="2" s="1"/>
  <c r="A255" i="2" s="1"/>
  <c r="A300" i="9" l="1"/>
  <c r="L29" i="3"/>
  <c r="K30" i="3"/>
  <c r="A285" i="2"/>
  <c r="A261" i="2"/>
  <c r="A262" i="2" s="1"/>
  <c r="A263" i="2" s="1"/>
  <c r="A264" i="2" s="1"/>
  <c r="A265" i="2" s="1"/>
  <c r="A266" i="2" s="1"/>
  <c r="A267" i="2" s="1"/>
  <c r="A268" i="2" s="1"/>
  <c r="A269" i="2" s="1"/>
  <c r="A270" i="2" s="1"/>
  <c r="A271" i="2" s="1"/>
  <c r="A272" i="2" s="1"/>
  <c r="A273" i="2" s="1"/>
  <c r="A274" i="2" s="1"/>
  <c r="A275" i="2" s="1"/>
  <c r="A276" i="2" s="1"/>
  <c r="A277" i="2" s="1"/>
  <c r="A278" i="2" s="1"/>
  <c r="A279" i="2" s="1"/>
  <c r="A280" i="2" s="1"/>
  <c r="A307" i="2"/>
  <c r="B282" i="2"/>
  <c r="C282" i="2" s="1"/>
  <c r="A329" i="9" l="1"/>
  <c r="A331" i="6"/>
  <c r="M29" i="3"/>
  <c r="L30" i="3"/>
  <c r="A332" i="2"/>
  <c r="B307" i="2"/>
  <c r="C307" i="2" s="1"/>
  <c r="A310" i="2"/>
  <c r="A286" i="2"/>
  <c r="A287" i="2" s="1"/>
  <c r="A288" i="2" s="1"/>
  <c r="A289" i="2" s="1"/>
  <c r="A290" i="2" s="1"/>
  <c r="A291" i="2" s="1"/>
  <c r="A292" i="2" s="1"/>
  <c r="A293" i="2" s="1"/>
  <c r="A294" i="2" s="1"/>
  <c r="A295" i="2" s="1"/>
  <c r="A296" i="2" s="1"/>
  <c r="A297" i="2" s="1"/>
  <c r="A298" i="2" s="1"/>
  <c r="A299" i="2" s="1"/>
  <c r="A300" i="2" s="1"/>
  <c r="A301" i="2" s="1"/>
  <c r="A302" i="2" s="1"/>
  <c r="A303" i="2" s="1"/>
  <c r="A304" i="2" s="1"/>
  <c r="A305" i="2" s="1"/>
  <c r="A358" i="9" l="1"/>
  <c r="A356" i="6"/>
  <c r="N29" i="3"/>
  <c r="M30" i="3"/>
  <c r="A335" i="2"/>
  <c r="A311" i="2"/>
  <c r="A312" i="2" s="1"/>
  <c r="A313" i="2" s="1"/>
  <c r="A314" i="2" s="1"/>
  <c r="A315" i="2" s="1"/>
  <c r="A316" i="2" s="1"/>
  <c r="A317" i="2" s="1"/>
  <c r="A318" i="2" s="1"/>
  <c r="A319" i="2" s="1"/>
  <c r="A320" i="2" s="1"/>
  <c r="A321" i="2" s="1"/>
  <c r="A322" i="2" s="1"/>
  <c r="A323" i="2" s="1"/>
  <c r="A324" i="2" s="1"/>
  <c r="A325" i="2" s="1"/>
  <c r="A326" i="2" s="1"/>
  <c r="A327" i="2" s="1"/>
  <c r="A328" i="2" s="1"/>
  <c r="A329" i="2" s="1"/>
  <c r="A330" i="2" s="1"/>
  <c r="A357" i="2"/>
  <c r="B332" i="2"/>
  <c r="C332" i="2" s="1"/>
  <c r="A387" i="9" l="1"/>
  <c r="A381" i="6"/>
  <c r="O29" i="3"/>
  <c r="N30" i="3"/>
  <c r="A382" i="2"/>
  <c r="B357" i="2"/>
  <c r="C357" i="2" s="1"/>
  <c r="A360" i="2"/>
  <c r="A336" i="2"/>
  <c r="A337" i="2" s="1"/>
  <c r="A338" i="2" s="1"/>
  <c r="A339" i="2" s="1"/>
  <c r="A340" i="2" s="1"/>
  <c r="A341" i="2" s="1"/>
  <c r="A342" i="2" s="1"/>
  <c r="A343" i="2" s="1"/>
  <c r="A344" i="2" s="1"/>
  <c r="A345" i="2" s="1"/>
  <c r="A346" i="2" s="1"/>
  <c r="A347" i="2" s="1"/>
  <c r="A348" i="2" s="1"/>
  <c r="A349" i="2" s="1"/>
  <c r="A350" i="2" s="1"/>
  <c r="A351" i="2" s="1"/>
  <c r="A352" i="2" s="1"/>
  <c r="A353" i="2" s="1"/>
  <c r="A354" i="2" s="1"/>
  <c r="A355" i="2" s="1"/>
  <c r="A416" i="9" l="1"/>
  <c r="A406" i="6"/>
  <c r="P29" i="3"/>
  <c r="O30" i="3"/>
  <c r="A361" i="2"/>
  <c r="A362" i="2" s="1"/>
  <c r="A363" i="2" s="1"/>
  <c r="A364" i="2" s="1"/>
  <c r="A365" i="2" s="1"/>
  <c r="A366" i="2" s="1"/>
  <c r="A367" i="2" s="1"/>
  <c r="A368" i="2" s="1"/>
  <c r="A369" i="2" s="1"/>
  <c r="A370" i="2" s="1"/>
  <c r="A371" i="2" s="1"/>
  <c r="A372" i="2" s="1"/>
  <c r="A373" i="2" s="1"/>
  <c r="A374" i="2" s="1"/>
  <c r="A375" i="2" s="1"/>
  <c r="A376" i="2" s="1"/>
  <c r="A377" i="2" s="1"/>
  <c r="A378" i="2" s="1"/>
  <c r="A379" i="2" s="1"/>
  <c r="A380" i="2" s="1"/>
  <c r="A385" i="2"/>
  <c r="B382" i="2"/>
  <c r="C382" i="2" s="1"/>
  <c r="A407" i="2"/>
  <c r="A445" i="9" l="1"/>
  <c r="A431" i="6"/>
  <c r="P30" i="3"/>
  <c r="Q29" i="3"/>
  <c r="B407" i="2"/>
  <c r="C407" i="2" s="1"/>
  <c r="A432" i="2"/>
  <c r="A386" i="2"/>
  <c r="A387" i="2" s="1"/>
  <c r="A388" i="2" s="1"/>
  <c r="A389" i="2" s="1"/>
  <c r="A390" i="2" s="1"/>
  <c r="A391" i="2" s="1"/>
  <c r="A392" i="2" s="1"/>
  <c r="A393" i="2" s="1"/>
  <c r="A394" i="2" s="1"/>
  <c r="A395" i="2" s="1"/>
  <c r="A396" i="2" s="1"/>
  <c r="A397" i="2" s="1"/>
  <c r="A398" i="2" s="1"/>
  <c r="A399" i="2" s="1"/>
  <c r="A400" i="2" s="1"/>
  <c r="A401" i="2" s="1"/>
  <c r="A402" i="2" s="1"/>
  <c r="A403" i="2" s="1"/>
  <c r="A404" i="2" s="1"/>
  <c r="A405" i="2" s="1"/>
  <c r="A410" i="2"/>
  <c r="A474" i="9" l="1"/>
  <c r="A456" i="6"/>
  <c r="Q30" i="3"/>
  <c r="R29" i="3"/>
  <c r="A435" i="2"/>
  <c r="A411" i="2"/>
  <c r="A412" i="2" s="1"/>
  <c r="A413" i="2" s="1"/>
  <c r="A414" i="2" s="1"/>
  <c r="A415" i="2" s="1"/>
  <c r="A416" i="2" s="1"/>
  <c r="A417" i="2" s="1"/>
  <c r="A418" i="2" s="1"/>
  <c r="A419" i="2" s="1"/>
  <c r="A420" i="2" s="1"/>
  <c r="A421" i="2" s="1"/>
  <c r="A422" i="2" s="1"/>
  <c r="A423" i="2" s="1"/>
  <c r="A424" i="2" s="1"/>
  <c r="A425" i="2" s="1"/>
  <c r="A426" i="2" s="1"/>
  <c r="A427" i="2" s="1"/>
  <c r="A428" i="2" s="1"/>
  <c r="A429" i="2" s="1"/>
  <c r="A430" i="2" s="1"/>
  <c r="A457" i="2"/>
  <c r="B432" i="2"/>
  <c r="C432" i="2" s="1"/>
  <c r="A503" i="9" l="1"/>
  <c r="A481" i="6"/>
  <c r="R30" i="3"/>
  <c r="S29" i="3"/>
  <c r="A482" i="2"/>
  <c r="B457" i="2"/>
  <c r="C457" i="2" s="1"/>
  <c r="A460" i="2"/>
  <c r="A436" i="2"/>
  <c r="A437" i="2" s="1"/>
  <c r="A438" i="2" s="1"/>
  <c r="A439" i="2" s="1"/>
  <c r="A440" i="2" s="1"/>
  <c r="A441" i="2" s="1"/>
  <c r="A442" i="2" s="1"/>
  <c r="A443" i="2" s="1"/>
  <c r="A444" i="2" s="1"/>
  <c r="A445" i="2" s="1"/>
  <c r="A446" i="2" s="1"/>
  <c r="A447" i="2" s="1"/>
  <c r="A448" i="2" s="1"/>
  <c r="A449" i="2" s="1"/>
  <c r="A450" i="2" s="1"/>
  <c r="A451" i="2" s="1"/>
  <c r="A452" i="2" s="1"/>
  <c r="A453" i="2" s="1"/>
  <c r="A454" i="2" s="1"/>
  <c r="A455" i="2" s="1"/>
  <c r="A532" i="9" l="1"/>
  <c r="A506" i="6"/>
  <c r="S30" i="3"/>
  <c r="T29" i="3"/>
  <c r="A485" i="2"/>
  <c r="A461" i="2"/>
  <c r="A462" i="2" s="1"/>
  <c r="A463" i="2" s="1"/>
  <c r="A464" i="2" s="1"/>
  <c r="A465" i="2" s="1"/>
  <c r="A466" i="2" s="1"/>
  <c r="A467" i="2" s="1"/>
  <c r="A468" i="2" s="1"/>
  <c r="A469" i="2" s="1"/>
  <c r="A470" i="2" s="1"/>
  <c r="A471" i="2" s="1"/>
  <c r="A472" i="2" s="1"/>
  <c r="A473" i="2" s="1"/>
  <c r="A474" i="2" s="1"/>
  <c r="A475" i="2" s="1"/>
  <c r="A476" i="2" s="1"/>
  <c r="A477" i="2" s="1"/>
  <c r="A478" i="2" s="1"/>
  <c r="A479" i="2" s="1"/>
  <c r="A480" i="2" s="1"/>
  <c r="A507" i="2"/>
  <c r="B482" i="2"/>
  <c r="C482" i="2" s="1"/>
  <c r="A561" i="9" l="1"/>
  <c r="A531" i="6"/>
  <c r="T30" i="3"/>
  <c r="U29" i="3"/>
  <c r="A532" i="2"/>
  <c r="B507" i="2"/>
  <c r="C507" i="2" s="1"/>
  <c r="A510" i="2"/>
  <c r="A486" i="2"/>
  <c r="A487" i="2" s="1"/>
  <c r="A488" i="2" s="1"/>
  <c r="A489" i="2" s="1"/>
  <c r="A490" i="2" s="1"/>
  <c r="A491" i="2" s="1"/>
  <c r="A492" i="2" s="1"/>
  <c r="A493" i="2" s="1"/>
  <c r="A494" i="2" s="1"/>
  <c r="A495" i="2" s="1"/>
  <c r="A496" i="2" s="1"/>
  <c r="A497" i="2" s="1"/>
  <c r="A498" i="2" s="1"/>
  <c r="A499" i="2" s="1"/>
  <c r="A500" i="2" s="1"/>
  <c r="A501" i="2" s="1"/>
  <c r="A502" i="2" s="1"/>
  <c r="A503" i="2" s="1"/>
  <c r="A504" i="2" s="1"/>
  <c r="A505" i="2" s="1"/>
  <c r="A590" i="9" l="1"/>
  <c r="A556" i="6"/>
  <c r="U30" i="3"/>
  <c r="V29" i="3"/>
  <c r="A535" i="2"/>
  <c r="A511" i="2"/>
  <c r="A512" i="2" s="1"/>
  <c r="A513" i="2" s="1"/>
  <c r="A514" i="2" s="1"/>
  <c r="A515" i="2" s="1"/>
  <c r="A516" i="2" s="1"/>
  <c r="A517" i="2" s="1"/>
  <c r="A518" i="2" s="1"/>
  <c r="A519" i="2" s="1"/>
  <c r="A520" i="2" s="1"/>
  <c r="A521" i="2" s="1"/>
  <c r="A522" i="2" s="1"/>
  <c r="A523" i="2" s="1"/>
  <c r="A524" i="2" s="1"/>
  <c r="A525" i="2" s="1"/>
  <c r="A526" i="2" s="1"/>
  <c r="A527" i="2" s="1"/>
  <c r="A528" i="2" s="1"/>
  <c r="A529" i="2" s="1"/>
  <c r="A530" i="2" s="1"/>
  <c r="A557" i="2"/>
  <c r="B532" i="2"/>
  <c r="C532" i="2" s="1"/>
  <c r="A619" i="9" l="1"/>
  <c r="A581" i="6"/>
  <c r="W29" i="3"/>
  <c r="V30" i="3"/>
  <c r="A582" i="2"/>
  <c r="B557" i="2"/>
  <c r="C557" i="2" s="1"/>
  <c r="A560" i="2"/>
  <c r="A536" i="2"/>
  <c r="A537" i="2" s="1"/>
  <c r="A538" i="2" s="1"/>
  <c r="A539" i="2" s="1"/>
  <c r="A540" i="2" s="1"/>
  <c r="A541" i="2" s="1"/>
  <c r="A542" i="2" s="1"/>
  <c r="A543" i="2" s="1"/>
  <c r="A544" i="2" s="1"/>
  <c r="A545" i="2" s="1"/>
  <c r="A546" i="2" s="1"/>
  <c r="A547" i="2" s="1"/>
  <c r="A548" i="2" s="1"/>
  <c r="A549" i="2" s="1"/>
  <c r="A550" i="2" s="1"/>
  <c r="A551" i="2" s="1"/>
  <c r="A552" i="2" s="1"/>
  <c r="A553" i="2" s="1"/>
  <c r="A554" i="2" s="1"/>
  <c r="A648" i="9" l="1"/>
  <c r="A606" i="6"/>
  <c r="X29" i="3"/>
  <c r="W30" i="3"/>
  <c r="A561" i="2"/>
  <c r="A562" i="2" s="1"/>
  <c r="A563" i="2" s="1"/>
  <c r="A564" i="2" s="1"/>
  <c r="A565" i="2" s="1"/>
  <c r="A566" i="2" s="1"/>
  <c r="A567" i="2" s="1"/>
  <c r="A568" i="2" s="1"/>
  <c r="A569" i="2" s="1"/>
  <c r="A570" i="2" s="1"/>
  <c r="A571" i="2" s="1"/>
  <c r="A572" i="2" s="1"/>
  <c r="A573" i="2" s="1"/>
  <c r="A574" i="2" s="1"/>
  <c r="A575" i="2" s="1"/>
  <c r="A576" i="2" s="1"/>
  <c r="A577" i="2" s="1"/>
  <c r="A578" i="2" s="1"/>
  <c r="A579" i="2" s="1"/>
  <c r="A580" i="2" s="1"/>
  <c r="A585" i="2"/>
  <c r="A607" i="2"/>
  <c r="B582" i="2"/>
  <c r="C582" i="2" s="1"/>
  <c r="A677" i="9" l="1"/>
  <c r="A631" i="6"/>
  <c r="Y29" i="3"/>
  <c r="X30" i="3"/>
  <c r="A632" i="2"/>
  <c r="B607" i="2"/>
  <c r="C607" i="2" s="1"/>
  <c r="A610" i="2"/>
  <c r="A586" i="2"/>
  <c r="A587" i="2" s="1"/>
  <c r="A588" i="2" s="1"/>
  <c r="A589" i="2" s="1"/>
  <c r="A590" i="2" s="1"/>
  <c r="A591" i="2" s="1"/>
  <c r="A592" i="2" s="1"/>
  <c r="A593" i="2" s="1"/>
  <c r="A594" i="2" s="1"/>
  <c r="A595" i="2" s="1"/>
  <c r="A596" i="2" s="1"/>
  <c r="A597" i="2" s="1"/>
  <c r="A598" i="2" s="1"/>
  <c r="A599" i="2" s="1"/>
  <c r="A600" i="2" s="1"/>
  <c r="A601" i="2" s="1"/>
  <c r="A602" i="2" s="1"/>
  <c r="A603" i="2" s="1"/>
  <c r="A604" i="2" s="1"/>
  <c r="A605" i="2" s="1"/>
  <c r="A706" i="9" l="1"/>
  <c r="B632" i="2"/>
  <c r="C632" i="2" s="1"/>
  <c r="A657" i="2"/>
  <c r="A656" i="6"/>
  <c r="Z29" i="3"/>
  <c r="Y30" i="3"/>
  <c r="A611" i="2"/>
  <c r="A612" i="2" s="1"/>
  <c r="A613" i="2" s="1"/>
  <c r="A614" i="2" s="1"/>
  <c r="A615" i="2" s="1"/>
  <c r="A616" i="2" s="1"/>
  <c r="A617" i="2" s="1"/>
  <c r="A618" i="2" s="1"/>
  <c r="A619" i="2" s="1"/>
  <c r="A620" i="2" s="1"/>
  <c r="A621" i="2" s="1"/>
  <c r="A622" i="2" s="1"/>
  <c r="A623" i="2" s="1"/>
  <c r="A624" i="2" s="1"/>
  <c r="A625" i="2" s="1"/>
  <c r="A626" i="2" s="1"/>
  <c r="A627" i="2" s="1"/>
  <c r="A628" i="2" s="1"/>
  <c r="A629" i="2" s="1"/>
  <c r="A630" i="2" s="1"/>
  <c r="A635" i="2"/>
  <c r="A735" i="9" l="1"/>
  <c r="A682" i="2"/>
  <c r="B657" i="2"/>
  <c r="C657" i="2" s="1"/>
  <c r="A636" i="2"/>
  <c r="A637" i="2" s="1"/>
  <c r="A638" i="2" s="1"/>
  <c r="A639" i="2" s="1"/>
  <c r="A640" i="2" s="1"/>
  <c r="A641" i="2" s="1"/>
  <c r="A642" i="2" s="1"/>
  <c r="A643" i="2" s="1"/>
  <c r="A644" i="2" s="1"/>
  <c r="A645" i="2" s="1"/>
  <c r="A646" i="2" s="1"/>
  <c r="A647" i="2" s="1"/>
  <c r="A648" i="2" s="1"/>
  <c r="A649" i="2" s="1"/>
  <c r="A650" i="2" s="1"/>
  <c r="A651" i="2" s="1"/>
  <c r="A652" i="2" s="1"/>
  <c r="A653" i="2" s="1"/>
  <c r="A654" i="2" s="1"/>
  <c r="A655" i="2" s="1"/>
  <c r="A660" i="2"/>
  <c r="A681" i="6"/>
  <c r="AA29" i="3"/>
  <c r="Z30" i="3"/>
  <c r="A764" i="9" l="1"/>
  <c r="A661" i="2"/>
  <c r="A662" i="2" s="1"/>
  <c r="A663" i="2" s="1"/>
  <c r="A664" i="2" s="1"/>
  <c r="A665" i="2" s="1"/>
  <c r="A666" i="2" s="1"/>
  <c r="A667" i="2" s="1"/>
  <c r="A668" i="2" s="1"/>
  <c r="A669" i="2" s="1"/>
  <c r="A670" i="2" s="1"/>
  <c r="A671" i="2" s="1"/>
  <c r="A672" i="2" s="1"/>
  <c r="A673" i="2" s="1"/>
  <c r="A674" i="2" s="1"/>
  <c r="A675" i="2" s="1"/>
  <c r="A676" i="2" s="1"/>
  <c r="A677" i="2" s="1"/>
  <c r="A678" i="2" s="1"/>
  <c r="A679" i="2" s="1"/>
  <c r="A680" i="2" s="1"/>
  <c r="A685" i="2"/>
  <c r="B682" i="2"/>
  <c r="C682" i="2" s="1"/>
  <c r="A707" i="2"/>
  <c r="A706" i="6"/>
  <c r="AA30" i="3"/>
  <c r="AB29" i="3"/>
  <c r="A793" i="9" l="1"/>
  <c r="A732" i="2"/>
  <c r="B707" i="2"/>
  <c r="C707" i="2" s="1"/>
  <c r="A686" i="2"/>
  <c r="A687" i="2" s="1"/>
  <c r="A688" i="2" s="1"/>
  <c r="A689" i="2" s="1"/>
  <c r="A690" i="2" s="1"/>
  <c r="A691" i="2" s="1"/>
  <c r="A692" i="2" s="1"/>
  <c r="A693" i="2" s="1"/>
  <c r="A694" i="2" s="1"/>
  <c r="A695" i="2" s="1"/>
  <c r="A696" i="2" s="1"/>
  <c r="A697" i="2" s="1"/>
  <c r="A698" i="2" s="1"/>
  <c r="A699" i="2" s="1"/>
  <c r="A700" i="2" s="1"/>
  <c r="A701" i="2" s="1"/>
  <c r="A702" i="2" s="1"/>
  <c r="A703" i="2" s="1"/>
  <c r="A704" i="2" s="1"/>
  <c r="A705" i="2" s="1"/>
  <c r="A710" i="2"/>
  <c r="A731" i="6"/>
  <c r="AB30" i="3"/>
  <c r="AC29" i="3"/>
  <c r="B732" i="2" l="1"/>
  <c r="C732" i="2" s="1"/>
  <c r="A757" i="2"/>
  <c r="A822" i="9"/>
  <c r="A711" i="2"/>
  <c r="A712" i="2" s="1"/>
  <c r="A713" i="2" s="1"/>
  <c r="A714" i="2" s="1"/>
  <c r="A715" i="2" s="1"/>
  <c r="A716" i="2" s="1"/>
  <c r="A717" i="2" s="1"/>
  <c r="A718" i="2" s="1"/>
  <c r="A719" i="2" s="1"/>
  <c r="A720" i="2" s="1"/>
  <c r="A721" i="2" s="1"/>
  <c r="A722" i="2" s="1"/>
  <c r="A723" i="2" s="1"/>
  <c r="A724" i="2" s="1"/>
  <c r="A725" i="2" s="1"/>
  <c r="A726" i="2" s="1"/>
  <c r="A727" i="2" s="1"/>
  <c r="A728" i="2" s="1"/>
  <c r="A729" i="2" s="1"/>
  <c r="A730" i="2" s="1"/>
  <c r="A735" i="2"/>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C30" i="3"/>
  <c r="AD29" i="3"/>
  <c r="B757" i="2" l="1"/>
  <c r="C757" i="2" s="1"/>
  <c r="A782" i="2"/>
  <c r="A851" i="9"/>
  <c r="AD30" i="3"/>
  <c r="AE29" i="3"/>
  <c r="A880" i="9" l="1"/>
  <c r="B782" i="2"/>
  <c r="C782" i="2" s="1"/>
  <c r="A807" i="2"/>
  <c r="AE30" i="3"/>
  <c r="AF29" i="3"/>
  <c r="A909" i="9" l="1"/>
  <c r="B807" i="2"/>
  <c r="C807" i="2" s="1"/>
  <c r="A832" i="2"/>
  <c r="AG29" i="3"/>
  <c r="AF30" i="3"/>
  <c r="A938" i="9" l="1"/>
  <c r="A857" i="2"/>
  <c r="B832" i="2"/>
  <c r="C832" i="2" s="1"/>
  <c r="AH29" i="3"/>
  <c r="AG30" i="3"/>
  <c r="A967" i="9" l="1"/>
  <c r="B857" i="2"/>
  <c r="C857" i="2" s="1"/>
  <c r="A882" i="2"/>
  <c r="AI29" i="3"/>
  <c r="AH30" i="3"/>
  <c r="A996" i="9" l="1"/>
  <c r="B882" i="2"/>
  <c r="C882" i="2" s="1"/>
  <c r="A907" i="2"/>
  <c r="AI30" i="3"/>
  <c r="AJ29" i="3"/>
  <c r="A1025" i="9" l="1"/>
  <c r="A932" i="2"/>
  <c r="B907" i="2"/>
  <c r="C907" i="2" s="1"/>
  <c r="AJ30" i="3"/>
  <c r="AK29" i="3"/>
  <c r="A1054" i="9" l="1"/>
  <c r="B932" i="2"/>
  <c r="C932" i="2" s="1"/>
  <c r="A957" i="2"/>
  <c r="AL29" i="3"/>
  <c r="AK30" i="3"/>
  <c r="A1083" i="9" l="1"/>
  <c r="B957" i="2"/>
  <c r="C957" i="2" s="1"/>
  <c r="A982" i="2"/>
  <c r="AL30" i="3"/>
  <c r="AM29" i="3"/>
  <c r="A1112" i="9" l="1"/>
  <c r="B982" i="2"/>
  <c r="C982" i="2" s="1"/>
  <c r="AN29" i="3"/>
  <c r="AM30" i="3"/>
  <c r="A1141" i="9" l="1"/>
  <c r="AN30" i="3"/>
  <c r="AO29" i="3"/>
  <c r="AO3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Rainbow Wong</author>
  </authors>
  <commentList>
    <comment ref="B8" authorId="0" shapeId="0" xr:uid="{994B09BD-64A5-4DF3-9AC5-0A7EF2025B51}">
      <text>
        <r>
          <rPr>
            <sz val="9"/>
            <color indexed="81"/>
            <rFont val="Tahoma"/>
            <family val="2"/>
          </rPr>
          <t xml:space="preserve">portfolio analysis begins in 2024
</t>
        </r>
      </text>
    </comment>
    <comment ref="D8" authorId="0" shapeId="0" xr:uid="{F22EC38C-4F24-43AB-8BA1-1ABE22AFDF8F}">
      <text>
        <r>
          <rPr>
            <sz val="9"/>
            <color indexed="81"/>
            <rFont val="Tahoma"/>
            <family val="2"/>
          </rPr>
          <t xml:space="preserve">portfolio analysis begins in 2024
</t>
        </r>
      </text>
    </comment>
    <comment ref="E8" authorId="0" shapeId="0" xr:uid="{2DD8ED37-A870-403A-92A8-1D91C460E39A}">
      <text>
        <r>
          <rPr>
            <sz val="9"/>
            <color indexed="81"/>
            <rFont val="Tahoma"/>
            <family val="2"/>
          </rPr>
          <t xml:space="preserve">portfolio analysis begins in 2024
</t>
        </r>
      </text>
    </comment>
    <comment ref="H8" authorId="0" shapeId="0" xr:uid="{C752EF71-3F35-4E8D-BA3D-B310B8ADDC6A}">
      <text>
        <r>
          <rPr>
            <sz val="9"/>
            <color indexed="81"/>
            <rFont val="Tahoma"/>
            <family val="2"/>
          </rPr>
          <t xml:space="preserve">portfolio analysis begins in 2024
</t>
        </r>
      </text>
    </comment>
    <comment ref="I8" authorId="0" shapeId="0" xr:uid="{CFC1DB14-3DD4-4B17-94EB-2A9DE9C921C5}">
      <text>
        <r>
          <rPr>
            <sz val="9"/>
            <color indexed="81"/>
            <rFont val="Tahoma"/>
            <family val="2"/>
          </rPr>
          <t xml:space="preserve">portfolio analysis begins in 2024
</t>
        </r>
      </text>
    </comment>
    <comment ref="J8" authorId="0" shapeId="0" xr:uid="{BF8D2BA8-0346-4618-8328-63D53D9EF4A3}">
      <text>
        <r>
          <rPr>
            <sz val="9"/>
            <color indexed="81"/>
            <rFont val="Tahoma"/>
            <family val="2"/>
          </rPr>
          <t xml:space="preserve">portfolio analysis begins in 2024
</t>
        </r>
      </text>
    </comment>
    <comment ref="M8" authorId="0" shapeId="0" xr:uid="{9680985D-C79A-442D-9707-8716C3BD7B65}">
      <text>
        <r>
          <rPr>
            <sz val="9"/>
            <color indexed="81"/>
            <rFont val="Tahoma"/>
            <family val="2"/>
          </rPr>
          <t xml:space="preserve">portfolio analysis begins in 2024
</t>
        </r>
      </text>
    </comment>
    <comment ref="B35" authorId="0" shapeId="0" xr:uid="{FF73AA0F-8654-4F48-A47F-5FF9FBBA1694}">
      <text>
        <r>
          <rPr>
            <sz val="9"/>
            <color indexed="81"/>
            <rFont val="Tahoma"/>
            <family val="2"/>
          </rPr>
          <t xml:space="preserve">portfolio analysis begins in 2024
</t>
        </r>
      </text>
    </comment>
    <comment ref="D35" authorId="0" shapeId="0" xr:uid="{5DFE2BE4-5E39-4396-A8C8-C62A8CCC3D82}">
      <text>
        <r>
          <rPr>
            <sz val="9"/>
            <color indexed="81"/>
            <rFont val="Tahoma"/>
            <family val="2"/>
          </rPr>
          <t xml:space="preserve">portfolio analysis begins in 2024
</t>
        </r>
      </text>
    </comment>
    <comment ref="E35" authorId="0" shapeId="0" xr:uid="{EE16DB11-847A-473E-93A8-CA1B3E319D2F}">
      <text>
        <r>
          <rPr>
            <sz val="9"/>
            <color indexed="81"/>
            <rFont val="Tahoma"/>
            <family val="2"/>
          </rPr>
          <t xml:space="preserve">portfolio analysis begins in 2024
</t>
        </r>
      </text>
    </comment>
    <comment ref="H35" authorId="0" shapeId="0" xr:uid="{778B2A05-3F5C-46CF-AF38-A0AB7E2056FE}">
      <text>
        <r>
          <rPr>
            <sz val="9"/>
            <color indexed="81"/>
            <rFont val="Tahoma"/>
            <family val="2"/>
          </rPr>
          <t xml:space="preserve">portfolio analysis begins in 2024
</t>
        </r>
      </text>
    </comment>
    <comment ref="I35" authorId="0" shapeId="0" xr:uid="{D16F0235-5FC2-4836-85CE-E3DB41D5F0B1}">
      <text>
        <r>
          <rPr>
            <sz val="9"/>
            <color indexed="81"/>
            <rFont val="Tahoma"/>
            <family val="2"/>
          </rPr>
          <t xml:space="preserve">portfolio analysis begins in 2024
</t>
        </r>
      </text>
    </comment>
    <comment ref="J35" authorId="0" shapeId="0" xr:uid="{08A57124-1E67-4932-9FA2-E3A6371C2142}">
      <text>
        <r>
          <rPr>
            <sz val="9"/>
            <color indexed="81"/>
            <rFont val="Tahoma"/>
            <family val="2"/>
          </rPr>
          <t xml:space="preserve">portfolio analysis begins in 2024
</t>
        </r>
      </text>
    </comment>
    <comment ref="M35" authorId="0" shapeId="0" xr:uid="{35A99105-539F-41E0-8A14-1EF5D4812797}">
      <text>
        <r>
          <rPr>
            <sz val="9"/>
            <color indexed="81"/>
            <rFont val="Tahoma"/>
            <family val="2"/>
          </rPr>
          <t xml:space="preserve">portfolio analysis begins in 2024
</t>
        </r>
      </text>
    </comment>
    <comment ref="B60" authorId="0" shapeId="0" xr:uid="{5E6ED785-4369-45C3-84CF-1B470FE684A9}">
      <text>
        <r>
          <rPr>
            <sz val="9"/>
            <color indexed="81"/>
            <rFont val="Tahoma"/>
            <family val="2"/>
          </rPr>
          <t xml:space="preserve">portfolio analysis begins in 2024
</t>
        </r>
      </text>
    </comment>
    <comment ref="D60" authorId="0" shapeId="0" xr:uid="{49EEC097-F8EE-4B7F-8A2F-639D70898988}">
      <text>
        <r>
          <rPr>
            <sz val="9"/>
            <color indexed="81"/>
            <rFont val="Tahoma"/>
            <family val="2"/>
          </rPr>
          <t xml:space="preserve">portfolio analysis begins in 2024
</t>
        </r>
      </text>
    </comment>
    <comment ref="E60" authorId="0" shapeId="0" xr:uid="{E9B44B28-FB7C-4A94-9E92-985B2238CFCC}">
      <text>
        <r>
          <rPr>
            <sz val="9"/>
            <color indexed="81"/>
            <rFont val="Tahoma"/>
            <family val="2"/>
          </rPr>
          <t xml:space="preserve">portfolio analysis begins in 2024
</t>
        </r>
      </text>
    </comment>
    <comment ref="H60" authorId="0" shapeId="0" xr:uid="{02A4C79B-ABD9-4E3F-9481-31F9EEF9D698}">
      <text>
        <r>
          <rPr>
            <sz val="9"/>
            <color indexed="81"/>
            <rFont val="Tahoma"/>
            <family val="2"/>
          </rPr>
          <t xml:space="preserve">portfolio analysis begins in 2024
</t>
        </r>
      </text>
    </comment>
    <comment ref="I60" authorId="0" shapeId="0" xr:uid="{3A9BD932-AE33-4D4A-A681-728EE3300502}">
      <text>
        <r>
          <rPr>
            <sz val="9"/>
            <color indexed="81"/>
            <rFont val="Tahoma"/>
            <family val="2"/>
          </rPr>
          <t xml:space="preserve">portfolio analysis begins in 2024
</t>
        </r>
      </text>
    </comment>
    <comment ref="J60" authorId="0" shapeId="0" xr:uid="{03F51DF1-8878-4AAD-9CDE-0D6726BA7FA0}">
      <text>
        <r>
          <rPr>
            <sz val="9"/>
            <color indexed="81"/>
            <rFont val="Tahoma"/>
            <family val="2"/>
          </rPr>
          <t xml:space="preserve">portfolio analysis begins in 2024
</t>
        </r>
      </text>
    </comment>
    <comment ref="M60" authorId="0" shapeId="0" xr:uid="{F86F3102-6580-44AE-8FA6-CDB7A8DC6308}">
      <text>
        <r>
          <rPr>
            <sz val="9"/>
            <color indexed="81"/>
            <rFont val="Tahoma"/>
            <family val="2"/>
          </rPr>
          <t xml:space="preserve">portfolio analysis begins in 2024
</t>
        </r>
      </text>
    </comment>
    <comment ref="B85" authorId="0" shapeId="0" xr:uid="{4D28D3ED-8AC4-4BD4-8B71-A6AFC9EB8250}">
      <text>
        <r>
          <rPr>
            <sz val="9"/>
            <color indexed="81"/>
            <rFont val="Tahoma"/>
            <family val="2"/>
          </rPr>
          <t xml:space="preserve">portfolio analysis begins in 2024
</t>
        </r>
      </text>
    </comment>
    <comment ref="D85" authorId="0" shapeId="0" xr:uid="{24F86134-F7EB-4FBA-83DA-77D7E0316C2A}">
      <text>
        <r>
          <rPr>
            <sz val="9"/>
            <color indexed="81"/>
            <rFont val="Tahoma"/>
            <family val="2"/>
          </rPr>
          <t xml:space="preserve">portfolio analysis begins in 2024
</t>
        </r>
      </text>
    </comment>
    <comment ref="E85" authorId="0" shapeId="0" xr:uid="{1B1ED760-E28A-4CF6-A9AB-59E3F3392DE0}">
      <text>
        <r>
          <rPr>
            <sz val="9"/>
            <color indexed="81"/>
            <rFont val="Tahoma"/>
            <family val="2"/>
          </rPr>
          <t xml:space="preserve">portfolio analysis begins in 2024
</t>
        </r>
      </text>
    </comment>
    <comment ref="H85" authorId="0" shapeId="0" xr:uid="{20BDB7B8-6068-4768-AE46-2B61849479E8}">
      <text>
        <r>
          <rPr>
            <sz val="9"/>
            <color indexed="81"/>
            <rFont val="Tahoma"/>
            <family val="2"/>
          </rPr>
          <t xml:space="preserve">portfolio analysis begins in 2024
</t>
        </r>
      </text>
    </comment>
    <comment ref="I85" authorId="0" shapeId="0" xr:uid="{A87166EC-76D8-45CB-902D-F9247542F221}">
      <text>
        <r>
          <rPr>
            <sz val="9"/>
            <color indexed="81"/>
            <rFont val="Tahoma"/>
            <family val="2"/>
          </rPr>
          <t xml:space="preserve">portfolio analysis begins in 2024
</t>
        </r>
      </text>
    </comment>
    <comment ref="J85" authorId="0" shapeId="0" xr:uid="{80976FE9-BCD5-4848-B133-CD699284A3F6}">
      <text>
        <r>
          <rPr>
            <sz val="9"/>
            <color indexed="81"/>
            <rFont val="Tahoma"/>
            <family val="2"/>
          </rPr>
          <t xml:space="preserve">portfolio analysis begins in 2024
</t>
        </r>
      </text>
    </comment>
    <comment ref="M85" authorId="0" shapeId="0" xr:uid="{F17A6B21-CD01-42D0-BCBA-897FB484BAC7}">
      <text>
        <r>
          <rPr>
            <sz val="9"/>
            <color indexed="81"/>
            <rFont val="Tahoma"/>
            <family val="2"/>
          </rPr>
          <t xml:space="preserve">portfolio analysis begins in 2024
</t>
        </r>
      </text>
    </comment>
    <comment ref="B110" authorId="0" shapeId="0" xr:uid="{70078CE1-4219-4510-9562-0D8C7A9FF283}">
      <text>
        <r>
          <rPr>
            <sz val="9"/>
            <color indexed="81"/>
            <rFont val="Tahoma"/>
            <family val="2"/>
          </rPr>
          <t xml:space="preserve">portfolio analysis begins in 2024
</t>
        </r>
      </text>
    </comment>
    <comment ref="D110" authorId="0" shapeId="0" xr:uid="{A0A74449-ABF1-4383-8FAA-BFD7B6723CD9}">
      <text>
        <r>
          <rPr>
            <sz val="9"/>
            <color indexed="81"/>
            <rFont val="Tahoma"/>
            <family val="2"/>
          </rPr>
          <t xml:space="preserve">portfolio analysis begins in 2024
</t>
        </r>
      </text>
    </comment>
    <comment ref="E110" authorId="0" shapeId="0" xr:uid="{0AA102F9-210C-4282-B6F9-402A4916E27F}">
      <text>
        <r>
          <rPr>
            <sz val="9"/>
            <color indexed="81"/>
            <rFont val="Tahoma"/>
            <family val="2"/>
          </rPr>
          <t xml:space="preserve">portfolio analysis begins in 2024
</t>
        </r>
      </text>
    </comment>
    <comment ref="H110" authorId="0" shapeId="0" xr:uid="{3A41C4C9-D589-435C-AD55-01A183F2335D}">
      <text>
        <r>
          <rPr>
            <sz val="9"/>
            <color indexed="81"/>
            <rFont val="Tahoma"/>
            <family val="2"/>
          </rPr>
          <t xml:space="preserve">portfolio analysis begins in 2024
</t>
        </r>
      </text>
    </comment>
    <comment ref="I110" authorId="0" shapeId="0" xr:uid="{B0B31BCD-8B7E-4651-BC75-89820BE67A82}">
      <text>
        <r>
          <rPr>
            <sz val="9"/>
            <color indexed="81"/>
            <rFont val="Tahoma"/>
            <family val="2"/>
          </rPr>
          <t xml:space="preserve">portfolio analysis begins in 2024
</t>
        </r>
      </text>
    </comment>
    <comment ref="J110" authorId="0" shapeId="0" xr:uid="{E5854B16-A2C6-41A1-838F-63225275FF4F}">
      <text>
        <r>
          <rPr>
            <sz val="9"/>
            <color indexed="81"/>
            <rFont val="Tahoma"/>
            <family val="2"/>
          </rPr>
          <t xml:space="preserve">portfolio analysis begins in 2024
</t>
        </r>
      </text>
    </comment>
    <comment ref="M110" authorId="0" shapeId="0" xr:uid="{22D344CE-8AC9-406A-B938-3C54C2D566AC}">
      <text>
        <r>
          <rPr>
            <sz val="9"/>
            <color indexed="81"/>
            <rFont val="Tahoma"/>
            <family val="2"/>
          </rPr>
          <t xml:space="preserve">portfolio analysis begins in 2024
</t>
        </r>
      </text>
    </comment>
    <comment ref="B135" authorId="0" shapeId="0" xr:uid="{4D5B4E2E-C3C5-449D-AC5C-8B8D6B2300AE}">
      <text>
        <r>
          <rPr>
            <sz val="9"/>
            <color indexed="81"/>
            <rFont val="Tahoma"/>
            <family val="2"/>
          </rPr>
          <t xml:space="preserve">portfolio analysis begins in 2024
</t>
        </r>
      </text>
    </comment>
    <comment ref="D135" authorId="0" shapeId="0" xr:uid="{7AE48894-64C3-44E7-8BA6-58ED9EBE5D0C}">
      <text>
        <r>
          <rPr>
            <sz val="9"/>
            <color indexed="81"/>
            <rFont val="Tahoma"/>
            <family val="2"/>
          </rPr>
          <t xml:space="preserve">portfolio analysis begins in 2024
</t>
        </r>
      </text>
    </comment>
    <comment ref="E135" authorId="0" shapeId="0" xr:uid="{9CBF6EFD-AADB-494C-9906-3CFEFB194D9D}">
      <text>
        <r>
          <rPr>
            <sz val="9"/>
            <color indexed="81"/>
            <rFont val="Tahoma"/>
            <family val="2"/>
          </rPr>
          <t xml:space="preserve">portfolio analysis begins in 2024
</t>
        </r>
      </text>
    </comment>
    <comment ref="H135" authorId="0" shapeId="0" xr:uid="{3298855C-ADF2-40D7-AE80-7EC9D6D0A2F1}">
      <text>
        <r>
          <rPr>
            <sz val="9"/>
            <color indexed="81"/>
            <rFont val="Tahoma"/>
            <family val="2"/>
          </rPr>
          <t xml:space="preserve">portfolio analysis begins in 2024
</t>
        </r>
      </text>
    </comment>
    <comment ref="I135" authorId="0" shapeId="0" xr:uid="{724BD9DE-E4EE-4CA4-AFC1-59F97D78A0FE}">
      <text>
        <r>
          <rPr>
            <sz val="9"/>
            <color indexed="81"/>
            <rFont val="Tahoma"/>
            <family val="2"/>
          </rPr>
          <t xml:space="preserve">portfolio analysis begins in 2024
</t>
        </r>
      </text>
    </comment>
    <comment ref="J135" authorId="0" shapeId="0" xr:uid="{0C2D9796-06D6-4C9B-8FE6-552CA722EAB9}">
      <text>
        <r>
          <rPr>
            <sz val="9"/>
            <color indexed="81"/>
            <rFont val="Tahoma"/>
            <family val="2"/>
          </rPr>
          <t xml:space="preserve">portfolio analysis begins in 2024
</t>
        </r>
      </text>
    </comment>
    <comment ref="M135" authorId="0" shapeId="0" xr:uid="{977F7F99-EF7E-4397-8294-BA6757FBF470}">
      <text>
        <r>
          <rPr>
            <sz val="9"/>
            <color indexed="81"/>
            <rFont val="Tahoma"/>
            <family val="2"/>
          </rPr>
          <t xml:space="preserve">portfolio analysis begins in 2024
</t>
        </r>
      </text>
    </comment>
    <comment ref="B160" authorId="0" shapeId="0" xr:uid="{A368197A-9E91-4A8F-9DF5-68F95BBE4235}">
      <text>
        <r>
          <rPr>
            <sz val="9"/>
            <color indexed="81"/>
            <rFont val="Tahoma"/>
            <family val="2"/>
          </rPr>
          <t xml:space="preserve">portfolio analysis begins in 2024
</t>
        </r>
      </text>
    </comment>
    <comment ref="D160" authorId="0" shapeId="0" xr:uid="{A7FB4502-B5A4-4533-87BF-9D26FBE3F849}">
      <text>
        <r>
          <rPr>
            <sz val="9"/>
            <color indexed="81"/>
            <rFont val="Tahoma"/>
            <family val="2"/>
          </rPr>
          <t xml:space="preserve">portfolio analysis begins in 2024
</t>
        </r>
      </text>
    </comment>
    <comment ref="E160" authorId="0" shapeId="0" xr:uid="{4EB5DC51-903D-4EB7-B34B-DBA1BF215AC9}">
      <text>
        <r>
          <rPr>
            <sz val="9"/>
            <color indexed="81"/>
            <rFont val="Tahoma"/>
            <family val="2"/>
          </rPr>
          <t xml:space="preserve">portfolio analysis begins in 2024
</t>
        </r>
      </text>
    </comment>
    <comment ref="H160" authorId="0" shapeId="0" xr:uid="{B3B2EA5E-E738-4E31-9D87-0E15CC033D96}">
      <text>
        <r>
          <rPr>
            <sz val="9"/>
            <color indexed="81"/>
            <rFont val="Tahoma"/>
            <family val="2"/>
          </rPr>
          <t xml:space="preserve">portfolio analysis begins in 2024
</t>
        </r>
      </text>
    </comment>
    <comment ref="I160" authorId="0" shapeId="0" xr:uid="{E9F618F6-2421-4C3E-83E9-F746CF3537FA}">
      <text>
        <r>
          <rPr>
            <sz val="9"/>
            <color indexed="81"/>
            <rFont val="Tahoma"/>
            <family val="2"/>
          </rPr>
          <t xml:space="preserve">portfolio analysis begins in 2024
</t>
        </r>
      </text>
    </comment>
    <comment ref="M160" authorId="0" shapeId="0" xr:uid="{25D7FEEC-50A1-45FD-8A37-7AE0F8916771}">
      <text>
        <r>
          <rPr>
            <sz val="9"/>
            <color indexed="81"/>
            <rFont val="Tahoma"/>
            <family val="2"/>
          </rPr>
          <t xml:space="preserve">portfolio analysis begins in 2024
</t>
        </r>
      </text>
    </comment>
    <comment ref="B185" authorId="0" shapeId="0" xr:uid="{4DE7D0B6-F5F8-4489-B6A1-1357258A2AC9}">
      <text>
        <r>
          <rPr>
            <sz val="9"/>
            <color indexed="81"/>
            <rFont val="Tahoma"/>
            <family val="2"/>
          </rPr>
          <t xml:space="preserve">portfolio analysis begins in 2024
</t>
        </r>
      </text>
    </comment>
    <comment ref="D185" authorId="0" shapeId="0" xr:uid="{A828A260-1586-4AC2-BA42-FF235B1CAD68}">
      <text>
        <r>
          <rPr>
            <sz val="9"/>
            <color indexed="81"/>
            <rFont val="Tahoma"/>
            <family val="2"/>
          </rPr>
          <t xml:space="preserve">portfolio analysis begins in 2024
</t>
        </r>
      </text>
    </comment>
    <comment ref="E185" authorId="0" shapeId="0" xr:uid="{41EE6034-E3CD-4079-91F9-894F422E917E}">
      <text>
        <r>
          <rPr>
            <sz val="9"/>
            <color indexed="81"/>
            <rFont val="Tahoma"/>
            <family val="2"/>
          </rPr>
          <t xml:space="preserve">portfolio analysis begins in 2024
</t>
        </r>
      </text>
    </comment>
    <comment ref="H185" authorId="0" shapeId="0" xr:uid="{BD1F32F5-AE48-4C88-BB71-BBFCBEE970C5}">
      <text>
        <r>
          <rPr>
            <sz val="9"/>
            <color indexed="81"/>
            <rFont val="Tahoma"/>
            <family val="2"/>
          </rPr>
          <t xml:space="preserve">portfolio analysis begins in 2024
</t>
        </r>
      </text>
    </comment>
    <comment ref="I185" authorId="0" shapeId="0" xr:uid="{1870114E-82D0-4570-9EC2-57DE07F03757}">
      <text>
        <r>
          <rPr>
            <sz val="9"/>
            <color indexed="81"/>
            <rFont val="Tahoma"/>
            <family val="2"/>
          </rPr>
          <t xml:space="preserve">portfolio analysis begins in 2024
</t>
        </r>
      </text>
    </comment>
    <comment ref="J185" authorId="0" shapeId="0" xr:uid="{2505B1C9-08F9-4775-B5C2-A4AC62087A79}">
      <text>
        <r>
          <rPr>
            <sz val="9"/>
            <color indexed="81"/>
            <rFont val="Tahoma"/>
            <family val="2"/>
          </rPr>
          <t xml:space="preserve">portfolio analysis begins in 2024
</t>
        </r>
      </text>
    </comment>
    <comment ref="M185" authorId="0" shapeId="0" xr:uid="{EF22365E-A915-4F57-97EA-AEA1BB5B1B2B}">
      <text>
        <r>
          <rPr>
            <sz val="9"/>
            <color indexed="81"/>
            <rFont val="Tahoma"/>
            <family val="2"/>
          </rPr>
          <t xml:space="preserve">portfolio analysis begins in 2024
</t>
        </r>
      </text>
    </comment>
    <comment ref="B210" authorId="0" shapeId="0" xr:uid="{301983FD-1293-421C-A0CA-101850E8CB25}">
      <text>
        <r>
          <rPr>
            <sz val="9"/>
            <color indexed="81"/>
            <rFont val="Tahoma"/>
            <family val="2"/>
          </rPr>
          <t xml:space="preserve">portfolio analysis begins in 2024
</t>
        </r>
      </text>
    </comment>
    <comment ref="D210" authorId="0" shapeId="0" xr:uid="{FA68C7ED-53BB-43C9-A6B7-85ABF983DDDE}">
      <text>
        <r>
          <rPr>
            <sz val="9"/>
            <color indexed="81"/>
            <rFont val="Tahoma"/>
            <family val="2"/>
          </rPr>
          <t xml:space="preserve">portfolio analysis begins in 2024
</t>
        </r>
      </text>
    </comment>
    <comment ref="E210" authorId="0" shapeId="0" xr:uid="{BD3887CE-485D-41B4-A2A0-3523BC726E25}">
      <text>
        <r>
          <rPr>
            <sz val="9"/>
            <color indexed="81"/>
            <rFont val="Tahoma"/>
            <family val="2"/>
          </rPr>
          <t xml:space="preserve">portfolio analysis begins in 2024
</t>
        </r>
      </text>
    </comment>
    <comment ref="H210" authorId="0" shapeId="0" xr:uid="{FB47D832-90DF-4865-831E-17551727A656}">
      <text>
        <r>
          <rPr>
            <sz val="9"/>
            <color indexed="81"/>
            <rFont val="Tahoma"/>
            <family val="2"/>
          </rPr>
          <t xml:space="preserve">portfolio analysis begins in 2024
</t>
        </r>
      </text>
    </comment>
    <comment ref="I210" authorId="0" shapeId="0" xr:uid="{7FE1FF1F-DD4F-4742-8E01-264509B59EDD}">
      <text>
        <r>
          <rPr>
            <sz val="9"/>
            <color indexed="81"/>
            <rFont val="Tahoma"/>
            <family val="2"/>
          </rPr>
          <t xml:space="preserve">portfolio analysis begins in 2024
</t>
        </r>
      </text>
    </comment>
    <comment ref="J210" authorId="0" shapeId="0" xr:uid="{490DB1D3-4DEF-4BFB-B481-E830E5D18D2A}">
      <text>
        <r>
          <rPr>
            <sz val="9"/>
            <color indexed="81"/>
            <rFont val="Tahoma"/>
            <family val="2"/>
          </rPr>
          <t xml:space="preserve">portfolio analysis begins in 2024
</t>
        </r>
      </text>
    </comment>
    <comment ref="M210" authorId="0" shapeId="0" xr:uid="{9940B468-D68D-4E4D-98FF-A4CDFE2D8ECF}">
      <text>
        <r>
          <rPr>
            <sz val="9"/>
            <color indexed="81"/>
            <rFont val="Tahoma"/>
            <family val="2"/>
          </rPr>
          <t xml:space="preserve">portfolio analysis begins in 2024
</t>
        </r>
      </text>
    </comment>
    <comment ref="B235" authorId="0" shapeId="0" xr:uid="{9A608CB9-D7B0-4E28-8A78-36BF509C7C74}">
      <text>
        <r>
          <rPr>
            <sz val="9"/>
            <color indexed="81"/>
            <rFont val="Tahoma"/>
            <family val="2"/>
          </rPr>
          <t xml:space="preserve">portfolio analysis begins in 2024
</t>
        </r>
      </text>
    </comment>
    <comment ref="D235" authorId="0" shapeId="0" xr:uid="{AF8798C5-71D6-4989-86CA-40476F050589}">
      <text>
        <r>
          <rPr>
            <sz val="9"/>
            <color indexed="81"/>
            <rFont val="Tahoma"/>
            <family val="2"/>
          </rPr>
          <t xml:space="preserve">portfolio analysis begins in 2024
</t>
        </r>
      </text>
    </comment>
    <comment ref="E235" authorId="0" shapeId="0" xr:uid="{6AB3CDA8-3272-4703-8B52-F22574D2C8CC}">
      <text>
        <r>
          <rPr>
            <sz val="9"/>
            <color indexed="81"/>
            <rFont val="Tahoma"/>
            <family val="2"/>
          </rPr>
          <t xml:space="preserve">portfolio analysis begins in 2024
</t>
        </r>
      </text>
    </comment>
    <comment ref="H235" authorId="0" shapeId="0" xr:uid="{6BFDA7FE-DDC9-4CEA-8F9D-8C6F43C7C0E0}">
      <text>
        <r>
          <rPr>
            <sz val="9"/>
            <color indexed="81"/>
            <rFont val="Tahoma"/>
            <family val="2"/>
          </rPr>
          <t xml:space="preserve">portfolio analysis begins in 2024
</t>
        </r>
      </text>
    </comment>
    <comment ref="I235" authorId="0" shapeId="0" xr:uid="{155D8170-FD6C-4CB0-94B6-7B7C44D7AB6F}">
      <text>
        <r>
          <rPr>
            <sz val="9"/>
            <color indexed="81"/>
            <rFont val="Tahoma"/>
            <family val="2"/>
          </rPr>
          <t xml:space="preserve">portfolio analysis begins in 2024
</t>
        </r>
      </text>
    </comment>
    <comment ref="J235" authorId="0" shapeId="0" xr:uid="{57D34659-49A7-4BAE-BC0C-7D594EACF690}">
      <text>
        <r>
          <rPr>
            <sz val="9"/>
            <color indexed="81"/>
            <rFont val="Tahoma"/>
            <family val="2"/>
          </rPr>
          <t xml:space="preserve">portfolio analysis begins in 2024
</t>
        </r>
      </text>
    </comment>
    <comment ref="M235" authorId="0" shapeId="0" xr:uid="{DBCA6036-6C37-4596-82AD-22621737C286}">
      <text>
        <r>
          <rPr>
            <sz val="9"/>
            <color indexed="81"/>
            <rFont val="Tahoma"/>
            <family val="2"/>
          </rPr>
          <t xml:space="preserve">portfolio analysis begins in 2024
</t>
        </r>
      </text>
    </comment>
    <comment ref="B260" authorId="0" shapeId="0" xr:uid="{C7DFE47E-3134-4391-A62B-ED8D396603A6}">
      <text>
        <r>
          <rPr>
            <sz val="9"/>
            <color indexed="81"/>
            <rFont val="Tahoma"/>
            <family val="2"/>
          </rPr>
          <t xml:space="preserve">portfolio analysis begins in 2024
</t>
        </r>
      </text>
    </comment>
    <comment ref="D260" authorId="0" shapeId="0" xr:uid="{1E7BE5A1-BB53-4C19-BEA2-0DF33C49B300}">
      <text>
        <r>
          <rPr>
            <sz val="9"/>
            <color indexed="81"/>
            <rFont val="Tahoma"/>
            <family val="2"/>
          </rPr>
          <t xml:space="preserve">portfolio analysis begins in 2024
</t>
        </r>
      </text>
    </comment>
    <comment ref="E260" authorId="0" shapeId="0" xr:uid="{9A8A1B7C-628D-4E76-99DB-8FC651F9D008}">
      <text>
        <r>
          <rPr>
            <sz val="9"/>
            <color indexed="81"/>
            <rFont val="Tahoma"/>
            <family val="2"/>
          </rPr>
          <t xml:space="preserve">portfolio analysis begins in 2024
</t>
        </r>
      </text>
    </comment>
    <comment ref="H260" authorId="0" shapeId="0" xr:uid="{7906F26A-996F-46B6-9699-98B8DCC3D9C3}">
      <text>
        <r>
          <rPr>
            <sz val="9"/>
            <color indexed="81"/>
            <rFont val="Tahoma"/>
            <family val="2"/>
          </rPr>
          <t xml:space="preserve">portfolio analysis begins in 2024
</t>
        </r>
      </text>
    </comment>
    <comment ref="I260" authorId="0" shapeId="0" xr:uid="{EB1BCEF1-9742-48B9-BB4C-48AB0A833118}">
      <text>
        <r>
          <rPr>
            <sz val="9"/>
            <color indexed="81"/>
            <rFont val="Tahoma"/>
            <family val="2"/>
          </rPr>
          <t xml:space="preserve">portfolio analysis begins in 2024
</t>
        </r>
      </text>
    </comment>
    <comment ref="J260" authorId="0" shapeId="0" xr:uid="{A320C32C-32D7-4AD7-974C-7FB7FADFED1A}">
      <text>
        <r>
          <rPr>
            <sz val="9"/>
            <color indexed="81"/>
            <rFont val="Tahoma"/>
            <family val="2"/>
          </rPr>
          <t xml:space="preserve">portfolio analysis begins in 2024
</t>
        </r>
      </text>
    </comment>
    <comment ref="M260" authorId="0" shapeId="0" xr:uid="{0372D0C2-4F10-4560-9AB3-C41E1D050C89}">
      <text>
        <r>
          <rPr>
            <sz val="9"/>
            <color indexed="81"/>
            <rFont val="Tahoma"/>
            <family val="2"/>
          </rPr>
          <t xml:space="preserve">portfolio analysis begins in 2024
</t>
        </r>
      </text>
    </comment>
    <comment ref="B285" authorId="0" shapeId="0" xr:uid="{C6DAB5E9-36A2-44B5-8234-2BF69CF1AE5D}">
      <text>
        <r>
          <rPr>
            <sz val="9"/>
            <color indexed="81"/>
            <rFont val="Tahoma"/>
            <family val="2"/>
          </rPr>
          <t xml:space="preserve">portfolio analysis begins in 2024
</t>
        </r>
      </text>
    </comment>
    <comment ref="D285" authorId="0" shapeId="0" xr:uid="{D9808893-9CF2-4F01-B3AF-3326786C1E64}">
      <text>
        <r>
          <rPr>
            <sz val="9"/>
            <color indexed="81"/>
            <rFont val="Tahoma"/>
            <family val="2"/>
          </rPr>
          <t xml:space="preserve">portfolio analysis begins in 2024
</t>
        </r>
      </text>
    </comment>
    <comment ref="E285" authorId="0" shapeId="0" xr:uid="{2A70245C-049F-4557-B03A-FD1A71943178}">
      <text>
        <r>
          <rPr>
            <sz val="9"/>
            <color indexed="81"/>
            <rFont val="Tahoma"/>
            <family val="2"/>
          </rPr>
          <t xml:space="preserve">portfolio analysis begins in 2024
</t>
        </r>
      </text>
    </comment>
    <comment ref="H285" authorId="0" shapeId="0" xr:uid="{EBC2525F-398B-432B-9880-DBB525B14F94}">
      <text>
        <r>
          <rPr>
            <sz val="9"/>
            <color indexed="81"/>
            <rFont val="Tahoma"/>
            <family val="2"/>
          </rPr>
          <t xml:space="preserve">portfolio analysis begins in 2024
</t>
        </r>
      </text>
    </comment>
    <comment ref="I285" authorId="0" shapeId="0" xr:uid="{BBF5987D-6677-4DD5-A5CC-02BAA813B8D6}">
      <text>
        <r>
          <rPr>
            <sz val="9"/>
            <color indexed="81"/>
            <rFont val="Tahoma"/>
            <family val="2"/>
          </rPr>
          <t xml:space="preserve">portfolio analysis begins in 2024
</t>
        </r>
      </text>
    </comment>
    <comment ref="J285" authorId="0" shapeId="0" xr:uid="{C8CDC42E-7851-4A17-B888-7787A69BD98A}">
      <text>
        <r>
          <rPr>
            <sz val="9"/>
            <color indexed="81"/>
            <rFont val="Tahoma"/>
            <family val="2"/>
          </rPr>
          <t xml:space="preserve">portfolio analysis begins in 2024
</t>
        </r>
      </text>
    </comment>
    <comment ref="M285" authorId="0" shapeId="0" xr:uid="{650B4978-1AD0-49B3-9484-571F822D1B0F}">
      <text>
        <r>
          <rPr>
            <sz val="9"/>
            <color indexed="81"/>
            <rFont val="Tahoma"/>
            <family val="2"/>
          </rPr>
          <t xml:space="preserve">portfolio analysis begins in 2024
</t>
        </r>
      </text>
    </comment>
    <comment ref="B310" authorId="0" shapeId="0" xr:uid="{8D8EA64B-203E-4790-AF01-4940B6AD17AC}">
      <text>
        <r>
          <rPr>
            <sz val="9"/>
            <color indexed="81"/>
            <rFont val="Tahoma"/>
            <family val="2"/>
          </rPr>
          <t xml:space="preserve">portfolio analysis begins in 2024
</t>
        </r>
      </text>
    </comment>
    <comment ref="D310" authorId="0" shapeId="0" xr:uid="{64E7B6E0-4C6E-44DE-B3E5-8B1E0E960D2F}">
      <text>
        <r>
          <rPr>
            <sz val="9"/>
            <color indexed="81"/>
            <rFont val="Tahoma"/>
            <family val="2"/>
          </rPr>
          <t xml:space="preserve">portfolio analysis begins in 2024
</t>
        </r>
      </text>
    </comment>
    <comment ref="E310" authorId="0" shapeId="0" xr:uid="{A91F19C1-0E59-425F-9615-1B4DB2038B94}">
      <text>
        <r>
          <rPr>
            <sz val="9"/>
            <color indexed="81"/>
            <rFont val="Tahoma"/>
            <family val="2"/>
          </rPr>
          <t xml:space="preserve">portfolio analysis begins in 2024
</t>
        </r>
      </text>
    </comment>
    <comment ref="H310" authorId="0" shapeId="0" xr:uid="{73808A8F-78FC-4298-A711-0E0E69C73C33}">
      <text>
        <r>
          <rPr>
            <sz val="9"/>
            <color indexed="81"/>
            <rFont val="Tahoma"/>
            <family val="2"/>
          </rPr>
          <t xml:space="preserve">portfolio analysis begins in 2024
</t>
        </r>
      </text>
    </comment>
    <comment ref="I310" authorId="0" shapeId="0" xr:uid="{F39056E3-3C58-4FD5-A6DD-A55F765C9E60}">
      <text>
        <r>
          <rPr>
            <sz val="9"/>
            <color indexed="81"/>
            <rFont val="Tahoma"/>
            <family val="2"/>
          </rPr>
          <t xml:space="preserve">portfolio analysis begins in 2024
</t>
        </r>
      </text>
    </comment>
    <comment ref="J310" authorId="0" shapeId="0" xr:uid="{0D285D29-F8A2-4B5A-A9E5-DDE4A1AEBA14}">
      <text>
        <r>
          <rPr>
            <sz val="9"/>
            <color indexed="81"/>
            <rFont val="Tahoma"/>
            <family val="2"/>
          </rPr>
          <t xml:space="preserve">portfolio analysis begins in 2024
</t>
        </r>
      </text>
    </comment>
    <comment ref="M310" authorId="0" shapeId="0" xr:uid="{0DE26F61-E251-43F3-B3F9-65E873784789}">
      <text>
        <r>
          <rPr>
            <sz val="9"/>
            <color indexed="81"/>
            <rFont val="Tahoma"/>
            <family val="2"/>
          </rPr>
          <t xml:space="preserve">portfolio analysis begins in 2024
</t>
        </r>
      </text>
    </comment>
    <comment ref="B335" authorId="0" shapeId="0" xr:uid="{5523CFA4-7F29-4B1E-A524-1EBEC7F040EC}">
      <text>
        <r>
          <rPr>
            <sz val="9"/>
            <color indexed="81"/>
            <rFont val="Tahoma"/>
            <family val="2"/>
          </rPr>
          <t xml:space="preserve">portfolio analysis begins in 2024
</t>
        </r>
      </text>
    </comment>
    <comment ref="D335" authorId="0" shapeId="0" xr:uid="{778EBAB2-5A91-41B6-9AAC-2A70CF9F7E6A}">
      <text>
        <r>
          <rPr>
            <sz val="9"/>
            <color indexed="81"/>
            <rFont val="Tahoma"/>
            <family val="2"/>
          </rPr>
          <t xml:space="preserve">portfolio analysis begins in 2024
</t>
        </r>
      </text>
    </comment>
    <comment ref="E335" authorId="0" shapeId="0" xr:uid="{99F74D8F-F530-4268-BFDE-27D0FE1E7632}">
      <text>
        <r>
          <rPr>
            <sz val="9"/>
            <color indexed="81"/>
            <rFont val="Tahoma"/>
            <family val="2"/>
          </rPr>
          <t xml:space="preserve">portfolio analysis begins in 2024
</t>
        </r>
      </text>
    </comment>
    <comment ref="H335" authorId="0" shapeId="0" xr:uid="{CD435E4D-158E-42D5-8A0B-0A025A468292}">
      <text>
        <r>
          <rPr>
            <sz val="9"/>
            <color indexed="81"/>
            <rFont val="Tahoma"/>
            <family val="2"/>
          </rPr>
          <t xml:space="preserve">portfolio analysis begins in 2024
</t>
        </r>
      </text>
    </comment>
    <comment ref="I335" authorId="0" shapeId="0" xr:uid="{5F87010C-20DE-45A4-8BF5-CD69C86DA32C}">
      <text>
        <r>
          <rPr>
            <sz val="9"/>
            <color indexed="81"/>
            <rFont val="Tahoma"/>
            <family val="2"/>
          </rPr>
          <t xml:space="preserve">portfolio analysis begins in 2024
</t>
        </r>
      </text>
    </comment>
    <comment ref="J335" authorId="0" shapeId="0" xr:uid="{04AB0F17-978E-4BCF-8299-A0AA683E58DE}">
      <text>
        <r>
          <rPr>
            <sz val="9"/>
            <color indexed="81"/>
            <rFont val="Tahoma"/>
            <family val="2"/>
          </rPr>
          <t xml:space="preserve">portfolio analysis begins in 2024
</t>
        </r>
      </text>
    </comment>
    <comment ref="M335" authorId="0" shapeId="0" xr:uid="{3E7C12DD-6D1E-4E14-944E-37FF73042A81}">
      <text>
        <r>
          <rPr>
            <sz val="9"/>
            <color indexed="81"/>
            <rFont val="Tahoma"/>
            <family val="2"/>
          </rPr>
          <t xml:space="preserve">portfolio analysis begins in 2024
</t>
        </r>
      </text>
    </comment>
    <comment ref="B360" authorId="0" shapeId="0" xr:uid="{FC54DF74-D2E5-470B-B75B-E5318AD9DF7F}">
      <text>
        <r>
          <rPr>
            <sz val="9"/>
            <color indexed="81"/>
            <rFont val="Tahoma"/>
            <family val="2"/>
          </rPr>
          <t xml:space="preserve">portfolio analysis begins in 2024
</t>
        </r>
      </text>
    </comment>
    <comment ref="D360" authorId="0" shapeId="0" xr:uid="{A33FD5D4-2FD4-4704-9DD6-85FBF01B5B84}">
      <text>
        <r>
          <rPr>
            <sz val="9"/>
            <color indexed="81"/>
            <rFont val="Tahoma"/>
            <family val="2"/>
          </rPr>
          <t xml:space="preserve">portfolio analysis begins in 2024
</t>
        </r>
      </text>
    </comment>
    <comment ref="E360" authorId="0" shapeId="0" xr:uid="{63D985FB-207F-4661-BE93-231668084572}">
      <text>
        <r>
          <rPr>
            <sz val="9"/>
            <color indexed="81"/>
            <rFont val="Tahoma"/>
            <family val="2"/>
          </rPr>
          <t xml:space="preserve">portfolio analysis begins in 2024
</t>
        </r>
      </text>
    </comment>
    <comment ref="H360" authorId="0" shapeId="0" xr:uid="{EE73DF60-411C-47C1-BC8B-786C9DAAE386}">
      <text>
        <r>
          <rPr>
            <sz val="9"/>
            <color indexed="81"/>
            <rFont val="Tahoma"/>
            <family val="2"/>
          </rPr>
          <t xml:space="preserve">portfolio analysis begins in 2024
</t>
        </r>
      </text>
    </comment>
    <comment ref="I360" authorId="0" shapeId="0" xr:uid="{122D6B0E-403B-4139-A61D-6FEAC35A1131}">
      <text>
        <r>
          <rPr>
            <sz val="9"/>
            <color indexed="81"/>
            <rFont val="Tahoma"/>
            <family val="2"/>
          </rPr>
          <t xml:space="preserve">portfolio analysis begins in 2024
</t>
        </r>
      </text>
    </comment>
    <comment ref="J360" authorId="0" shapeId="0" xr:uid="{EC565E77-2D00-4651-A6B1-C3738DF890D5}">
      <text>
        <r>
          <rPr>
            <sz val="9"/>
            <color indexed="81"/>
            <rFont val="Tahoma"/>
            <family val="2"/>
          </rPr>
          <t xml:space="preserve">portfolio analysis begins in 2024
</t>
        </r>
      </text>
    </comment>
    <comment ref="M360" authorId="0" shapeId="0" xr:uid="{B8721A6F-2688-49D0-9219-2D5CD64F81F7}">
      <text>
        <r>
          <rPr>
            <sz val="9"/>
            <color indexed="81"/>
            <rFont val="Tahoma"/>
            <family val="2"/>
          </rPr>
          <t xml:space="preserve">portfolio analysis begins in 2024
</t>
        </r>
      </text>
    </comment>
    <comment ref="B385" authorId="0" shapeId="0" xr:uid="{0BA2D93C-FDEC-458F-BDAA-7560E864AE36}">
      <text>
        <r>
          <rPr>
            <sz val="9"/>
            <color indexed="81"/>
            <rFont val="Tahoma"/>
            <family val="2"/>
          </rPr>
          <t xml:space="preserve">portfolio analysis begins in 2024
</t>
        </r>
      </text>
    </comment>
    <comment ref="D385" authorId="0" shapeId="0" xr:uid="{106CE7C0-5E68-45DB-886C-613FEAC9784C}">
      <text>
        <r>
          <rPr>
            <sz val="9"/>
            <color indexed="81"/>
            <rFont val="Tahoma"/>
            <family val="2"/>
          </rPr>
          <t xml:space="preserve">portfolio analysis begins in 2024
</t>
        </r>
      </text>
    </comment>
    <comment ref="E385" authorId="0" shapeId="0" xr:uid="{7CFDD222-CDDE-48EB-92D5-7653621B07BC}">
      <text>
        <r>
          <rPr>
            <sz val="9"/>
            <color indexed="81"/>
            <rFont val="Tahoma"/>
            <family val="2"/>
          </rPr>
          <t xml:space="preserve">portfolio analysis begins in 2024
</t>
        </r>
      </text>
    </comment>
    <comment ref="H385" authorId="0" shapeId="0" xr:uid="{3DE47198-FE8F-403C-9A5F-55523C9FBCD9}">
      <text>
        <r>
          <rPr>
            <sz val="9"/>
            <color indexed="81"/>
            <rFont val="Tahoma"/>
            <family val="2"/>
          </rPr>
          <t xml:space="preserve">portfolio analysis begins in 2024
</t>
        </r>
      </text>
    </comment>
    <comment ref="I385" authorId="0" shapeId="0" xr:uid="{E400267F-8D41-46FB-BD0B-3C7E24E39894}">
      <text>
        <r>
          <rPr>
            <sz val="9"/>
            <color indexed="81"/>
            <rFont val="Tahoma"/>
            <family val="2"/>
          </rPr>
          <t xml:space="preserve">portfolio analysis begins in 2024
</t>
        </r>
      </text>
    </comment>
    <comment ref="J385" authorId="0" shapeId="0" xr:uid="{ABA17E70-204F-46E3-86F8-635A699D1629}">
      <text>
        <r>
          <rPr>
            <sz val="9"/>
            <color indexed="81"/>
            <rFont val="Tahoma"/>
            <family val="2"/>
          </rPr>
          <t xml:space="preserve">portfolio analysis begins in 2024
</t>
        </r>
      </text>
    </comment>
    <comment ref="M385" authorId="0" shapeId="0" xr:uid="{F0AD6F10-2CC6-4882-9DC0-484B9A01942D}">
      <text>
        <r>
          <rPr>
            <sz val="9"/>
            <color indexed="81"/>
            <rFont val="Tahoma"/>
            <family val="2"/>
          </rPr>
          <t xml:space="preserve">portfolio analysis begins in 2024
</t>
        </r>
      </text>
    </comment>
    <comment ref="B410" authorId="0" shapeId="0" xr:uid="{4136B70B-081D-46FC-B663-8267645CC84C}">
      <text>
        <r>
          <rPr>
            <sz val="9"/>
            <color indexed="81"/>
            <rFont val="Tahoma"/>
            <family val="2"/>
          </rPr>
          <t xml:space="preserve">portfolio analysis begins in 2024
</t>
        </r>
      </text>
    </comment>
    <comment ref="D410" authorId="0" shapeId="0" xr:uid="{1BE5F314-815F-45E6-8D2A-1CBF4D82B60B}">
      <text>
        <r>
          <rPr>
            <sz val="9"/>
            <color indexed="81"/>
            <rFont val="Tahoma"/>
            <family val="2"/>
          </rPr>
          <t xml:space="preserve">portfolio analysis begins in 2024
</t>
        </r>
      </text>
    </comment>
    <comment ref="E410" authorId="0" shapeId="0" xr:uid="{00E4E011-50BD-4AFA-9546-80DB93CCED6D}">
      <text>
        <r>
          <rPr>
            <sz val="9"/>
            <color indexed="81"/>
            <rFont val="Tahoma"/>
            <family val="2"/>
          </rPr>
          <t xml:space="preserve">portfolio analysis begins in 2024
</t>
        </r>
      </text>
    </comment>
    <comment ref="H410" authorId="0" shapeId="0" xr:uid="{D9C0F4ED-6786-42BB-863B-228FA530F315}">
      <text>
        <r>
          <rPr>
            <sz val="9"/>
            <color indexed="81"/>
            <rFont val="Tahoma"/>
            <family val="2"/>
          </rPr>
          <t xml:space="preserve">portfolio analysis begins in 2024
</t>
        </r>
      </text>
    </comment>
    <comment ref="I410" authorId="0" shapeId="0" xr:uid="{6D624145-B1FE-4AAA-AF35-74D8E17A6D3F}">
      <text>
        <r>
          <rPr>
            <sz val="9"/>
            <color indexed="81"/>
            <rFont val="Tahoma"/>
            <family val="2"/>
          </rPr>
          <t xml:space="preserve">portfolio analysis begins in 2024
</t>
        </r>
      </text>
    </comment>
    <comment ref="J410" authorId="0" shapeId="0" xr:uid="{C4F00B4A-9AA3-42F9-B427-4A3878E904AE}">
      <text>
        <r>
          <rPr>
            <sz val="9"/>
            <color indexed="81"/>
            <rFont val="Tahoma"/>
            <family val="2"/>
          </rPr>
          <t xml:space="preserve">portfolio analysis begins in 2024
</t>
        </r>
      </text>
    </comment>
    <comment ref="M410" authorId="0" shapeId="0" xr:uid="{5DD950B8-D92E-46EE-9DFD-330984F81CE1}">
      <text>
        <r>
          <rPr>
            <sz val="9"/>
            <color indexed="81"/>
            <rFont val="Tahoma"/>
            <family val="2"/>
          </rPr>
          <t xml:space="preserve">portfolio analysis begins in 2024
</t>
        </r>
      </text>
    </comment>
    <comment ref="B435" authorId="0" shapeId="0" xr:uid="{33FE3B94-D6EC-4B9C-B777-1CB45A120DF0}">
      <text>
        <r>
          <rPr>
            <sz val="9"/>
            <color indexed="81"/>
            <rFont val="Tahoma"/>
            <family val="2"/>
          </rPr>
          <t xml:space="preserve">portfolio analysis begins in 2024
</t>
        </r>
      </text>
    </comment>
    <comment ref="D435" authorId="0" shapeId="0" xr:uid="{5F666AED-4D6A-484D-AD5E-D55691D7A98D}">
      <text>
        <r>
          <rPr>
            <sz val="9"/>
            <color indexed="81"/>
            <rFont val="Tahoma"/>
            <family val="2"/>
          </rPr>
          <t xml:space="preserve">portfolio analysis begins in 2024
</t>
        </r>
      </text>
    </comment>
    <comment ref="E435" authorId="0" shapeId="0" xr:uid="{FBE52828-4DF4-4BB4-B34D-D95DE00540F7}">
      <text>
        <r>
          <rPr>
            <sz val="9"/>
            <color indexed="81"/>
            <rFont val="Tahoma"/>
            <family val="2"/>
          </rPr>
          <t xml:space="preserve">portfolio analysis begins in 2024
</t>
        </r>
      </text>
    </comment>
    <comment ref="H435" authorId="0" shapeId="0" xr:uid="{9790FE6F-812C-41CC-B425-D05775E67EFC}">
      <text>
        <r>
          <rPr>
            <sz val="9"/>
            <color indexed="81"/>
            <rFont val="Tahoma"/>
            <family val="2"/>
          </rPr>
          <t xml:space="preserve">portfolio analysis begins in 2024
</t>
        </r>
      </text>
    </comment>
    <comment ref="I435" authorId="0" shapeId="0" xr:uid="{B138A029-9AF9-4F76-B26F-6E8DE0EA839D}">
      <text>
        <r>
          <rPr>
            <sz val="9"/>
            <color indexed="81"/>
            <rFont val="Tahoma"/>
            <family val="2"/>
          </rPr>
          <t xml:space="preserve">portfolio analysis begins in 2024
</t>
        </r>
      </text>
    </comment>
    <comment ref="J435" authorId="0" shapeId="0" xr:uid="{DE5E3BA2-EDF1-472C-ACA0-A799C0ADE25E}">
      <text>
        <r>
          <rPr>
            <sz val="9"/>
            <color indexed="81"/>
            <rFont val="Tahoma"/>
            <family val="2"/>
          </rPr>
          <t xml:space="preserve">portfolio analysis begins in 2024
</t>
        </r>
      </text>
    </comment>
    <comment ref="M435" authorId="0" shapeId="0" xr:uid="{B39D1231-4C67-4E56-85FF-73E6837DA148}">
      <text>
        <r>
          <rPr>
            <sz val="9"/>
            <color indexed="81"/>
            <rFont val="Tahoma"/>
            <family val="2"/>
          </rPr>
          <t xml:space="preserve">portfolio analysis begins in 2024
</t>
        </r>
      </text>
    </comment>
    <comment ref="B460" authorId="0" shapeId="0" xr:uid="{F8245AA4-F50E-42B3-934D-BD055444038F}">
      <text>
        <r>
          <rPr>
            <sz val="9"/>
            <color indexed="81"/>
            <rFont val="Tahoma"/>
            <family val="2"/>
          </rPr>
          <t xml:space="preserve">portfolio analysis begins in 2024
</t>
        </r>
      </text>
    </comment>
    <comment ref="D460" authorId="0" shapeId="0" xr:uid="{FDB0D012-4B82-4D2E-AA02-035A0DF5470A}">
      <text>
        <r>
          <rPr>
            <sz val="9"/>
            <color indexed="81"/>
            <rFont val="Tahoma"/>
            <family val="2"/>
          </rPr>
          <t xml:space="preserve">portfolio analysis begins in 2024
</t>
        </r>
      </text>
    </comment>
    <comment ref="E460" authorId="0" shapeId="0" xr:uid="{D2214A8A-7971-4B19-8649-B5342621E8A1}">
      <text>
        <r>
          <rPr>
            <sz val="9"/>
            <color indexed="81"/>
            <rFont val="Tahoma"/>
            <family val="2"/>
          </rPr>
          <t xml:space="preserve">portfolio analysis begins in 2024
</t>
        </r>
      </text>
    </comment>
    <comment ref="H460" authorId="0" shapeId="0" xr:uid="{4D86685D-0C2B-4BAD-A43F-37EA0BCC5777}">
      <text>
        <r>
          <rPr>
            <sz val="9"/>
            <color indexed="81"/>
            <rFont val="Tahoma"/>
            <family val="2"/>
          </rPr>
          <t xml:space="preserve">portfolio analysis begins in 2024
</t>
        </r>
      </text>
    </comment>
    <comment ref="I460" authorId="0" shapeId="0" xr:uid="{D6651D9D-9DAD-49EE-B68C-41857A82ABA6}">
      <text>
        <r>
          <rPr>
            <sz val="9"/>
            <color indexed="81"/>
            <rFont val="Tahoma"/>
            <family val="2"/>
          </rPr>
          <t xml:space="preserve">portfolio analysis begins in 2024
</t>
        </r>
      </text>
    </comment>
    <comment ref="J460" authorId="0" shapeId="0" xr:uid="{70BCA45F-FE72-4BBE-AC53-C9D86B3F2D0C}">
      <text>
        <r>
          <rPr>
            <sz val="9"/>
            <color indexed="81"/>
            <rFont val="Tahoma"/>
            <family val="2"/>
          </rPr>
          <t xml:space="preserve">portfolio analysis begins in 2024
</t>
        </r>
      </text>
    </comment>
    <comment ref="M460" authorId="0" shapeId="0" xr:uid="{890EB26A-6123-4BB5-99D6-9018F70A83FA}">
      <text>
        <r>
          <rPr>
            <sz val="9"/>
            <color indexed="81"/>
            <rFont val="Tahoma"/>
            <family val="2"/>
          </rPr>
          <t xml:space="preserve">portfolio analysis begins in 2024
</t>
        </r>
      </text>
    </comment>
    <comment ref="B485" authorId="0" shapeId="0" xr:uid="{FC2370FE-E754-4E52-8BC4-FD02541DFD7E}">
      <text>
        <r>
          <rPr>
            <sz val="9"/>
            <color indexed="81"/>
            <rFont val="Tahoma"/>
            <family val="2"/>
          </rPr>
          <t xml:space="preserve">portfolio analysis begins in 2024
</t>
        </r>
      </text>
    </comment>
    <comment ref="D485" authorId="0" shapeId="0" xr:uid="{04E0CC55-CE6B-45B7-9AA2-151475880376}">
      <text>
        <r>
          <rPr>
            <sz val="9"/>
            <color indexed="81"/>
            <rFont val="Tahoma"/>
            <family val="2"/>
          </rPr>
          <t xml:space="preserve">portfolio analysis begins in 2024
</t>
        </r>
      </text>
    </comment>
    <comment ref="E485" authorId="0" shapeId="0" xr:uid="{2A919EEB-3EA1-441E-B540-798F180B69F0}">
      <text>
        <r>
          <rPr>
            <sz val="9"/>
            <color indexed="81"/>
            <rFont val="Tahoma"/>
            <family val="2"/>
          </rPr>
          <t xml:space="preserve">portfolio analysis begins in 2024
</t>
        </r>
      </text>
    </comment>
    <comment ref="H485" authorId="0" shapeId="0" xr:uid="{64B5E1E2-2C2C-4CEB-B54B-BD7BD5C98DCB}">
      <text>
        <r>
          <rPr>
            <sz val="9"/>
            <color indexed="81"/>
            <rFont val="Tahoma"/>
            <family val="2"/>
          </rPr>
          <t xml:space="preserve">portfolio analysis begins in 2024
</t>
        </r>
      </text>
    </comment>
    <comment ref="I485" authorId="0" shapeId="0" xr:uid="{EBAB5EBB-6F31-4B00-9060-CA2ABDC5E316}">
      <text>
        <r>
          <rPr>
            <sz val="9"/>
            <color indexed="81"/>
            <rFont val="Tahoma"/>
            <family val="2"/>
          </rPr>
          <t xml:space="preserve">portfolio analysis begins in 2024
</t>
        </r>
      </text>
    </comment>
    <comment ref="J485" authorId="0" shapeId="0" xr:uid="{915EEEAE-AE82-4618-B91C-4C17CBE785DB}">
      <text>
        <r>
          <rPr>
            <sz val="9"/>
            <color indexed="81"/>
            <rFont val="Tahoma"/>
            <family val="2"/>
          </rPr>
          <t xml:space="preserve">portfolio analysis begins in 2024
</t>
        </r>
      </text>
    </comment>
    <comment ref="M485" authorId="0" shapeId="0" xr:uid="{3695A553-C947-458C-8A45-D164FD30D22C}">
      <text>
        <r>
          <rPr>
            <sz val="9"/>
            <color indexed="81"/>
            <rFont val="Tahoma"/>
            <family val="2"/>
          </rPr>
          <t xml:space="preserve">portfolio analysis begins in 2024
</t>
        </r>
      </text>
    </comment>
    <comment ref="B510" authorId="0" shapeId="0" xr:uid="{ACE5DBA2-E310-4800-A33E-E256CB15F231}">
      <text>
        <r>
          <rPr>
            <sz val="9"/>
            <color indexed="81"/>
            <rFont val="Tahoma"/>
            <family val="2"/>
          </rPr>
          <t xml:space="preserve">portfolio analysis begins in 2024
</t>
        </r>
      </text>
    </comment>
    <comment ref="D510" authorId="0" shapeId="0" xr:uid="{4178A824-B694-428A-B366-C1BE98A6BBFE}">
      <text>
        <r>
          <rPr>
            <sz val="9"/>
            <color indexed="81"/>
            <rFont val="Tahoma"/>
            <family val="2"/>
          </rPr>
          <t xml:space="preserve">portfolio analysis begins in 2024
</t>
        </r>
      </text>
    </comment>
    <comment ref="E510" authorId="0" shapeId="0" xr:uid="{51897F9A-EDF0-4C6F-BE60-CC22CAC4B02D}">
      <text>
        <r>
          <rPr>
            <sz val="9"/>
            <color indexed="81"/>
            <rFont val="Tahoma"/>
            <family val="2"/>
          </rPr>
          <t xml:space="preserve">portfolio analysis begins in 2024
</t>
        </r>
      </text>
    </comment>
    <comment ref="H510" authorId="0" shapeId="0" xr:uid="{169184B1-5F37-4E99-8F4D-9FC6BD732928}">
      <text>
        <r>
          <rPr>
            <sz val="9"/>
            <color indexed="81"/>
            <rFont val="Tahoma"/>
            <family val="2"/>
          </rPr>
          <t xml:space="preserve">portfolio analysis begins in 2024
</t>
        </r>
      </text>
    </comment>
    <comment ref="I510" authorId="0" shapeId="0" xr:uid="{17BBB954-1F9C-4FFE-B838-4FFAB4C7D5D0}">
      <text>
        <r>
          <rPr>
            <sz val="9"/>
            <color indexed="81"/>
            <rFont val="Tahoma"/>
            <family val="2"/>
          </rPr>
          <t xml:space="preserve">portfolio analysis begins in 2024
</t>
        </r>
      </text>
    </comment>
    <comment ref="J510" authorId="0" shapeId="0" xr:uid="{A639334E-69F6-44DA-9042-B3D64530A2AF}">
      <text>
        <r>
          <rPr>
            <sz val="9"/>
            <color indexed="81"/>
            <rFont val="Tahoma"/>
            <family val="2"/>
          </rPr>
          <t xml:space="preserve">portfolio analysis begins in 2024
</t>
        </r>
      </text>
    </comment>
    <comment ref="M510" authorId="0" shapeId="0" xr:uid="{4F6BF148-A5E9-431C-8E5E-E70908AC69BE}">
      <text>
        <r>
          <rPr>
            <sz val="9"/>
            <color indexed="81"/>
            <rFont val="Tahoma"/>
            <family val="2"/>
          </rPr>
          <t xml:space="preserve">portfolio analysis begins in 2024
</t>
        </r>
      </text>
    </comment>
    <comment ref="B535" authorId="0" shapeId="0" xr:uid="{DF66A237-900C-447E-9FE2-46024DB71570}">
      <text>
        <r>
          <rPr>
            <sz val="9"/>
            <color indexed="81"/>
            <rFont val="Tahoma"/>
            <family val="2"/>
          </rPr>
          <t xml:space="preserve">portfolio analysis begins in 2024
</t>
        </r>
      </text>
    </comment>
    <comment ref="D535" authorId="0" shapeId="0" xr:uid="{675CAFA6-0B74-4B90-AD1B-EB7F3149ADEF}">
      <text>
        <r>
          <rPr>
            <sz val="9"/>
            <color indexed="81"/>
            <rFont val="Tahoma"/>
            <family val="2"/>
          </rPr>
          <t xml:space="preserve">portfolio analysis begins in 2024
</t>
        </r>
      </text>
    </comment>
    <comment ref="E535" authorId="0" shapeId="0" xr:uid="{43EA34AA-82AE-4A6D-B303-2AA910E1F496}">
      <text>
        <r>
          <rPr>
            <sz val="9"/>
            <color indexed="81"/>
            <rFont val="Tahoma"/>
            <family val="2"/>
          </rPr>
          <t xml:space="preserve">portfolio analysis begins in 2024
</t>
        </r>
      </text>
    </comment>
    <comment ref="H535" authorId="0" shapeId="0" xr:uid="{AD007512-96B5-48FD-A324-524E24DF2303}">
      <text>
        <r>
          <rPr>
            <sz val="9"/>
            <color indexed="81"/>
            <rFont val="Tahoma"/>
            <family val="2"/>
          </rPr>
          <t xml:space="preserve">portfolio analysis begins in 2024
</t>
        </r>
      </text>
    </comment>
    <comment ref="I535" authorId="0" shapeId="0" xr:uid="{294094F5-DCE7-4BEA-B58F-341C424F6211}">
      <text>
        <r>
          <rPr>
            <sz val="9"/>
            <color indexed="81"/>
            <rFont val="Tahoma"/>
            <family val="2"/>
          </rPr>
          <t xml:space="preserve">portfolio analysis begins in 2024
</t>
        </r>
      </text>
    </comment>
    <comment ref="J535" authorId="0" shapeId="0" xr:uid="{BF492F37-CA4D-405C-AD04-A06533F94711}">
      <text>
        <r>
          <rPr>
            <sz val="9"/>
            <color indexed="81"/>
            <rFont val="Tahoma"/>
            <family val="2"/>
          </rPr>
          <t xml:space="preserve">portfolio analysis begins in 2024
</t>
        </r>
      </text>
    </comment>
    <comment ref="M535" authorId="0" shapeId="0" xr:uid="{9F21C953-0AEB-4D82-8973-4CCC4BC2CCDE}">
      <text>
        <r>
          <rPr>
            <sz val="9"/>
            <color indexed="81"/>
            <rFont val="Tahoma"/>
            <family val="2"/>
          </rPr>
          <t xml:space="preserve">portfolio analysis begins in 2024
</t>
        </r>
      </text>
    </comment>
    <comment ref="B560" authorId="0" shapeId="0" xr:uid="{ED6E8353-A295-41D6-A498-6B1738CBFEF7}">
      <text>
        <r>
          <rPr>
            <sz val="9"/>
            <color indexed="81"/>
            <rFont val="Tahoma"/>
            <family val="2"/>
          </rPr>
          <t xml:space="preserve">portfolio analysis begins in 2024
</t>
        </r>
      </text>
    </comment>
    <comment ref="D560" authorId="0" shapeId="0" xr:uid="{9B7C49F9-13A5-49CA-B216-61194B2EDEE2}">
      <text>
        <r>
          <rPr>
            <sz val="9"/>
            <color indexed="81"/>
            <rFont val="Tahoma"/>
            <family val="2"/>
          </rPr>
          <t xml:space="preserve">portfolio analysis begins in 2024
</t>
        </r>
      </text>
    </comment>
    <comment ref="E560" authorId="0" shapeId="0" xr:uid="{162AD703-FBED-4CBD-9183-315E9DAE41E3}">
      <text>
        <r>
          <rPr>
            <sz val="9"/>
            <color indexed="81"/>
            <rFont val="Tahoma"/>
            <family val="2"/>
          </rPr>
          <t xml:space="preserve">portfolio analysis begins in 2024
</t>
        </r>
      </text>
    </comment>
    <comment ref="H560" authorId="0" shapeId="0" xr:uid="{F2D39DAF-F7F6-4348-AFE8-F5FA9BDCA4F9}">
      <text>
        <r>
          <rPr>
            <sz val="9"/>
            <color indexed="81"/>
            <rFont val="Tahoma"/>
            <family val="2"/>
          </rPr>
          <t xml:space="preserve">portfolio analysis begins in 2024
</t>
        </r>
      </text>
    </comment>
    <comment ref="I560" authorId="0" shapeId="0" xr:uid="{5A457E98-A52D-4F66-BF9C-9FC55EDE3AA8}">
      <text>
        <r>
          <rPr>
            <sz val="9"/>
            <color indexed="81"/>
            <rFont val="Tahoma"/>
            <family val="2"/>
          </rPr>
          <t xml:space="preserve">portfolio analysis begins in 2024
</t>
        </r>
      </text>
    </comment>
    <comment ref="J560" authorId="0" shapeId="0" xr:uid="{1B2E17D0-11A9-4544-954F-A5F40F807789}">
      <text>
        <r>
          <rPr>
            <sz val="9"/>
            <color indexed="81"/>
            <rFont val="Tahoma"/>
            <family val="2"/>
          </rPr>
          <t xml:space="preserve">portfolio analysis begins in 2024
</t>
        </r>
      </text>
    </comment>
    <comment ref="M560" authorId="0" shapeId="0" xr:uid="{459272E4-C1E9-4D7C-A4BC-A516AC2BC1B1}">
      <text>
        <r>
          <rPr>
            <sz val="9"/>
            <color indexed="81"/>
            <rFont val="Tahoma"/>
            <family val="2"/>
          </rPr>
          <t xml:space="preserve">portfolio analysis begins in 2024
</t>
        </r>
      </text>
    </comment>
    <comment ref="B585" authorId="0" shapeId="0" xr:uid="{F4E870FD-CA9F-44EB-99AD-CBB674B0A0AC}">
      <text>
        <r>
          <rPr>
            <sz val="9"/>
            <color indexed="81"/>
            <rFont val="Tahoma"/>
            <family val="2"/>
          </rPr>
          <t xml:space="preserve">portfolio analysis begins in 2024
</t>
        </r>
      </text>
    </comment>
    <comment ref="D585" authorId="0" shapeId="0" xr:uid="{3D42C6E3-1651-429A-843C-02921EB971FE}">
      <text>
        <r>
          <rPr>
            <sz val="9"/>
            <color indexed="81"/>
            <rFont val="Tahoma"/>
            <family val="2"/>
          </rPr>
          <t xml:space="preserve">portfolio analysis begins in 2024
</t>
        </r>
      </text>
    </comment>
    <comment ref="E585" authorId="0" shapeId="0" xr:uid="{7B4FDE4C-6A8F-4F3C-AC6E-58BBC93C620B}">
      <text>
        <r>
          <rPr>
            <sz val="9"/>
            <color indexed="81"/>
            <rFont val="Tahoma"/>
            <family val="2"/>
          </rPr>
          <t xml:space="preserve">portfolio analysis begins in 2024
</t>
        </r>
      </text>
    </comment>
    <comment ref="H585" authorId="0" shapeId="0" xr:uid="{5FE129E2-9716-443B-B8AD-421477DA1BB5}">
      <text>
        <r>
          <rPr>
            <sz val="9"/>
            <color indexed="81"/>
            <rFont val="Tahoma"/>
            <family val="2"/>
          </rPr>
          <t xml:space="preserve">portfolio analysis begins in 2024
</t>
        </r>
      </text>
    </comment>
    <comment ref="I585" authorId="0" shapeId="0" xr:uid="{3414544F-9B4E-4C3C-8EC2-4BCBEF4160B8}">
      <text>
        <r>
          <rPr>
            <sz val="9"/>
            <color indexed="81"/>
            <rFont val="Tahoma"/>
            <family val="2"/>
          </rPr>
          <t xml:space="preserve">portfolio analysis begins in 2024
</t>
        </r>
      </text>
    </comment>
    <comment ref="J585" authorId="0" shapeId="0" xr:uid="{A2C86345-39FB-4ECC-8D3F-68F8AD85595A}">
      <text>
        <r>
          <rPr>
            <sz val="9"/>
            <color indexed="81"/>
            <rFont val="Tahoma"/>
            <family val="2"/>
          </rPr>
          <t xml:space="preserve">portfolio analysis begins in 2024
</t>
        </r>
      </text>
    </comment>
    <comment ref="M585" authorId="0" shapeId="0" xr:uid="{99BCC97C-2146-475E-A13B-9679BCB23702}">
      <text>
        <r>
          <rPr>
            <sz val="9"/>
            <color indexed="81"/>
            <rFont val="Tahoma"/>
            <family val="2"/>
          </rPr>
          <t xml:space="preserve">portfolio analysis begins in 2024
</t>
        </r>
      </text>
    </comment>
    <comment ref="B610" authorId="0" shapeId="0" xr:uid="{EF015F30-E29E-48C0-8607-F8EA0A420499}">
      <text>
        <r>
          <rPr>
            <sz val="9"/>
            <color indexed="81"/>
            <rFont val="Tahoma"/>
            <family val="2"/>
          </rPr>
          <t xml:space="preserve">portfolio analysis begins in 2024
</t>
        </r>
      </text>
    </comment>
    <comment ref="D610" authorId="0" shapeId="0" xr:uid="{917C1F20-218A-4636-85B6-FE1234695838}">
      <text>
        <r>
          <rPr>
            <sz val="9"/>
            <color indexed="81"/>
            <rFont val="Tahoma"/>
            <family val="2"/>
          </rPr>
          <t xml:space="preserve">portfolio analysis begins in 2024
</t>
        </r>
      </text>
    </comment>
    <comment ref="E610" authorId="0" shapeId="0" xr:uid="{D781BB0F-CDDA-4D1D-A7E6-02B14E584700}">
      <text>
        <r>
          <rPr>
            <sz val="9"/>
            <color indexed="81"/>
            <rFont val="Tahoma"/>
            <family val="2"/>
          </rPr>
          <t xml:space="preserve">portfolio analysis begins in 2024
</t>
        </r>
      </text>
    </comment>
    <comment ref="H610" authorId="0" shapeId="0" xr:uid="{89EBEF97-F195-42A4-B45D-F8089838FAC2}">
      <text>
        <r>
          <rPr>
            <sz val="9"/>
            <color indexed="81"/>
            <rFont val="Tahoma"/>
            <family val="2"/>
          </rPr>
          <t xml:space="preserve">portfolio analysis begins in 2024
</t>
        </r>
      </text>
    </comment>
    <comment ref="I610" authorId="0" shapeId="0" xr:uid="{E1A67EE8-EBD1-4996-8241-1DFF99AF110C}">
      <text>
        <r>
          <rPr>
            <sz val="9"/>
            <color indexed="81"/>
            <rFont val="Tahoma"/>
            <family val="2"/>
          </rPr>
          <t xml:space="preserve">portfolio analysis begins in 2024
</t>
        </r>
      </text>
    </comment>
    <comment ref="J610" authorId="0" shapeId="0" xr:uid="{1A44CB96-7219-4464-BEC1-E5FF162265A0}">
      <text>
        <r>
          <rPr>
            <sz val="9"/>
            <color indexed="81"/>
            <rFont val="Tahoma"/>
            <family val="2"/>
          </rPr>
          <t xml:space="preserve">portfolio analysis begins in 2024
</t>
        </r>
      </text>
    </comment>
    <comment ref="M610" authorId="0" shapeId="0" xr:uid="{6299377B-FBD3-4972-B23B-2A81D46FD2C8}">
      <text>
        <r>
          <rPr>
            <sz val="9"/>
            <color indexed="81"/>
            <rFont val="Tahoma"/>
            <family val="2"/>
          </rPr>
          <t xml:space="preserve">portfolio analysis begins in 2024
</t>
        </r>
      </text>
    </comment>
    <comment ref="B635" authorId="0" shapeId="0" xr:uid="{ACD0F409-3864-4958-A653-1D12A34D583C}">
      <text>
        <r>
          <rPr>
            <sz val="9"/>
            <color indexed="81"/>
            <rFont val="Tahoma"/>
            <family val="2"/>
          </rPr>
          <t xml:space="preserve">portfolio analysis begins in 2024
</t>
        </r>
      </text>
    </comment>
    <comment ref="D635" authorId="0" shapeId="0" xr:uid="{75C7E37C-D386-43E5-98A7-2ECB341746D1}">
      <text>
        <r>
          <rPr>
            <sz val="9"/>
            <color indexed="81"/>
            <rFont val="Tahoma"/>
            <family val="2"/>
          </rPr>
          <t xml:space="preserve">portfolio analysis begins in 2024
</t>
        </r>
      </text>
    </comment>
    <comment ref="E635" authorId="0" shapeId="0" xr:uid="{516D511C-0D58-4194-B4E9-4D744A188C10}">
      <text>
        <r>
          <rPr>
            <sz val="9"/>
            <color indexed="81"/>
            <rFont val="Tahoma"/>
            <family val="2"/>
          </rPr>
          <t xml:space="preserve">portfolio analysis begins in 2024
</t>
        </r>
      </text>
    </comment>
    <comment ref="H635" authorId="0" shapeId="0" xr:uid="{740F3FD0-E1F0-40A4-8A87-D2B98DC5CEF3}">
      <text>
        <r>
          <rPr>
            <sz val="9"/>
            <color indexed="81"/>
            <rFont val="Tahoma"/>
            <family val="2"/>
          </rPr>
          <t xml:space="preserve">portfolio analysis begins in 2024
</t>
        </r>
      </text>
    </comment>
    <comment ref="I635" authorId="0" shapeId="0" xr:uid="{7F652CC5-4D6A-4362-BCFB-6F7E8E19F53B}">
      <text>
        <r>
          <rPr>
            <sz val="9"/>
            <color indexed="81"/>
            <rFont val="Tahoma"/>
            <family val="2"/>
          </rPr>
          <t xml:space="preserve">portfolio analysis begins in 2024
</t>
        </r>
      </text>
    </comment>
    <comment ref="J635" authorId="0" shapeId="0" xr:uid="{D234852E-7567-4183-96C4-53FF6FE3D8BE}">
      <text>
        <r>
          <rPr>
            <sz val="9"/>
            <color indexed="81"/>
            <rFont val="Tahoma"/>
            <family val="2"/>
          </rPr>
          <t xml:space="preserve">portfolio analysis begins in 2024
</t>
        </r>
      </text>
    </comment>
    <comment ref="M635" authorId="0" shapeId="0" xr:uid="{143D24CD-908D-4F43-8099-718B9D183D02}">
      <text>
        <r>
          <rPr>
            <sz val="9"/>
            <color indexed="81"/>
            <rFont val="Tahoma"/>
            <family val="2"/>
          </rPr>
          <t xml:space="preserve">portfolio analysis begins in 2024
</t>
        </r>
      </text>
    </comment>
    <comment ref="B660" authorId="0" shapeId="0" xr:uid="{9194BDC6-B062-452A-973A-289DA3BF47D2}">
      <text>
        <r>
          <rPr>
            <sz val="9"/>
            <color indexed="81"/>
            <rFont val="Tahoma"/>
            <family val="2"/>
          </rPr>
          <t xml:space="preserve">portfolio analysis begins in 2024
</t>
        </r>
      </text>
    </comment>
    <comment ref="D660" authorId="0" shapeId="0" xr:uid="{26CA3AEE-DD92-4BC9-9AB4-F77BE24ACFFC}">
      <text>
        <r>
          <rPr>
            <sz val="9"/>
            <color indexed="81"/>
            <rFont val="Tahoma"/>
            <family val="2"/>
          </rPr>
          <t xml:space="preserve">portfolio analysis begins in 2024
</t>
        </r>
      </text>
    </comment>
    <comment ref="E660" authorId="0" shapeId="0" xr:uid="{10A175A3-B8FC-48DA-883E-82D921BA51A9}">
      <text>
        <r>
          <rPr>
            <sz val="9"/>
            <color indexed="81"/>
            <rFont val="Tahoma"/>
            <family val="2"/>
          </rPr>
          <t xml:space="preserve">portfolio analysis begins in 2024
</t>
        </r>
      </text>
    </comment>
    <comment ref="H660" authorId="0" shapeId="0" xr:uid="{54A43131-FC83-426D-BE3A-B09DCDE30E91}">
      <text>
        <r>
          <rPr>
            <sz val="9"/>
            <color indexed="81"/>
            <rFont val="Tahoma"/>
            <family val="2"/>
          </rPr>
          <t xml:space="preserve">portfolio analysis begins in 2024
</t>
        </r>
      </text>
    </comment>
    <comment ref="I660" authorId="0" shapeId="0" xr:uid="{47E38498-94BB-4F13-9C4C-8B13501330CA}">
      <text>
        <r>
          <rPr>
            <sz val="9"/>
            <color indexed="81"/>
            <rFont val="Tahoma"/>
            <family val="2"/>
          </rPr>
          <t xml:space="preserve">portfolio analysis begins in 2024
</t>
        </r>
      </text>
    </comment>
    <comment ref="J660" authorId="0" shapeId="0" xr:uid="{7D8E226D-5A14-425E-BC25-82A985F5A7E7}">
      <text>
        <r>
          <rPr>
            <sz val="9"/>
            <color indexed="81"/>
            <rFont val="Tahoma"/>
            <family val="2"/>
          </rPr>
          <t xml:space="preserve">portfolio analysis begins in 2024
</t>
        </r>
      </text>
    </comment>
    <comment ref="M660" authorId="0" shapeId="0" xr:uid="{D7EA4604-0FCF-456B-8B9C-E74B102F6027}">
      <text>
        <r>
          <rPr>
            <sz val="9"/>
            <color indexed="81"/>
            <rFont val="Tahoma"/>
            <family val="2"/>
          </rPr>
          <t xml:space="preserve">portfolio analysis begins in 2024
</t>
        </r>
      </text>
    </comment>
    <comment ref="B685" authorId="0" shapeId="0" xr:uid="{D577FA80-9BF4-4D5E-8B71-B01E23ED04AA}">
      <text>
        <r>
          <rPr>
            <sz val="9"/>
            <color indexed="81"/>
            <rFont val="Tahoma"/>
            <family val="2"/>
          </rPr>
          <t xml:space="preserve">portfolio analysis begins in 2024
</t>
        </r>
      </text>
    </comment>
    <comment ref="D685" authorId="0" shapeId="0" xr:uid="{B23E3B4C-8818-4EC5-9226-09D124F2F2D7}">
      <text>
        <r>
          <rPr>
            <sz val="9"/>
            <color indexed="81"/>
            <rFont val="Tahoma"/>
            <family val="2"/>
          </rPr>
          <t xml:space="preserve">portfolio analysis begins in 2024
</t>
        </r>
      </text>
    </comment>
    <comment ref="E685" authorId="0" shapeId="0" xr:uid="{2A410DE4-20E2-40B2-8C68-74FC278CC995}">
      <text>
        <r>
          <rPr>
            <sz val="9"/>
            <color indexed="81"/>
            <rFont val="Tahoma"/>
            <family val="2"/>
          </rPr>
          <t xml:space="preserve">portfolio analysis begins in 2024
</t>
        </r>
      </text>
    </comment>
    <comment ref="H685" authorId="0" shapeId="0" xr:uid="{7FFA53B7-660D-4E53-9B0F-4B0EB1B2D022}">
      <text>
        <r>
          <rPr>
            <sz val="9"/>
            <color indexed="81"/>
            <rFont val="Tahoma"/>
            <family val="2"/>
          </rPr>
          <t xml:space="preserve">portfolio analysis begins in 2024
</t>
        </r>
      </text>
    </comment>
    <comment ref="I685" authorId="0" shapeId="0" xr:uid="{1E79F568-601C-417E-AB7A-D87461E649BD}">
      <text>
        <r>
          <rPr>
            <sz val="9"/>
            <color indexed="81"/>
            <rFont val="Tahoma"/>
            <family val="2"/>
          </rPr>
          <t xml:space="preserve">portfolio analysis begins in 2024
</t>
        </r>
      </text>
    </comment>
    <comment ref="J685" authorId="0" shapeId="0" xr:uid="{01424CA6-01F9-43AA-8FDB-B4D8C70E448C}">
      <text>
        <r>
          <rPr>
            <sz val="9"/>
            <color indexed="81"/>
            <rFont val="Tahoma"/>
            <family val="2"/>
          </rPr>
          <t xml:space="preserve">portfolio analysis begins in 2024
</t>
        </r>
      </text>
    </comment>
    <comment ref="M685" authorId="0" shapeId="0" xr:uid="{C5326C03-D1AF-40A5-9734-D87DCB6497EE}">
      <text>
        <r>
          <rPr>
            <sz val="9"/>
            <color indexed="81"/>
            <rFont val="Tahoma"/>
            <family val="2"/>
          </rPr>
          <t xml:space="preserve">portfolio analysis begins in 2024
</t>
        </r>
      </text>
    </comment>
    <comment ref="B710" authorId="0" shapeId="0" xr:uid="{0F9EAF5A-A9E9-4479-883E-C6A09BE4ACCE}">
      <text>
        <r>
          <rPr>
            <sz val="9"/>
            <color indexed="81"/>
            <rFont val="Tahoma"/>
            <family val="2"/>
          </rPr>
          <t xml:space="preserve">portfolio analysis begins in 2024
</t>
        </r>
      </text>
    </comment>
    <comment ref="D710" authorId="0" shapeId="0" xr:uid="{AF610F72-4DC6-4234-99FE-F68C87F0D81E}">
      <text>
        <r>
          <rPr>
            <sz val="9"/>
            <color indexed="81"/>
            <rFont val="Tahoma"/>
            <family val="2"/>
          </rPr>
          <t xml:space="preserve">portfolio analysis begins in 2024
</t>
        </r>
      </text>
    </comment>
    <comment ref="E710" authorId="0" shapeId="0" xr:uid="{60744D8B-79D4-4B32-BA19-7039EA12DFDB}">
      <text>
        <r>
          <rPr>
            <sz val="9"/>
            <color indexed="81"/>
            <rFont val="Tahoma"/>
            <family val="2"/>
          </rPr>
          <t xml:space="preserve">portfolio analysis begins in 2024
</t>
        </r>
      </text>
    </comment>
    <comment ref="H710" authorId="0" shapeId="0" xr:uid="{2F113C82-842F-4CF4-A65C-67A7549314AA}">
      <text>
        <r>
          <rPr>
            <sz val="9"/>
            <color indexed="81"/>
            <rFont val="Tahoma"/>
            <family val="2"/>
          </rPr>
          <t xml:space="preserve">portfolio analysis begins in 2024
</t>
        </r>
      </text>
    </comment>
    <comment ref="I710" authorId="0" shapeId="0" xr:uid="{7E310537-81ED-4596-95F8-D04A80E92B2D}">
      <text>
        <r>
          <rPr>
            <sz val="9"/>
            <color indexed="81"/>
            <rFont val="Tahoma"/>
            <family val="2"/>
          </rPr>
          <t xml:space="preserve">portfolio analysis begins in 2024
</t>
        </r>
      </text>
    </comment>
    <comment ref="J710" authorId="0" shapeId="0" xr:uid="{FC8BFB6A-ED62-4578-82DD-DDF9FCBFE11A}">
      <text>
        <r>
          <rPr>
            <sz val="9"/>
            <color indexed="81"/>
            <rFont val="Tahoma"/>
            <family val="2"/>
          </rPr>
          <t xml:space="preserve">portfolio analysis begins in 2024
</t>
        </r>
      </text>
    </comment>
    <comment ref="M710" authorId="0" shapeId="0" xr:uid="{E044C150-6422-49C5-A922-441930ED40B3}">
      <text>
        <r>
          <rPr>
            <sz val="9"/>
            <color indexed="81"/>
            <rFont val="Tahoma"/>
            <family val="2"/>
          </rPr>
          <t xml:space="preserve">portfolio analysis begins in 2024
</t>
        </r>
      </text>
    </comment>
    <comment ref="B735" authorId="0" shapeId="0" xr:uid="{6FDD5095-0AFD-4324-8F79-3B8265593FC1}">
      <text>
        <r>
          <rPr>
            <sz val="9"/>
            <color indexed="81"/>
            <rFont val="Tahoma"/>
            <family val="2"/>
          </rPr>
          <t xml:space="preserve">portfolio analysis begins in 2024
</t>
        </r>
      </text>
    </comment>
    <comment ref="D735" authorId="0" shapeId="0" xr:uid="{3C9308A0-A616-4148-B816-6F23E5BB059F}">
      <text>
        <r>
          <rPr>
            <sz val="9"/>
            <color indexed="81"/>
            <rFont val="Tahoma"/>
            <family val="2"/>
          </rPr>
          <t xml:space="preserve">portfolio analysis begins in 2024
</t>
        </r>
      </text>
    </comment>
    <comment ref="E735" authorId="0" shapeId="0" xr:uid="{3F3C6FF4-9920-4204-9544-F768E4B865FB}">
      <text>
        <r>
          <rPr>
            <sz val="9"/>
            <color indexed="81"/>
            <rFont val="Tahoma"/>
            <family val="2"/>
          </rPr>
          <t xml:space="preserve">portfolio analysis begins in 2024
</t>
        </r>
      </text>
    </comment>
    <comment ref="H735" authorId="0" shapeId="0" xr:uid="{F88055FE-D6D5-4BE2-8473-8417D58528D6}">
      <text>
        <r>
          <rPr>
            <sz val="9"/>
            <color indexed="81"/>
            <rFont val="Tahoma"/>
            <family val="2"/>
          </rPr>
          <t xml:space="preserve">portfolio analysis begins in 2024
</t>
        </r>
      </text>
    </comment>
    <comment ref="I735" authorId="0" shapeId="0" xr:uid="{B655444C-63F6-4473-980C-E07242E7B4BA}">
      <text>
        <r>
          <rPr>
            <sz val="9"/>
            <color indexed="81"/>
            <rFont val="Tahoma"/>
            <family val="2"/>
          </rPr>
          <t xml:space="preserve">portfolio analysis begins in 2024
</t>
        </r>
      </text>
    </comment>
    <comment ref="J735" authorId="0" shapeId="0" xr:uid="{D2AACB46-7D99-4363-840D-86C35C43BD19}">
      <text>
        <r>
          <rPr>
            <sz val="9"/>
            <color indexed="81"/>
            <rFont val="Tahoma"/>
            <family val="2"/>
          </rPr>
          <t xml:space="preserve">portfolio analysis begins in 2024
</t>
        </r>
      </text>
    </comment>
    <comment ref="M735" authorId="0" shapeId="0" xr:uid="{3FB892CC-B791-4C2D-9D70-1E3F9697F8E8}">
      <text>
        <r>
          <rPr>
            <sz val="9"/>
            <color indexed="81"/>
            <rFont val="Tahoma"/>
            <family val="2"/>
          </rPr>
          <t xml:space="preserve">portfolio analysis begins in 2024
</t>
        </r>
      </text>
    </comment>
    <comment ref="B760" authorId="0" shapeId="0" xr:uid="{25C53D87-1576-4D23-852E-170DD16558BE}">
      <text>
        <r>
          <rPr>
            <sz val="9"/>
            <color indexed="81"/>
            <rFont val="Tahoma"/>
            <family val="2"/>
          </rPr>
          <t xml:space="preserve">portfolio analysis begins in 2024
</t>
        </r>
      </text>
    </comment>
    <comment ref="D760" authorId="0" shapeId="0" xr:uid="{46FD17C8-EE07-4A32-B82B-6FF9B2965217}">
      <text>
        <r>
          <rPr>
            <sz val="9"/>
            <color indexed="81"/>
            <rFont val="Tahoma"/>
            <family val="2"/>
          </rPr>
          <t xml:space="preserve">portfolio analysis begins in 2024
</t>
        </r>
      </text>
    </comment>
    <comment ref="E760" authorId="0" shapeId="0" xr:uid="{AA1D4366-ABBB-4DCD-B806-0C91018F4436}">
      <text>
        <r>
          <rPr>
            <sz val="9"/>
            <color indexed="81"/>
            <rFont val="Tahoma"/>
            <family val="2"/>
          </rPr>
          <t xml:space="preserve">portfolio analysis begins in 2024
</t>
        </r>
      </text>
    </comment>
    <comment ref="H760" authorId="0" shapeId="0" xr:uid="{B709D25B-4E56-4975-8CA2-D214A3368EB0}">
      <text>
        <r>
          <rPr>
            <sz val="9"/>
            <color indexed="81"/>
            <rFont val="Tahoma"/>
            <family val="2"/>
          </rPr>
          <t xml:space="preserve">portfolio analysis begins in 2024
</t>
        </r>
      </text>
    </comment>
    <comment ref="I760" authorId="0" shapeId="0" xr:uid="{64AAA469-9C1A-4B91-BF54-A22F62F8B42A}">
      <text>
        <r>
          <rPr>
            <sz val="9"/>
            <color indexed="81"/>
            <rFont val="Tahoma"/>
            <family val="2"/>
          </rPr>
          <t xml:space="preserve">portfolio analysis begins in 2024
</t>
        </r>
      </text>
    </comment>
    <comment ref="J760" authorId="0" shapeId="0" xr:uid="{45C61525-305D-4DDC-AA77-695320D69EBF}">
      <text>
        <r>
          <rPr>
            <sz val="9"/>
            <color indexed="81"/>
            <rFont val="Tahoma"/>
            <family val="2"/>
          </rPr>
          <t xml:space="preserve">portfolio analysis begins in 2024
</t>
        </r>
      </text>
    </comment>
    <comment ref="M760" authorId="0" shapeId="0" xr:uid="{E81A2927-398E-44F1-8EBB-A2D4AC22C3A7}">
      <text>
        <r>
          <rPr>
            <sz val="9"/>
            <color indexed="81"/>
            <rFont val="Tahoma"/>
            <family val="2"/>
          </rPr>
          <t xml:space="preserve">portfolio analysis begins in 2024
</t>
        </r>
      </text>
    </comment>
    <comment ref="B785" authorId="0" shapeId="0" xr:uid="{7F07BD96-F2E8-4A1F-8C64-2BAA495036A1}">
      <text>
        <r>
          <rPr>
            <sz val="9"/>
            <color indexed="81"/>
            <rFont val="Tahoma"/>
            <family val="2"/>
          </rPr>
          <t xml:space="preserve">portfolio analysis begins in 2024
</t>
        </r>
      </text>
    </comment>
    <comment ref="D785" authorId="0" shapeId="0" xr:uid="{12A4C0BC-EC8F-43E4-8117-D08B02BF1E98}">
      <text>
        <r>
          <rPr>
            <sz val="9"/>
            <color indexed="81"/>
            <rFont val="Tahoma"/>
            <family val="2"/>
          </rPr>
          <t xml:space="preserve">portfolio analysis begins in 2024
</t>
        </r>
      </text>
    </comment>
    <comment ref="E785" authorId="0" shapeId="0" xr:uid="{79417BA2-F28B-40B2-BEAA-C03D848AA3BE}">
      <text>
        <r>
          <rPr>
            <sz val="9"/>
            <color indexed="81"/>
            <rFont val="Tahoma"/>
            <family val="2"/>
          </rPr>
          <t xml:space="preserve">portfolio analysis begins in 2024
</t>
        </r>
      </text>
    </comment>
    <comment ref="H785" authorId="0" shapeId="0" xr:uid="{022D9EBF-A7F8-45E1-828D-A7ACD6DDEC5A}">
      <text>
        <r>
          <rPr>
            <sz val="9"/>
            <color indexed="81"/>
            <rFont val="Tahoma"/>
            <family val="2"/>
          </rPr>
          <t xml:space="preserve">portfolio analysis begins in 2024
</t>
        </r>
      </text>
    </comment>
    <comment ref="I785" authorId="0" shapeId="0" xr:uid="{9C8BB606-99F4-4952-A15E-11ED3002EFE7}">
      <text>
        <r>
          <rPr>
            <sz val="9"/>
            <color indexed="81"/>
            <rFont val="Tahoma"/>
            <family val="2"/>
          </rPr>
          <t xml:space="preserve">portfolio analysis begins in 2024
</t>
        </r>
      </text>
    </comment>
    <comment ref="J785" authorId="0" shapeId="0" xr:uid="{1A04411A-2ABF-47CF-B5BB-020FF8A37FB7}">
      <text>
        <r>
          <rPr>
            <sz val="9"/>
            <color indexed="81"/>
            <rFont val="Tahoma"/>
            <family val="2"/>
          </rPr>
          <t xml:space="preserve">portfolio analysis begins in 2024
</t>
        </r>
      </text>
    </comment>
    <comment ref="M785" authorId="0" shapeId="0" xr:uid="{12D5EE1D-EDA8-41BC-AB3E-8DB557246C40}">
      <text>
        <r>
          <rPr>
            <sz val="9"/>
            <color indexed="81"/>
            <rFont val="Tahoma"/>
            <family val="2"/>
          </rPr>
          <t xml:space="preserve">portfolio analysis begins in 2024
</t>
        </r>
      </text>
    </comment>
    <comment ref="B810" authorId="0" shapeId="0" xr:uid="{5D9EA80C-BE72-47A7-9031-726701B2BD00}">
      <text>
        <r>
          <rPr>
            <sz val="9"/>
            <color indexed="81"/>
            <rFont val="Tahoma"/>
            <family val="2"/>
          </rPr>
          <t xml:space="preserve">portfolio analysis begins in 2024
</t>
        </r>
      </text>
    </comment>
    <comment ref="D810" authorId="0" shapeId="0" xr:uid="{6E1B2069-379D-4303-9AEF-9AF5548DE094}">
      <text>
        <r>
          <rPr>
            <sz val="9"/>
            <color indexed="81"/>
            <rFont val="Tahoma"/>
            <family val="2"/>
          </rPr>
          <t xml:space="preserve">portfolio analysis begins in 2024
</t>
        </r>
      </text>
    </comment>
    <comment ref="E810" authorId="0" shapeId="0" xr:uid="{4974FCE3-F861-40EF-A1F1-E2012A712B05}">
      <text>
        <r>
          <rPr>
            <sz val="9"/>
            <color indexed="81"/>
            <rFont val="Tahoma"/>
            <family val="2"/>
          </rPr>
          <t xml:space="preserve">portfolio analysis begins in 2024
</t>
        </r>
      </text>
    </comment>
    <comment ref="H810" authorId="0" shapeId="0" xr:uid="{9E93059D-5420-4273-9FEA-48DB43CE1D2C}">
      <text>
        <r>
          <rPr>
            <sz val="9"/>
            <color indexed="81"/>
            <rFont val="Tahoma"/>
            <family val="2"/>
          </rPr>
          <t xml:space="preserve">portfolio analysis begins in 2024
</t>
        </r>
      </text>
    </comment>
    <comment ref="I810" authorId="0" shapeId="0" xr:uid="{ED742F97-3ABB-4A69-9730-7AE4250A550A}">
      <text>
        <r>
          <rPr>
            <sz val="9"/>
            <color indexed="81"/>
            <rFont val="Tahoma"/>
            <family val="2"/>
          </rPr>
          <t xml:space="preserve">portfolio analysis begins in 2024
</t>
        </r>
      </text>
    </comment>
    <comment ref="J810" authorId="0" shapeId="0" xr:uid="{4DAE5AF3-E2B5-4958-9F50-947FF694A8F9}">
      <text>
        <r>
          <rPr>
            <sz val="9"/>
            <color indexed="81"/>
            <rFont val="Tahoma"/>
            <family val="2"/>
          </rPr>
          <t xml:space="preserve">portfolio analysis begins in 2024
</t>
        </r>
      </text>
    </comment>
    <comment ref="M810" authorId="0" shapeId="0" xr:uid="{F2CCFE0A-4D9A-4DA4-A40F-5CE705A007B3}">
      <text>
        <r>
          <rPr>
            <sz val="9"/>
            <color indexed="81"/>
            <rFont val="Tahoma"/>
            <family val="2"/>
          </rPr>
          <t xml:space="preserve">portfolio analysis begins in 2024
</t>
        </r>
      </text>
    </comment>
    <comment ref="B835" authorId="0" shapeId="0" xr:uid="{C46D9DAE-5CCA-4263-ADB2-58701E2212A6}">
      <text>
        <r>
          <rPr>
            <sz val="9"/>
            <color indexed="81"/>
            <rFont val="Tahoma"/>
            <family val="2"/>
          </rPr>
          <t xml:space="preserve">portfolio analysis begins in 2024
</t>
        </r>
      </text>
    </comment>
    <comment ref="D835" authorId="0" shapeId="0" xr:uid="{2B2212DD-3727-4077-93F1-DF60F753DE03}">
      <text>
        <r>
          <rPr>
            <sz val="9"/>
            <color indexed="81"/>
            <rFont val="Tahoma"/>
            <family val="2"/>
          </rPr>
          <t xml:space="preserve">portfolio analysis begins in 2024
</t>
        </r>
      </text>
    </comment>
    <comment ref="E835" authorId="0" shapeId="0" xr:uid="{053EC19D-64BD-4754-AC88-EE19D091B860}">
      <text>
        <r>
          <rPr>
            <sz val="9"/>
            <color indexed="81"/>
            <rFont val="Tahoma"/>
            <family val="2"/>
          </rPr>
          <t xml:space="preserve">portfolio analysis begins in 2024
</t>
        </r>
      </text>
    </comment>
    <comment ref="H835" authorId="0" shapeId="0" xr:uid="{6D2FDED6-8BB3-4DF4-ACD1-E95BBFF495C6}">
      <text>
        <r>
          <rPr>
            <sz val="9"/>
            <color indexed="81"/>
            <rFont val="Tahoma"/>
            <family val="2"/>
          </rPr>
          <t xml:space="preserve">portfolio analysis begins in 2024
</t>
        </r>
      </text>
    </comment>
    <comment ref="I835" authorId="0" shapeId="0" xr:uid="{1C4BA5DD-21E4-4E63-8A8A-90AA51A4A36A}">
      <text>
        <r>
          <rPr>
            <sz val="9"/>
            <color indexed="81"/>
            <rFont val="Tahoma"/>
            <family val="2"/>
          </rPr>
          <t xml:space="preserve">portfolio analysis begins in 2024
</t>
        </r>
      </text>
    </comment>
    <comment ref="J835" authorId="0" shapeId="0" xr:uid="{5DBEECA2-597D-4642-B72F-B979874767AD}">
      <text>
        <r>
          <rPr>
            <sz val="9"/>
            <color indexed="81"/>
            <rFont val="Tahoma"/>
            <family val="2"/>
          </rPr>
          <t xml:space="preserve">portfolio analysis begins in 2024
</t>
        </r>
      </text>
    </comment>
    <comment ref="M835" authorId="0" shapeId="0" xr:uid="{AB0B5CDB-331F-4C6D-BFD5-D28531F90044}">
      <text>
        <r>
          <rPr>
            <sz val="9"/>
            <color indexed="81"/>
            <rFont val="Tahoma"/>
            <family val="2"/>
          </rPr>
          <t xml:space="preserve">portfolio analysis begins in 2024
</t>
        </r>
      </text>
    </comment>
    <comment ref="B860" authorId="0" shapeId="0" xr:uid="{BC6404A0-81DF-451C-B130-BA0CC6F9499D}">
      <text>
        <r>
          <rPr>
            <sz val="9"/>
            <color indexed="81"/>
            <rFont val="Tahoma"/>
            <family val="2"/>
          </rPr>
          <t xml:space="preserve">portfolio analysis begins in 2024
</t>
        </r>
      </text>
    </comment>
    <comment ref="D860" authorId="0" shapeId="0" xr:uid="{FD0232B0-AC53-4876-ACC1-76509A17B939}">
      <text>
        <r>
          <rPr>
            <sz val="9"/>
            <color indexed="81"/>
            <rFont val="Tahoma"/>
            <family val="2"/>
          </rPr>
          <t xml:space="preserve">portfolio analysis begins in 2024
</t>
        </r>
      </text>
    </comment>
    <comment ref="E860" authorId="0" shapeId="0" xr:uid="{0BE120CD-2528-4450-8EA2-F8145AD49BCF}">
      <text>
        <r>
          <rPr>
            <sz val="9"/>
            <color indexed="81"/>
            <rFont val="Tahoma"/>
            <family val="2"/>
          </rPr>
          <t xml:space="preserve">portfolio analysis begins in 2024
</t>
        </r>
      </text>
    </comment>
    <comment ref="H860" authorId="0" shapeId="0" xr:uid="{E24A9768-0403-4724-BE07-FDBB318A6251}">
      <text>
        <r>
          <rPr>
            <sz val="9"/>
            <color indexed="81"/>
            <rFont val="Tahoma"/>
            <family val="2"/>
          </rPr>
          <t xml:space="preserve">portfolio analysis begins in 2024
</t>
        </r>
      </text>
    </comment>
    <comment ref="I860" authorId="0" shapeId="0" xr:uid="{10E31CE3-874A-4008-BC09-C93D7F9959D0}">
      <text>
        <r>
          <rPr>
            <sz val="9"/>
            <color indexed="81"/>
            <rFont val="Tahoma"/>
            <family val="2"/>
          </rPr>
          <t xml:space="preserve">portfolio analysis begins in 2024
</t>
        </r>
      </text>
    </comment>
    <comment ref="J860" authorId="0" shapeId="0" xr:uid="{88BEE9CF-AFD2-436C-ACB6-36392BFFA758}">
      <text>
        <r>
          <rPr>
            <sz val="9"/>
            <color indexed="81"/>
            <rFont val="Tahoma"/>
            <family val="2"/>
          </rPr>
          <t xml:space="preserve">portfolio analysis begins in 2024
</t>
        </r>
      </text>
    </comment>
    <comment ref="M860" authorId="0" shapeId="0" xr:uid="{9B529700-0256-44F1-996E-8C2A32FDAAE7}">
      <text>
        <r>
          <rPr>
            <sz val="9"/>
            <color indexed="81"/>
            <rFont val="Tahoma"/>
            <family val="2"/>
          </rPr>
          <t xml:space="preserve">portfolio analysis begins in 2024
</t>
        </r>
      </text>
    </comment>
    <comment ref="B885" authorId="0" shapeId="0" xr:uid="{B3FEE175-B362-4253-88B5-CD7F7EE664B0}">
      <text>
        <r>
          <rPr>
            <sz val="9"/>
            <color indexed="81"/>
            <rFont val="Tahoma"/>
            <family val="2"/>
          </rPr>
          <t xml:space="preserve">portfolio analysis begins in 2024
</t>
        </r>
      </text>
    </comment>
    <comment ref="D885" authorId="0" shapeId="0" xr:uid="{846EE883-1F2B-4F03-AE1D-BB968DFB3B60}">
      <text>
        <r>
          <rPr>
            <sz val="9"/>
            <color indexed="81"/>
            <rFont val="Tahoma"/>
            <family val="2"/>
          </rPr>
          <t xml:space="preserve">portfolio analysis begins in 2024
</t>
        </r>
      </text>
    </comment>
    <comment ref="E885" authorId="0" shapeId="0" xr:uid="{2B0B396F-ADFE-48D0-9F5A-2A33B6811ABF}">
      <text>
        <r>
          <rPr>
            <sz val="9"/>
            <color indexed="81"/>
            <rFont val="Tahoma"/>
            <family val="2"/>
          </rPr>
          <t xml:space="preserve">portfolio analysis begins in 2024
</t>
        </r>
      </text>
    </comment>
    <comment ref="H885" authorId="0" shapeId="0" xr:uid="{168D25F2-CFA7-48FA-998B-E7D17CDC7A3C}">
      <text>
        <r>
          <rPr>
            <sz val="9"/>
            <color indexed="81"/>
            <rFont val="Tahoma"/>
            <family val="2"/>
          </rPr>
          <t xml:space="preserve">portfolio analysis begins in 2024
</t>
        </r>
      </text>
    </comment>
    <comment ref="I885" authorId="0" shapeId="0" xr:uid="{2147EDF8-CD9B-4AF7-92DF-D02D445090E5}">
      <text>
        <r>
          <rPr>
            <sz val="9"/>
            <color indexed="81"/>
            <rFont val="Tahoma"/>
            <family val="2"/>
          </rPr>
          <t xml:space="preserve">portfolio analysis begins in 2024
</t>
        </r>
      </text>
    </comment>
    <comment ref="J885" authorId="0" shapeId="0" xr:uid="{59C5F1E3-EFB6-48A5-BA48-DC0FF68D8699}">
      <text>
        <r>
          <rPr>
            <sz val="9"/>
            <color indexed="81"/>
            <rFont val="Tahoma"/>
            <family val="2"/>
          </rPr>
          <t xml:space="preserve">portfolio analysis begins in 2024
</t>
        </r>
      </text>
    </comment>
    <comment ref="M885" authorId="0" shapeId="0" xr:uid="{4B7D8BCB-846A-48D8-BE91-D0CD697AE25F}">
      <text>
        <r>
          <rPr>
            <sz val="9"/>
            <color indexed="81"/>
            <rFont val="Tahoma"/>
            <family val="2"/>
          </rPr>
          <t xml:space="preserve">portfolio analysis begins in 2024
</t>
        </r>
      </text>
    </comment>
    <comment ref="B910" authorId="0" shapeId="0" xr:uid="{B224F278-0C5F-4E70-8CB8-FE4E5EA930CD}">
      <text>
        <r>
          <rPr>
            <sz val="9"/>
            <color indexed="81"/>
            <rFont val="Tahoma"/>
            <family val="2"/>
          </rPr>
          <t xml:space="preserve">portfolio analysis begins in 2024
</t>
        </r>
      </text>
    </comment>
    <comment ref="D910" authorId="0" shapeId="0" xr:uid="{BD778B92-257F-4904-A059-9FAAAC1F35D8}">
      <text>
        <r>
          <rPr>
            <sz val="9"/>
            <color indexed="81"/>
            <rFont val="Tahoma"/>
            <family val="2"/>
          </rPr>
          <t xml:space="preserve">portfolio analysis begins in 2024
</t>
        </r>
      </text>
    </comment>
    <comment ref="E910" authorId="0" shapeId="0" xr:uid="{F459BB2C-3135-4035-9AE4-F53CAB720F23}">
      <text>
        <r>
          <rPr>
            <sz val="9"/>
            <color indexed="81"/>
            <rFont val="Tahoma"/>
            <family val="2"/>
          </rPr>
          <t xml:space="preserve">portfolio analysis begins in 2024
</t>
        </r>
      </text>
    </comment>
    <comment ref="H910" authorId="0" shapeId="0" xr:uid="{CD0EA27C-27FE-4B38-BE23-5FA8949A3810}">
      <text>
        <r>
          <rPr>
            <sz val="9"/>
            <color indexed="81"/>
            <rFont val="Tahoma"/>
            <family val="2"/>
          </rPr>
          <t xml:space="preserve">portfolio analysis begins in 2024
</t>
        </r>
      </text>
    </comment>
    <comment ref="I910" authorId="0" shapeId="0" xr:uid="{F60603D6-E6A3-46B7-BB20-ED48CDE5233A}">
      <text>
        <r>
          <rPr>
            <sz val="9"/>
            <color indexed="81"/>
            <rFont val="Tahoma"/>
            <family val="2"/>
          </rPr>
          <t xml:space="preserve">portfolio analysis begins in 2024
</t>
        </r>
      </text>
    </comment>
    <comment ref="J910" authorId="0" shapeId="0" xr:uid="{17803903-220B-4358-AEBD-D70C4C696A2A}">
      <text>
        <r>
          <rPr>
            <sz val="9"/>
            <color indexed="81"/>
            <rFont val="Tahoma"/>
            <family val="2"/>
          </rPr>
          <t xml:space="preserve">portfolio analysis begins in 2024
</t>
        </r>
      </text>
    </comment>
    <comment ref="M910" authorId="0" shapeId="0" xr:uid="{8FCC8C7B-089E-4D07-A293-8B43751EC080}">
      <text>
        <r>
          <rPr>
            <sz val="9"/>
            <color indexed="81"/>
            <rFont val="Tahoma"/>
            <family val="2"/>
          </rPr>
          <t xml:space="preserve">portfolio analysis begins in 2024
</t>
        </r>
      </text>
    </comment>
    <comment ref="B935" authorId="0" shapeId="0" xr:uid="{B639119A-E154-4A6F-B12C-29D6629DEACE}">
      <text>
        <r>
          <rPr>
            <sz val="9"/>
            <color indexed="81"/>
            <rFont val="Tahoma"/>
            <family val="2"/>
          </rPr>
          <t xml:space="preserve">portfolio analysis begins in 2024
</t>
        </r>
      </text>
    </comment>
    <comment ref="D935" authorId="0" shapeId="0" xr:uid="{2A63B48B-A0FE-4332-9046-C6E077EA6CE5}">
      <text>
        <r>
          <rPr>
            <sz val="9"/>
            <color indexed="81"/>
            <rFont val="Tahoma"/>
            <family val="2"/>
          </rPr>
          <t xml:space="preserve">portfolio analysis begins in 2024
</t>
        </r>
      </text>
    </comment>
    <comment ref="E935" authorId="0" shapeId="0" xr:uid="{FCCEAB33-6A88-482E-8CBB-DE7BFB7FECBE}">
      <text>
        <r>
          <rPr>
            <sz val="9"/>
            <color indexed="81"/>
            <rFont val="Tahoma"/>
            <family val="2"/>
          </rPr>
          <t xml:space="preserve">portfolio analysis begins in 2024
</t>
        </r>
      </text>
    </comment>
    <comment ref="H935" authorId="0" shapeId="0" xr:uid="{B1F31FF6-5B99-4611-B565-2B01F30EBD41}">
      <text>
        <r>
          <rPr>
            <sz val="9"/>
            <color indexed="81"/>
            <rFont val="Tahoma"/>
            <family val="2"/>
          </rPr>
          <t xml:space="preserve">portfolio analysis begins in 2024
</t>
        </r>
      </text>
    </comment>
    <comment ref="I935" authorId="0" shapeId="0" xr:uid="{44FB1738-A3B1-43DC-ABAB-5496CBD8C318}">
      <text>
        <r>
          <rPr>
            <sz val="9"/>
            <color indexed="81"/>
            <rFont val="Tahoma"/>
            <family val="2"/>
          </rPr>
          <t xml:space="preserve">portfolio analysis begins in 2024
</t>
        </r>
      </text>
    </comment>
    <comment ref="J935" authorId="0" shapeId="0" xr:uid="{58DB898F-3682-4ED5-9133-B646976A39BC}">
      <text>
        <r>
          <rPr>
            <sz val="9"/>
            <color indexed="81"/>
            <rFont val="Tahoma"/>
            <family val="2"/>
          </rPr>
          <t xml:space="preserve">portfolio analysis begins in 2024
</t>
        </r>
      </text>
    </comment>
    <comment ref="M935" authorId="0" shapeId="0" xr:uid="{15851840-EE1A-412C-81F0-31F5412A59E0}">
      <text>
        <r>
          <rPr>
            <sz val="9"/>
            <color indexed="81"/>
            <rFont val="Tahoma"/>
            <family val="2"/>
          </rPr>
          <t xml:space="preserve">portfolio analysis begins in 2024
</t>
        </r>
      </text>
    </comment>
    <comment ref="B960" authorId="0" shapeId="0" xr:uid="{00A9710B-A3BA-4A81-91E1-6DC9A29FAA0D}">
      <text>
        <r>
          <rPr>
            <sz val="9"/>
            <color indexed="81"/>
            <rFont val="Tahoma"/>
            <family val="2"/>
          </rPr>
          <t xml:space="preserve">portfolio analysis begins in 2024
</t>
        </r>
      </text>
    </comment>
    <comment ref="D960" authorId="0" shapeId="0" xr:uid="{1D517AE3-4DE4-472A-8000-6B914660476E}">
      <text>
        <r>
          <rPr>
            <sz val="9"/>
            <color indexed="81"/>
            <rFont val="Tahoma"/>
            <family val="2"/>
          </rPr>
          <t xml:space="preserve">portfolio analysis begins in 2024
</t>
        </r>
      </text>
    </comment>
    <comment ref="E960" authorId="0" shapeId="0" xr:uid="{FFC8F375-04CE-4C83-B826-4D4F2588FCE1}">
      <text>
        <r>
          <rPr>
            <sz val="9"/>
            <color indexed="81"/>
            <rFont val="Tahoma"/>
            <family val="2"/>
          </rPr>
          <t xml:space="preserve">portfolio analysis begins in 2024
</t>
        </r>
      </text>
    </comment>
    <comment ref="H960" authorId="0" shapeId="0" xr:uid="{2F0274E2-C401-42AA-A6DE-077C92903766}">
      <text>
        <r>
          <rPr>
            <sz val="9"/>
            <color indexed="81"/>
            <rFont val="Tahoma"/>
            <family val="2"/>
          </rPr>
          <t xml:space="preserve">portfolio analysis begins in 2024
</t>
        </r>
      </text>
    </comment>
    <comment ref="I960" authorId="0" shapeId="0" xr:uid="{47852D2A-6CF5-4360-BA89-F7EB49E4F991}">
      <text>
        <r>
          <rPr>
            <sz val="9"/>
            <color indexed="81"/>
            <rFont val="Tahoma"/>
            <family val="2"/>
          </rPr>
          <t xml:space="preserve">portfolio analysis begins in 2024
</t>
        </r>
      </text>
    </comment>
    <comment ref="J960" authorId="0" shapeId="0" xr:uid="{64A373F7-F4CC-4BE7-8F8D-17F0BF511A24}">
      <text>
        <r>
          <rPr>
            <sz val="9"/>
            <color indexed="81"/>
            <rFont val="Tahoma"/>
            <family val="2"/>
          </rPr>
          <t xml:space="preserve">portfolio analysis begins in 2024
</t>
        </r>
      </text>
    </comment>
    <comment ref="M960" authorId="0" shapeId="0" xr:uid="{78A901FB-775E-4ED9-AE60-54C022EB6E60}">
      <text>
        <r>
          <rPr>
            <sz val="9"/>
            <color indexed="81"/>
            <rFont val="Tahoma"/>
            <family val="2"/>
          </rPr>
          <t xml:space="preserve">portfolio analysis begins in 2024
</t>
        </r>
      </text>
    </comment>
    <comment ref="B985" authorId="0" shapeId="0" xr:uid="{14625A21-FF62-4176-A1FA-1E1FC521A379}">
      <text>
        <r>
          <rPr>
            <sz val="9"/>
            <color indexed="81"/>
            <rFont val="Tahoma"/>
            <family val="2"/>
          </rPr>
          <t xml:space="preserve">portfolio analysis begins in 2024
</t>
        </r>
      </text>
    </comment>
    <comment ref="D985" authorId="0" shapeId="0" xr:uid="{17748F12-1BBE-4CD7-8C74-326557DF12E6}">
      <text>
        <r>
          <rPr>
            <sz val="9"/>
            <color indexed="81"/>
            <rFont val="Tahoma"/>
            <family val="2"/>
          </rPr>
          <t xml:space="preserve">portfolio analysis begins in 2024
</t>
        </r>
      </text>
    </comment>
    <comment ref="E985" authorId="0" shapeId="0" xr:uid="{A25C71AC-330F-452C-9BD8-F63FB6AF186A}">
      <text>
        <r>
          <rPr>
            <sz val="9"/>
            <color indexed="81"/>
            <rFont val="Tahoma"/>
            <family val="2"/>
          </rPr>
          <t xml:space="preserve">portfolio analysis begins in 2024
</t>
        </r>
      </text>
    </comment>
    <comment ref="H985" authorId="0" shapeId="0" xr:uid="{29A8BF70-A298-48DE-A972-D0A48F1DF83C}">
      <text>
        <r>
          <rPr>
            <sz val="9"/>
            <color indexed="81"/>
            <rFont val="Tahoma"/>
            <family val="2"/>
          </rPr>
          <t xml:space="preserve">portfolio analysis begins in 2024
</t>
        </r>
      </text>
    </comment>
    <comment ref="I985" authorId="0" shapeId="0" xr:uid="{6F827780-8DB9-4E76-8DB7-65B3369A4BB2}">
      <text>
        <r>
          <rPr>
            <sz val="9"/>
            <color indexed="81"/>
            <rFont val="Tahoma"/>
            <family val="2"/>
          </rPr>
          <t xml:space="preserve">portfolio analysis begins in 2024
</t>
        </r>
      </text>
    </comment>
    <comment ref="J985" authorId="0" shapeId="0" xr:uid="{557008F2-E70C-402D-81D3-63CDBA5813E6}">
      <text>
        <r>
          <rPr>
            <sz val="9"/>
            <color indexed="81"/>
            <rFont val="Tahoma"/>
            <family val="2"/>
          </rPr>
          <t xml:space="preserve">portfolio analysis begins in 2024
</t>
        </r>
      </text>
    </comment>
    <comment ref="M985" authorId="0" shapeId="0" xr:uid="{91415062-15C4-4962-BE39-EF8BB8C7F8CD}">
      <text>
        <r>
          <rPr>
            <sz val="9"/>
            <color indexed="81"/>
            <rFont val="Tahoma"/>
            <family val="2"/>
          </rPr>
          <t xml:space="preserve">portfolio analysis begins in 2024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Rainbow Wong</author>
  </authors>
  <commentList>
    <comment ref="B10" authorId="0" shapeId="0" xr:uid="{2B2B51AF-2972-43C4-949E-112512C9F92C}">
      <text>
        <r>
          <rPr>
            <sz val="9"/>
            <color indexed="81"/>
            <rFont val="Tahoma"/>
            <family val="2"/>
          </rPr>
          <t>unavailable data. Analysis period starts in 2024.</t>
        </r>
      </text>
    </comment>
    <comment ref="C10" authorId="0" shapeId="0" xr:uid="{F5CFA37B-BD52-4494-8FE5-BFB83AFAD96F}">
      <text>
        <r>
          <rPr>
            <sz val="9"/>
            <color indexed="81"/>
            <rFont val="Tahoma"/>
            <family val="2"/>
          </rPr>
          <t>unavailable data. Analysis period starts in 2024.</t>
        </r>
      </text>
    </comment>
    <comment ref="D10" authorId="0" shapeId="0" xr:uid="{08A71708-203D-45BA-82BC-3C1E3E09E861}">
      <text>
        <r>
          <rPr>
            <sz val="9"/>
            <color indexed="81"/>
            <rFont val="Tahoma"/>
            <family val="2"/>
          </rPr>
          <t>unavailable data. Analysis period starts in 2024.</t>
        </r>
      </text>
    </comment>
    <comment ref="B11" authorId="0" shapeId="0" xr:uid="{9F88065C-E39D-4CF3-B07F-0BEC0B0B4ED7}">
      <text>
        <r>
          <rPr>
            <sz val="9"/>
            <color indexed="81"/>
            <rFont val="Tahoma"/>
            <family val="2"/>
          </rPr>
          <t>unavailable data. Analysis period starts in 2024.</t>
        </r>
      </text>
    </comment>
    <comment ref="C11" authorId="0" shapeId="0" xr:uid="{4842C93F-87E4-4C36-A3CA-CB948C4193EE}">
      <text>
        <r>
          <rPr>
            <sz val="9"/>
            <color indexed="81"/>
            <rFont val="Tahoma"/>
            <family val="2"/>
          </rPr>
          <t>unavailable data. Analysis period starts in 2024.</t>
        </r>
      </text>
    </comment>
    <comment ref="D11" authorId="0" shapeId="0" xr:uid="{C9258727-AFBE-44DF-9021-DCEACB6644AE}">
      <text>
        <r>
          <rPr>
            <sz val="9"/>
            <color indexed="81"/>
            <rFont val="Tahoma"/>
            <family val="2"/>
          </rPr>
          <t>unavailable data. Analysis period starts in 2024.</t>
        </r>
      </text>
    </comment>
    <comment ref="B12" authorId="0" shapeId="0" xr:uid="{FB679BEF-A6CB-4342-ADBB-B8998486EB11}">
      <text>
        <r>
          <rPr>
            <sz val="9"/>
            <color indexed="81"/>
            <rFont val="Tahoma"/>
            <family val="2"/>
          </rPr>
          <t>unavailable data. Analysis period starts in 2024.</t>
        </r>
      </text>
    </comment>
    <comment ref="C12" authorId="0" shapeId="0" xr:uid="{9A632F6E-67BD-4A1B-A762-8668A5540321}">
      <text>
        <r>
          <rPr>
            <sz val="9"/>
            <color indexed="81"/>
            <rFont val="Tahoma"/>
            <family val="2"/>
          </rPr>
          <t>unavailable data. Analysis period starts in 2024.</t>
        </r>
      </text>
    </comment>
    <comment ref="D12" authorId="0" shapeId="0" xr:uid="{F3CB00F3-4DFA-41A4-BED2-4463C40571A0}">
      <text>
        <r>
          <rPr>
            <sz val="9"/>
            <color indexed="81"/>
            <rFont val="Tahoma"/>
            <family val="2"/>
          </rPr>
          <t>unavailable data. Analysis period starts in 2024.</t>
        </r>
      </text>
    </comment>
    <comment ref="B13" authorId="0" shapeId="0" xr:uid="{4975CFA0-80D3-4798-BA18-15EA18833D45}">
      <text>
        <r>
          <rPr>
            <sz val="9"/>
            <color indexed="81"/>
            <rFont val="Tahoma"/>
            <family val="2"/>
          </rPr>
          <t>unavailable data. Analysis period starts in 2024.</t>
        </r>
      </text>
    </comment>
    <comment ref="C13" authorId="0" shapeId="0" xr:uid="{91825850-40F6-4499-85AE-CB4102E26045}">
      <text>
        <r>
          <rPr>
            <sz val="9"/>
            <color indexed="81"/>
            <rFont val="Tahoma"/>
            <family val="2"/>
          </rPr>
          <t>unavailable data. Analysis period starts in 2024.</t>
        </r>
      </text>
    </comment>
    <comment ref="D13" authorId="0" shapeId="0" xr:uid="{2F0F3716-108C-409C-8EAF-D3A39E80E0C3}">
      <text>
        <r>
          <rPr>
            <sz val="9"/>
            <color indexed="81"/>
            <rFont val="Tahoma"/>
            <family val="2"/>
          </rPr>
          <t>unavailable data. Analysis period starts in 2024.</t>
        </r>
      </text>
    </comment>
    <comment ref="B14" authorId="0" shapeId="0" xr:uid="{6B55BD95-E120-4076-A8D8-4644A17217D1}">
      <text>
        <r>
          <rPr>
            <sz val="9"/>
            <color indexed="81"/>
            <rFont val="Tahoma"/>
            <family val="2"/>
          </rPr>
          <t xml:space="preserve">unavailable data. Analysis period starts in 2024.
</t>
        </r>
      </text>
    </comment>
    <comment ref="C14" authorId="0" shapeId="0" xr:uid="{1163B28B-49F7-4E14-B520-F69C3321F14C}">
      <text>
        <r>
          <rPr>
            <sz val="9"/>
            <color indexed="81"/>
            <rFont val="Tahoma"/>
            <family val="2"/>
          </rPr>
          <t xml:space="preserve">unavailable data. Analysis period starts in 2024.
</t>
        </r>
      </text>
    </comment>
    <comment ref="D14" authorId="0" shapeId="0" xr:uid="{D3E8936B-1BAC-4F59-8646-CAADA6AF5AC5}">
      <text>
        <r>
          <rPr>
            <sz val="9"/>
            <color indexed="81"/>
            <rFont val="Tahoma"/>
            <family val="2"/>
          </rPr>
          <t xml:space="preserve">unavailable data. Analysis period starts in 2024.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Rainbow Wong</author>
  </authors>
  <commentList>
    <comment ref="E15" authorId="0" shapeId="0" xr:uid="{F79D0000-1E09-4FE0-A6C1-FDF588699F3F}">
      <text>
        <r>
          <rPr>
            <sz val="9"/>
            <color indexed="81"/>
            <rFont val="Tahoma"/>
            <family val="2"/>
          </rPr>
          <t xml:space="preserve">Portfolio analysis begins in 2024, hence, no information for 2023
</t>
        </r>
      </text>
    </comment>
  </commentList>
</comments>
</file>

<file path=xl/sharedStrings.xml><?xml version="1.0" encoding="utf-8"?>
<sst xmlns="http://schemas.openxmlformats.org/spreadsheetml/2006/main" count="8152" uniqueCount="334">
  <si>
    <t>Portland General Electric (PGE)</t>
  </si>
  <si>
    <t>Clean Energy Plan and Integrated Resource Plan 2023</t>
  </si>
  <si>
    <t>CEP Data Template</t>
  </si>
  <si>
    <t>Purpose:</t>
  </si>
  <si>
    <t>This spreadsheet contains supporting data for PGE's portfolio analysis for the 2023 Clean Energy Plan (CEP) and Integrated Resource Plan (IRP). For accessibility and in compliance with OPUC Order 22-446, the data is provided in a standard format provided by Public Utility Commission of Oregon (OPUC) Staff.</t>
  </si>
  <si>
    <t>Location:</t>
  </si>
  <si>
    <r>
      <t xml:space="preserve">A Microsoft Excel version of this document is available on PGE's website at </t>
    </r>
    <r>
      <rPr>
        <sz val="11"/>
        <color rgb="FF0563C1"/>
        <rFont val="Avenir Next LT Pro"/>
        <family val="2"/>
      </rPr>
      <t>www.portlandgeneral.com/resourceplanning/</t>
    </r>
  </si>
  <si>
    <t>The Excel version contains cell comments and notes that provide context to data provided that may not be visible in the filed version.</t>
  </si>
  <si>
    <t>Contents:</t>
  </si>
  <si>
    <t>1…</t>
  </si>
  <si>
    <t>Data Template Description</t>
  </si>
  <si>
    <t>2…</t>
  </si>
  <si>
    <t>Portfolios</t>
  </si>
  <si>
    <t>3…</t>
  </si>
  <si>
    <t>Annual Goals for Actions</t>
  </si>
  <si>
    <t>4…</t>
  </si>
  <si>
    <t>Annual Greenhouse Gas (GHG) Impacts of Actions</t>
  </si>
  <si>
    <t>5…</t>
  </si>
  <si>
    <t>Annual Community Benefits Indicator (CBI) Impacts of Actions</t>
  </si>
  <si>
    <t>6…</t>
  </si>
  <si>
    <t>Portfolio Scoring</t>
  </si>
  <si>
    <t>7…</t>
  </si>
  <si>
    <t>Additional Transparency Items</t>
  </si>
  <si>
    <t>8…</t>
  </si>
  <si>
    <t>GHG Emissions</t>
  </si>
  <si>
    <t>9…</t>
  </si>
  <si>
    <t xml:space="preserve">Fossil Fuel Operations </t>
  </si>
  <si>
    <t>10…</t>
  </si>
  <si>
    <t>Annual Costs</t>
  </si>
  <si>
    <t>11…</t>
  </si>
  <si>
    <t>RECs</t>
  </si>
  <si>
    <t>Contact:</t>
  </si>
  <si>
    <r>
      <t xml:space="preserve">For general inquiries or accessibility questions, please contact </t>
    </r>
    <r>
      <rPr>
        <sz val="11"/>
        <color rgb="FF0070C0"/>
        <rFont val="Avenir Next LT Pro"/>
        <family val="2"/>
      </rPr>
      <t>CEP@pgn.com</t>
    </r>
  </si>
  <si>
    <r>
      <t xml:space="preserve">For all formal correspondence or inquiries related to PGE's CEP/IRP filing, please contact </t>
    </r>
    <r>
      <rPr>
        <sz val="11"/>
        <color rgb="FF0070C0"/>
        <rFont val="Avenir Next LT Pro"/>
        <family val="2"/>
      </rPr>
      <t>pge.opuc.filings@pgn.com</t>
    </r>
  </si>
  <si>
    <t>Vintage:</t>
  </si>
  <si>
    <t>Updated 9/6/2023</t>
  </si>
  <si>
    <t>Based on:</t>
  </si>
  <si>
    <t>DRAFT CEP/IRP Data Template</t>
  </si>
  <si>
    <t>Received from OPUC Staff on 2/24/23</t>
  </si>
  <si>
    <r>
      <rPr>
        <b/>
        <sz val="11"/>
        <color rgb="FFFF0000"/>
        <rFont val="Calibri"/>
        <family val="2"/>
        <scheme val="minor"/>
      </rPr>
      <t>DRAFT</t>
    </r>
    <r>
      <rPr>
        <b/>
        <sz val="11"/>
        <color theme="1"/>
        <rFont val="Calibri"/>
        <family val="2"/>
        <scheme val="minor"/>
      </rPr>
      <t xml:space="preserve"> CEP/IRP Data Template</t>
    </r>
  </si>
  <si>
    <t>Template vintage (OPUC Staff): 2/22/2023</t>
  </si>
  <si>
    <t>Background</t>
  </si>
  <si>
    <r>
      <t>This spreadsheet provides a standard data sharing template fo</t>
    </r>
    <r>
      <rPr>
        <sz val="11"/>
        <rFont val="Calibri"/>
        <family val="2"/>
        <scheme val="minor"/>
      </rPr>
      <t xml:space="preserve">r </t>
    </r>
    <r>
      <rPr>
        <u/>
        <sz val="11"/>
        <rFont val="Calibri"/>
        <family val="2"/>
        <scheme val="minor"/>
      </rPr>
      <t>non-confidential</t>
    </r>
    <r>
      <rPr>
        <sz val="11"/>
        <rFont val="Calibri"/>
        <family val="2"/>
        <scheme val="minor"/>
      </rPr>
      <t xml:space="preserve"> infor</t>
    </r>
    <r>
      <rPr>
        <sz val="11"/>
        <color theme="1"/>
        <rFont val="Calibri"/>
        <family val="2"/>
        <scheme val="minor"/>
      </rPr>
      <t>mation pertaining utility Clean Energy Plans (CEPs) and Integrated Resource Plans (IRPs), as described in OPUC Orders Orders No. 22-206, No. 22-390, and No. 22-446. This template accompanies a complete list of the requirements and expectations from Orders No. 22-206, No. 22-390, and No. 22-446 (</t>
    </r>
    <r>
      <rPr>
        <b/>
        <sz val="11"/>
        <color theme="1"/>
        <rFont val="Calibri"/>
        <family val="2"/>
        <scheme val="minor"/>
      </rPr>
      <t>"UM 2225 Order Summary/Rubric"</t>
    </r>
    <r>
      <rPr>
        <sz val="11"/>
        <color theme="1"/>
        <rFont val="Calibri"/>
        <family val="2"/>
        <scheme val="minor"/>
      </rPr>
      <t>) and the information requested in this data template is cross-referenced to the items listed in the UM 2225 Order Summary/Rubric at the top of each tab.</t>
    </r>
  </si>
  <si>
    <t>Units</t>
  </si>
  <si>
    <t>Information is requested in the following standard units to enable efficient review by OPUC Staf and stakeholders:</t>
  </si>
  <si>
    <t>Data</t>
  </si>
  <si>
    <t>Capacity</t>
  </si>
  <si>
    <t>MW</t>
  </si>
  <si>
    <t>Energy</t>
  </si>
  <si>
    <t>GWh, MWh, or MWa</t>
  </si>
  <si>
    <r>
      <t>metric tons CO2</t>
    </r>
    <r>
      <rPr>
        <vertAlign val="subscript"/>
        <sz val="11"/>
        <color theme="1"/>
        <rFont val="Calibri"/>
        <family val="2"/>
        <scheme val="minor"/>
      </rPr>
      <t>e</t>
    </r>
  </si>
  <si>
    <t>Fuel burn</t>
  </si>
  <si>
    <t>MMBtu</t>
  </si>
  <si>
    <t>Costs</t>
  </si>
  <si>
    <t>nominal $ or million nominal $</t>
  </si>
  <si>
    <t>For some items, including Community Benefits Indicators (CBIs) and Scoring Metrics, the utility must provide the units that they use in their plans.</t>
  </si>
  <si>
    <t>Legend</t>
  </si>
  <si>
    <t>Provide data on a forecasted or planning basis</t>
  </si>
  <si>
    <t>Provide historical data</t>
  </si>
  <si>
    <t>Provide units, metric, or resource name</t>
  </si>
  <si>
    <t>Instructions</t>
  </si>
  <si>
    <t>Fill in the requested information, with units if not already specified.</t>
  </si>
  <si>
    <t>If providing information for more than 30 portfolios (see Portfolios tab), copy or expand tables as needed</t>
  </si>
  <si>
    <t xml:space="preserve">Email questions to: </t>
  </si>
  <si>
    <t>Submission instructions:</t>
  </si>
  <si>
    <r>
      <rPr>
        <sz val="11"/>
        <color rgb="FF000000"/>
        <rFont val="Calibri"/>
        <family val="2"/>
      </rPr>
      <t xml:space="preserve">List the set of portfolios considered in developing the </t>
    </r>
    <r>
      <rPr>
        <b/>
        <sz val="11"/>
        <color rgb="FF000000"/>
        <rFont val="Calibri"/>
        <family val="2"/>
      </rPr>
      <t>Action Plan</t>
    </r>
    <r>
      <rPr>
        <sz val="11"/>
        <color rgb="FF000000"/>
        <rFont val="Calibri"/>
        <family val="2"/>
      </rPr>
      <t>, which test different paces of GHG reductions and different levels of community impact.</t>
    </r>
  </si>
  <si>
    <t>Identify the Preferred Portfolio in cell B5</t>
  </si>
  <si>
    <t>Preferred Portfolio</t>
  </si>
  <si>
    <t>Portfolio40</t>
  </si>
  <si>
    <t>Index</t>
  </si>
  <si>
    <t>Portfolio list</t>
  </si>
  <si>
    <t>Portfolio1</t>
  </si>
  <si>
    <t>Linear decline</t>
  </si>
  <si>
    <t>Portfolio2</t>
  </si>
  <si>
    <t>Front-loaded decline</t>
  </si>
  <si>
    <t>Portfolio3</t>
  </si>
  <si>
    <t>Back-loaded decline</t>
  </si>
  <si>
    <t>Portfolio4</t>
  </si>
  <si>
    <t>100% emissions reduction by 2035</t>
  </si>
  <si>
    <t>Portfolio5</t>
  </si>
  <si>
    <t>2-yr forward shift in targets</t>
  </si>
  <si>
    <t>Portfolio6</t>
  </si>
  <si>
    <t>Optimize NCE</t>
  </si>
  <si>
    <t>Portfolio7</t>
  </si>
  <si>
    <t xml:space="preserve">Zero NCE </t>
  </si>
  <si>
    <t>Portfolio8</t>
  </si>
  <si>
    <t>60 MWa EE</t>
  </si>
  <si>
    <t>Portfolio9</t>
  </si>
  <si>
    <t>Default CBREs</t>
  </si>
  <si>
    <t>Portfolio10</t>
  </si>
  <si>
    <t>CBRE - 75%</t>
  </si>
  <si>
    <t>Portfolio11</t>
  </si>
  <si>
    <t>CBRE - zero</t>
  </si>
  <si>
    <t>Portfolio12</t>
  </si>
  <si>
    <t>CBRE - microgrid</t>
  </si>
  <si>
    <t>Portfolio13</t>
  </si>
  <si>
    <t>CBRE - optimize</t>
  </si>
  <si>
    <t>Portfolio14</t>
  </si>
  <si>
    <t>Unconstrained Tx</t>
  </si>
  <si>
    <t>Portfolio15</t>
  </si>
  <si>
    <t>No Upgrades</t>
  </si>
  <si>
    <t>Portfolio16</t>
  </si>
  <si>
    <t>Unconstrained SoA</t>
  </si>
  <si>
    <t>Portfolio17</t>
  </si>
  <si>
    <t>Unconstrained SoA Plus</t>
  </si>
  <si>
    <t>Portfolio18</t>
  </si>
  <si>
    <t>SoA in 2027</t>
  </si>
  <si>
    <t>Portfolio19</t>
  </si>
  <si>
    <t>SoA in 2029</t>
  </si>
  <si>
    <t>Portfolio20</t>
  </si>
  <si>
    <t>WY in 2026</t>
  </si>
  <si>
    <t>Portfolio21</t>
  </si>
  <si>
    <t>NV in 2026</t>
  </si>
  <si>
    <t>Portfolio22</t>
  </si>
  <si>
    <t>WY in 2028</t>
  </si>
  <si>
    <t>Portfolio23</t>
  </si>
  <si>
    <t>NV in 2028</t>
  </si>
  <si>
    <t>Portfolio24</t>
  </si>
  <si>
    <t>Oregon-only resources</t>
  </si>
  <si>
    <t>Portfolio25</t>
  </si>
  <si>
    <t>Physical RPS</t>
  </si>
  <si>
    <t>Portfolio26</t>
  </si>
  <si>
    <t>Hydrogen blending</t>
  </si>
  <si>
    <t>Portfolio27</t>
  </si>
  <si>
    <t>Hydrogen building</t>
  </si>
  <si>
    <t>Portfolio28</t>
  </si>
  <si>
    <t>Offshore wind</t>
  </si>
  <si>
    <t>Portfolio29</t>
  </si>
  <si>
    <t>Long Duration Storage</t>
  </si>
  <si>
    <t>Portfolio30</t>
  </si>
  <si>
    <t>Pumped hydro</t>
  </si>
  <si>
    <t>Portfolio31</t>
  </si>
  <si>
    <t>RTO</t>
  </si>
  <si>
    <t>Portfolio32</t>
  </si>
  <si>
    <t>Min Avg LT cost</t>
  </si>
  <si>
    <t>Portfolio33</t>
  </si>
  <si>
    <t>Min Avg ST cost</t>
  </si>
  <si>
    <t>Portfolio34</t>
  </si>
  <si>
    <t>Min Ref ST cost</t>
  </si>
  <si>
    <t>Portfolio35</t>
  </si>
  <si>
    <t>SoA in 2027 Plus</t>
  </si>
  <si>
    <t>Portfolio36</t>
  </si>
  <si>
    <t>50 Mwa EE</t>
  </si>
  <si>
    <t>Portfolio37</t>
  </si>
  <si>
    <t>25 Mwa EE</t>
  </si>
  <si>
    <t>Portfolio38</t>
  </si>
  <si>
    <t>70 Mwa EE</t>
  </si>
  <si>
    <t>Portfolio39</t>
  </si>
  <si>
    <t>Optimized</t>
  </si>
  <si>
    <t>Preferred</t>
  </si>
  <si>
    <t>Note: This column reflects both the EE that was previously deemed cost effective by Energy Trust and any additional EE selected in this portfolio</t>
  </si>
  <si>
    <t>Note: this column reflects both the DR that was previously deemed cost effective by PGE and any additional DR selected in this portfolio</t>
  </si>
  <si>
    <t>For each of the portfolios listed on the "Portfolios" tab, list the annual goals for actions over the study period</t>
  </si>
  <si>
    <t>UM 2225 Order Summary/Rubric references: C.2(a)-(i), C.3</t>
  </si>
  <si>
    <t> </t>
  </si>
  <si>
    <t>Clean energy resources (MWa)</t>
  </si>
  <si>
    <t>Energy Storage (MW)</t>
  </si>
  <si>
    <t>Energy Storage (MWh)</t>
  </si>
  <si>
    <t>Energy Efficiency (MWa)</t>
  </si>
  <si>
    <t>Demand Response (MW)</t>
  </si>
  <si>
    <t>CBREs (MWa)</t>
  </si>
  <si>
    <t>CBREs (MW or MWa)</t>
  </si>
  <si>
    <t>Transmission Projects (MW)</t>
  </si>
  <si>
    <t>Year</t>
  </si>
  <si>
    <t>System resources</t>
  </si>
  <si>
    <t>Voluntary programs</t>
  </si>
  <si>
    <t>Retirements (list unit)</t>
  </si>
  <si>
    <t>Operational Changes</t>
  </si>
  <si>
    <t>n/a</t>
  </si>
  <si>
    <t>sources:</t>
  </si>
  <si>
    <t>Preferred portfolio summary: wind, solar, hybrid, hydrogen, Clearwater Wind, generic VER, contract extension</t>
  </si>
  <si>
    <t>Annual Resource Availability: Green Future Initiative (Bakeoven, Daybreak/Bakeoven2, Montague) +  Community Solar MWa</t>
  </si>
  <si>
    <t>Preferred portfolio summary: 4hr battery storage+ pumped hydro + 2021 RFP storage</t>
  </si>
  <si>
    <t>MWh discharged: Energy Storage MW *storage duration</t>
  </si>
  <si>
    <t>Preferred portfolio summary: EE</t>
  </si>
  <si>
    <t>Preferred portfolio summary: DR</t>
  </si>
  <si>
    <t>Preferred portfolio summary: Solar, micro, hydro CBRE</t>
  </si>
  <si>
    <t>Preferred portfolio summary: SoA+ market access</t>
  </si>
  <si>
    <t>Transmission Projects</t>
  </si>
  <si>
    <t>rush,</t>
  </si>
  <si>
    <t>For each of the portfolios listed on the "Portfolios" tab, list the annual GHG emissions based on the DEQ methodology over the study period under Reference Case assumptions</t>
  </si>
  <si>
    <t>For each year, break out the contributions of individual fossil fuel resources, market purchases, and market sales to the total GHG emissions per the DEQ methodology</t>
  </si>
  <si>
    <t>UM 2225 Order Summary/Rubric references: C.4(a)</t>
  </si>
  <si>
    <t>PGE owned GHG emitting generation (retail)</t>
  </si>
  <si>
    <t>Included in retail total</t>
  </si>
  <si>
    <t>Not included in retail total</t>
  </si>
  <si>
    <t>Beaver</t>
  </si>
  <si>
    <t>Carty</t>
  </si>
  <si>
    <t>Coyote</t>
  </si>
  <si>
    <t>PW1</t>
  </si>
  <si>
    <t>PW2</t>
  </si>
  <si>
    <t>Colstrip</t>
  </si>
  <si>
    <t>Total Retail GHG Emissions (metric tons)</t>
  </si>
  <si>
    <t>Market Purchases (metric tons)</t>
  </si>
  <si>
    <t>Market sales (metric tons)</t>
  </si>
  <si>
    <t>Fossil fuel resource 1 (metric tons)</t>
  </si>
  <si>
    <t>Fossil fuel resource 2 (metric tons)</t>
  </si>
  <si>
    <t>Fossil fuel resource 3 (metric tons)</t>
  </si>
  <si>
    <t>Fossil fuel resource 4 (metric tons)</t>
  </si>
  <si>
    <t>Fossil fuel resource 5 (metric tons)</t>
  </si>
  <si>
    <t>Fossil fuel resource 6 (metric tons)</t>
  </si>
  <si>
    <t>GHG model_linear decline: retail CO2</t>
  </si>
  <si>
    <t>GHG model_linear decline: market gas, market landfill, market waste, market wood, market ACS, market unspecified</t>
  </si>
  <si>
    <t>GHG model_linear decline: wholesale carbon of thermal plants, market gas, market landfill, market waste, market wood, market ACS, market unspecified</t>
  </si>
  <si>
    <t>GHG model_linear decline: retail carbon</t>
  </si>
  <si>
    <t>For each of the portfolios listed on the "Portfolios" tab, list the annual Customer Benefits Indicators (CBIs) over the study period under Reference Case assumptions</t>
  </si>
  <si>
    <t>UM 2225 Order Summary/Rubric references: C.4(b)</t>
  </si>
  <si>
    <t>CBRE Solar</t>
  </si>
  <si>
    <t>CBRE Microgrid</t>
  </si>
  <si>
    <t>CBRE Hydro</t>
  </si>
  <si>
    <t>rCBI</t>
  </si>
  <si>
    <t>CBI 5</t>
  </si>
  <si>
    <t>CBI 6</t>
  </si>
  <si>
    <t>CBI 7</t>
  </si>
  <si>
    <t>CBI 8</t>
  </si>
  <si>
    <t>CBI 9</t>
  </si>
  <si>
    <t>CBI 10</t>
  </si>
  <si>
    <t>…</t>
  </si>
  <si>
    <t>(pCBI)</t>
  </si>
  <si>
    <t>(2023$)</t>
  </si>
  <si>
    <t>(units)</t>
  </si>
  <si>
    <t>For each of the portfolios listed on the "Portfolios" tab, list the scoring metrics for cost, risk, GHG emissions reductions, and community benefits and impacts used to select the Preferred Portfolio and design the Action Plan</t>
  </si>
  <si>
    <t>UM 2225 Order Summary/Rubric references: B.1</t>
  </si>
  <si>
    <t>Cost - NPVRR</t>
  </si>
  <si>
    <t>Risk metric - Variability</t>
  </si>
  <si>
    <t>Risk metric - Severity</t>
  </si>
  <si>
    <t>GHG Reductions Metric(s)</t>
  </si>
  <si>
    <t>Community Impacts Metric(s)</t>
  </si>
  <si>
    <t>Portfolio</t>
  </si>
  <si>
    <t>(million 2023$)</t>
  </si>
  <si>
    <t>(metric ton)</t>
  </si>
  <si>
    <t>(CBRE MW)</t>
  </si>
  <si>
    <t>Preferred portfolio summary: NPVRR</t>
  </si>
  <si>
    <t>Preferred portfolio summary: semi-deviation</t>
  </si>
  <si>
    <t>Preferred portfolio summary: tail VAR90</t>
  </si>
  <si>
    <t>Sum of retail carbon from 2023-2043</t>
  </si>
  <si>
    <t>Max of CBRE capacity between 2023-2043</t>
  </si>
  <si>
    <t>Note: the cost and risk metrics for near-term optimization portfolios are not comparable to other portfolios and accordingly have been omitted</t>
  </si>
  <si>
    <t>GHG Emissions Assumptions</t>
  </si>
  <si>
    <t>Provide the GHG emissions assumptions for each existing and proxy resource modeled in the IRP, developed in partnership with DEQ</t>
  </si>
  <si>
    <t>UM 2225 Order Summary/Rubric references: J.3(a)</t>
  </si>
  <si>
    <t>For market purchases the DEQ specifies a 2% line loss adjustment (not included below)</t>
  </si>
  <si>
    <t>Colstrip (20% PGE ownership)</t>
  </si>
  <si>
    <t>Market gas</t>
  </si>
  <si>
    <t>Market waste</t>
  </si>
  <si>
    <t>Market ACS</t>
  </si>
  <si>
    <t>Market_unspec</t>
  </si>
  <si>
    <t>Fossil fuel resource 11</t>
  </si>
  <si>
    <t>Fossil fuel resource 12</t>
  </si>
  <si>
    <t>Fossil fuel resource 13</t>
  </si>
  <si>
    <t>Fossil fuel resource 14</t>
  </si>
  <si>
    <t>Fossil fuel resource 15</t>
  </si>
  <si>
    <t>Fossil fuel resource 16</t>
  </si>
  <si>
    <t>Fossil fuel resource 17</t>
  </si>
  <si>
    <t>Fossil fuel resource 18</t>
  </si>
  <si>
    <t>Fossil fuel resource 19</t>
  </si>
  <si>
    <t>Fossil fuel resource 20</t>
  </si>
  <si>
    <t>GHG Emissions Rate (metric tons/MWh)</t>
  </si>
  <si>
    <t>DEQ: 12.20.22 (GHG model_linear decline, unit intensity and run ratios)</t>
  </si>
  <si>
    <t>GHG emissions by resource</t>
  </si>
  <si>
    <t>Provide the cumulative forecasted GHG emissions from each existing and proxy resource in the Preferred Portfolio under the Reference Case over the entire analysis horizon (at least 20 years) and the location of each emitting resource</t>
  </si>
  <si>
    <t>UM 2225 Order Summary/Rubric references: J.3(b)</t>
  </si>
  <si>
    <t xml:space="preserve">Retail emissions </t>
  </si>
  <si>
    <t>Cumulative GHG Emissions (metric tons)</t>
  </si>
  <si>
    <t>Location (lat, long)</t>
  </si>
  <si>
    <t>46.17', -123.17'</t>
  </si>
  <si>
    <t>45.69', -119.81'</t>
  </si>
  <si>
    <t>45.84', -119.67;</t>
  </si>
  <si>
    <t>46.17',-123.17'</t>
  </si>
  <si>
    <t>45.88',-106.61'</t>
  </si>
  <si>
    <t>NA</t>
  </si>
  <si>
    <t>GHG model_linear decline: sum of GHG emissions forecast 2023-43</t>
  </si>
  <si>
    <t>Portfolio GHG emissions</t>
  </si>
  <si>
    <t>Provide at least three years of historical GHG emissions based on the DEQ methodology in column B</t>
  </si>
  <si>
    <t>UM 2225 Order Summary/Rubric references: J.3(c)</t>
  </si>
  <si>
    <t>2022 (initial values)</t>
  </si>
  <si>
    <t>GHG model_linear decline: retail carbon (thermals, market gas, market landfill, market waste, market wood, market acs, market unspecified)</t>
  </si>
  <si>
    <t>Provide the following information for the Preferred Portfolio under the Reference Case over the study period and for at least three historical years</t>
  </si>
  <si>
    <t>- Total annual GHG emissions by fuel type</t>
  </si>
  <si>
    <t xml:space="preserve">- Annual GHG emissions to serve Oregon customers by fuel type </t>
  </si>
  <si>
    <t>- Total annual generation by fuel type</t>
  </si>
  <si>
    <t xml:space="preserve">- Annual generation serving Oregon customers by fuel type </t>
  </si>
  <si>
    <r>
      <t>- Annual weighted average heat rate by fuel typ</t>
    </r>
    <r>
      <rPr>
        <sz val="11"/>
        <rFont val="Calibri"/>
        <family val="2"/>
        <scheme val="minor"/>
      </rPr>
      <t>e (total annual fuel burn, divided by total annual generation)</t>
    </r>
  </si>
  <si>
    <t>UM 2225 Order Summary/Rubric references: J.4(a)-(e)</t>
  </si>
  <si>
    <t>(preferred portfolio)</t>
  </si>
  <si>
    <t>Fuel</t>
  </si>
  <si>
    <t>Natural Gas</t>
  </si>
  <si>
    <t>Coal</t>
  </si>
  <si>
    <t>ACS</t>
  </si>
  <si>
    <t>Market waste &amp; oil</t>
  </si>
  <si>
    <t>Market unspec.</t>
  </si>
  <si>
    <t>Total GHG emissions</t>
  </si>
  <si>
    <t>GHG emissions to serve Oregon customers</t>
  </si>
  <si>
    <t>Total generation</t>
  </si>
  <si>
    <t>Generation serving Oregon customers</t>
  </si>
  <si>
    <t>Weighted average heat rate</t>
  </si>
  <si>
    <t>(metric tons)</t>
  </si>
  <si>
    <t>(GWh)</t>
  </si>
  <si>
    <t>(MMBTu/MWh)</t>
  </si>
  <si>
    <t>GHG model_linear decline</t>
  </si>
  <si>
    <t>For each of the portfolios listed in the "Portfolios" tab, provide the following information under the Reference Case over the study period and for at least three historical years</t>
  </si>
  <si>
    <t xml:space="preserve">- Total forecasted annual revenue requirement to serve Oregon customers </t>
  </si>
  <si>
    <t>- Total forecasted annual revenue requirement to serve Oregon customers, divided by the total forecasted retail sales in Oregon</t>
  </si>
  <si>
    <t>UM 2225 Order Summary/Rubric references: J.5(a)-(b)</t>
  </si>
  <si>
    <r>
      <t xml:space="preserve">Total revenue requirement to serve Oregon customers </t>
    </r>
    <r>
      <rPr>
        <b/>
        <sz val="11"/>
        <color theme="1"/>
        <rFont val="Calibri"/>
        <family val="2"/>
        <scheme val="minor"/>
      </rPr>
      <t>(energy supply costs only)</t>
    </r>
  </si>
  <si>
    <t xml:space="preserve">Total Oregon retail sales </t>
  </si>
  <si>
    <r>
      <t xml:space="preserve">Total  revenue requirement to serve Oregon customers, divided by the total retail sales in Oregon </t>
    </r>
    <r>
      <rPr>
        <b/>
        <sz val="11"/>
        <color theme="1"/>
        <rFont val="Calibri"/>
        <family val="2"/>
        <scheme val="minor"/>
      </rPr>
      <t>(not projections of actual prices or rates)</t>
    </r>
  </si>
  <si>
    <t>(million nominal $)</t>
  </si>
  <si>
    <t>(MWh)</t>
  </si>
  <si>
    <t>(nominal $/MWh)</t>
  </si>
  <si>
    <t>ART results - 100% tax incentive, 50% ownership.xlsx: Total Cost $k/1000</t>
  </si>
  <si>
    <t>ART results - 100% tax incentive, 50% ownership.xlsx : Total Load MWh</t>
  </si>
  <si>
    <t>ART results - 100% tax incentive, 50% ownership.xlsx : Total Cost/MWh</t>
  </si>
  <si>
    <t xml:space="preserve">Total revenue requirement to serve Oregon customers </t>
  </si>
  <si>
    <t>Total  revenue requirement to serve Oregon customers, divided by the total retail sales in Oregon</t>
  </si>
  <si>
    <t xml:space="preserve">Provide, for renewable energy generated by or contracted to the utility in the Preferred Portfolio under the Reference Case over the entire analysis horizon (at least 20 years), the following information:. </t>
  </si>
  <si>
    <t>- RECs that are expected to be retired on behalf of Oregon customer load for RPS compliance in Oregon</t>
  </si>
  <si>
    <t>- RECs that are expected to be retired on behalf of Oregon customer load for voluntary sales</t>
  </si>
  <si>
    <t>- RECs that are expected to be retired on behalf of customer load in a different state where the utility serves customers (for either compliance or voluntary sales)</t>
  </si>
  <si>
    <t>- RECs that are expected to be banked for future Oregon compliance</t>
  </si>
  <si>
    <t>- RECs that are expected to be banked for compliance in a different state</t>
  </si>
  <si>
    <t>- The approximate number of MWhs not associated with RECs reported above that are generated from renewable energy technologies</t>
  </si>
  <si>
    <t>UM 2225 Order Summary/Rubric references: J.6(a)-(b)</t>
  </si>
  <si>
    <t>Renewable Energy Credits (MWh)</t>
  </si>
  <si>
    <t>Retired for Oregon RPS compliance</t>
  </si>
  <si>
    <t>Retired for Oregon customer voluntary sales</t>
  </si>
  <si>
    <t>Retired in another state</t>
  </si>
  <si>
    <t>Banked for future Oregon RPS compliance</t>
  </si>
  <si>
    <t>Banked for future compliance in another state</t>
  </si>
  <si>
    <t>Additional renewable generation (MWh)</t>
  </si>
  <si>
    <t>Reference need RPS obligations by year from Portfolio Summary*hours in year</t>
  </si>
  <si>
    <t>RECs of Community Solar PPA, GFI, GFI Phase II (Voluntary RECs)</t>
  </si>
  <si>
    <t>RECs 5yrgenerated + Infinite RECs - retired RECs for Oregon RPS compliance - GFIs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</si>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</sst>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0" x14ac:knownFonts="1">
    <font>
      <sz val="11"/>
      <color theme="1"/>
      <name val="Calibri"/>
      <family val="2"/>
      <scheme val="minor"/>
    </font>
    <font>
      <b/>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vertAlign val="subscript"/>
      <sz val="11"/>
      <color theme="1"/>
      <name val="Calibri"/>
      <family val="2"/>
      <scheme val="minor"/>
    </font>
    <font>
      <b/>
      <sz val="11"/>
      <color rgb="FFFF0000"/>
      <name val="Calibri"/>
      <family val="2"/>
      <scheme val="minor"/>
    </font>
    <font>
      <u/>
      <sz val="11"/>
      <name val="Calibri"/>
      <family val="2"/>
      <scheme val="minor"/>
    </font>
    <font>
      <sz val="11"/>
      <color theme="1"/>
      <name val="Calibri"/>
      <family val="2"/>
      <scheme val="minor"/>
    </font>
    <font>
      <sz val="11"/>
      <color rgb="FF00B0F0"/>
      <name val="Calibri"/>
      <family val="2"/>
      <scheme val="minor"/>
    </font>
    <font>
      <sz val="9"/>
      <color indexed="81"/>
      <name val="Tahoma"/>
      <family val="2"/>
    </font>
    <font>
      <sz val="9"/>
      <color theme="1"/>
      <name val="Calibri"/>
      <family val="2"/>
      <scheme val="minor"/>
    </font>
    <font>
      <sz val="8"/>
      <color theme="1"/>
      <name val="Calibri"/>
      <family val="2"/>
      <scheme val="minor"/>
    </font>
    <font>
      <sz val="9"/>
      <color rgb="FF00B0F0"/>
      <name val="Calibri"/>
      <family val="2"/>
      <scheme val="minor"/>
    </font>
    <font>
      <sz val="11"/>
      <color theme="4"/>
      <name val="Calibri"/>
      <family val="2"/>
      <scheme val="minor"/>
    </font>
    <font>
      <sz val="8"/>
      <color rgb="FF00B0F0"/>
      <name val="Calibri"/>
      <family val="2"/>
      <scheme val="minor"/>
    </font>
    <font>
      <i/>
      <sz val="11"/>
      <color theme="1"/>
      <name val="Calibri"/>
      <family val="2"/>
      <scheme val="minor"/>
    </font>
    <font>
      <b/>
      <sz val="11"/>
      <name val="Calibri"/>
      <family val="2"/>
      <scheme val="minor"/>
    </font>
    <font>
      <sz val="10"/>
      <name val="Arial"/>
      <family val="2"/>
    </font>
    <font>
      <sz val="11"/>
      <color rgb="FF000000"/>
      <name val="Calibri"/>
      <family val="2"/>
    </font>
    <font>
      <b/>
      <sz val="11"/>
      <color rgb="FF000000"/>
      <name val="Calibri"/>
      <family val="2"/>
    </font>
    <font>
      <sz val="11"/>
      <color theme="1"/>
      <name val="Avenir Next LT Pro"/>
      <family val="2"/>
    </font>
    <font>
      <b/>
      <sz val="11"/>
      <color rgb="FF3D5265"/>
      <name val="Avenir Next LT Pro"/>
      <family val="2"/>
    </font>
    <font>
      <b/>
      <sz val="12"/>
      <color rgb="FFFBFBFB"/>
      <name val="Bahnschrift"/>
      <family val="2"/>
    </font>
    <font>
      <sz val="11"/>
      <color rgb="FF0070C0"/>
      <name val="Avenir Next LT Pro"/>
      <family val="2"/>
    </font>
    <font>
      <u/>
      <sz val="11"/>
      <color theme="10"/>
      <name val="Calibri"/>
      <family val="2"/>
      <scheme val="minor"/>
    </font>
    <font>
      <sz val="11"/>
      <color rgb="FF0563C1"/>
      <name val="Avenir Next LT Pro"/>
      <family val="2"/>
    </font>
    <font>
      <sz val="12"/>
      <color rgb="FFFBFBFB"/>
      <name val="Bahnschrift"/>
      <family val="2"/>
    </font>
    <font>
      <b/>
      <sz val="11"/>
      <color theme="1"/>
      <name val="Avenir Next LT Pro"/>
      <family val="2"/>
    </font>
    <font>
      <b/>
      <u/>
      <sz val="11"/>
      <color theme="10"/>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BFBFB"/>
        <bgColor indexed="64"/>
      </patternFill>
    </fill>
    <fill>
      <patternFill patternType="solid">
        <fgColor rgb="FF3D5265"/>
        <bgColor indexed="64"/>
      </patternFill>
    </fill>
    <fill>
      <patternFill patternType="solid">
        <fgColor rgb="FFFFE6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43" fontId="8" fillId="0" borderId="0" applyFont="0" applyFill="0" applyBorder="0" applyAlignment="0" applyProtection="0"/>
    <xf numFmtId="44" fontId="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5" fillId="0" borderId="0" applyNumberFormat="0" applyFill="0" applyBorder="0" applyAlignment="0" applyProtection="0"/>
  </cellStyleXfs>
  <cellXfs count="93">
    <xf numFmtId="0" fontId="0" fillId="0" borderId="0" xfId="0"/>
    <xf numFmtId="0" fontId="0" fillId="2" borderId="0" xfId="0" applyFill="1"/>
    <xf numFmtId="0" fontId="1" fillId="3" borderId="0" xfId="0" applyFont="1" applyFill="1"/>
    <xf numFmtId="0" fontId="0" fillId="3" borderId="0" xfId="0" applyFill="1"/>
    <xf numFmtId="0" fontId="0" fillId="3" borderId="0" xfId="0" applyFill="1" applyAlignment="1">
      <alignment vertical="center" wrapText="1"/>
    </xf>
    <xf numFmtId="0" fontId="1" fillId="3" borderId="1" xfId="0" applyFont="1" applyFill="1" applyBorder="1"/>
    <xf numFmtId="0" fontId="0" fillId="3" borderId="1" xfId="0" applyFill="1" applyBorder="1"/>
    <xf numFmtId="0" fontId="1" fillId="3" borderId="0" xfId="0" applyFont="1" applyFill="1" applyAlignment="1">
      <alignment vertical="center"/>
    </xf>
    <xf numFmtId="0" fontId="3" fillId="3" borderId="0" xfId="0" applyFont="1" applyFill="1"/>
    <xf numFmtId="0" fontId="0" fillId="4" borderId="0" xfId="0" applyFill="1"/>
    <xf numFmtId="0" fontId="0" fillId="5" borderId="0" xfId="0" applyFill="1"/>
    <xf numFmtId="0" fontId="0" fillId="6" borderId="0" xfId="0" applyFill="1"/>
    <xf numFmtId="0" fontId="0" fillId="2" borderId="0" xfId="0" quotePrefix="1" applyFill="1"/>
    <xf numFmtId="0" fontId="0" fillId="3" borderId="0" xfId="0" quotePrefix="1" applyFill="1"/>
    <xf numFmtId="164" fontId="0" fillId="5" borderId="0" xfId="1" applyNumberFormat="1" applyFont="1" applyFill="1"/>
    <xf numFmtId="0" fontId="12" fillId="2" borderId="0" xfId="0" applyFont="1" applyFill="1"/>
    <xf numFmtId="0" fontId="9" fillId="3" borderId="0" xfId="0" applyFont="1" applyFill="1"/>
    <xf numFmtId="0" fontId="0" fillId="2" borderId="0" xfId="0" applyFill="1" applyAlignment="1">
      <alignment horizontal="right"/>
    </xf>
    <xf numFmtId="0" fontId="11" fillId="0" borderId="0" xfId="0" applyFont="1" applyAlignment="1">
      <alignment horizontal="right" vertical="top" wrapText="1"/>
    </xf>
    <xf numFmtId="0" fontId="13" fillId="0" borderId="0" xfId="0" applyFont="1" applyAlignment="1">
      <alignment horizontal="right" vertical="top" wrapText="1"/>
    </xf>
    <xf numFmtId="0" fontId="14" fillId="5" borderId="0" xfId="0" applyFont="1" applyFill="1" applyAlignment="1">
      <alignment horizontal="right"/>
    </xf>
    <xf numFmtId="0" fontId="14" fillId="3" borderId="0" xfId="0" applyFont="1" applyFill="1"/>
    <xf numFmtId="0" fontId="14" fillId="6" borderId="0" xfId="0" applyFont="1" applyFill="1"/>
    <xf numFmtId="164" fontId="14" fillId="5" borderId="0" xfId="1" applyNumberFormat="1" applyFont="1" applyFill="1"/>
    <xf numFmtId="0" fontId="13" fillId="2" borderId="0" xfId="0" applyFont="1" applyFill="1" applyAlignment="1">
      <alignment horizontal="right" vertical="top" wrapText="1"/>
    </xf>
    <xf numFmtId="0" fontId="15" fillId="2" borderId="0" xfId="0" applyFont="1" applyFill="1" applyAlignment="1">
      <alignment horizontal="right"/>
    </xf>
    <xf numFmtId="0" fontId="4" fillId="3" borderId="0" xfId="0" applyFont="1" applyFill="1"/>
    <xf numFmtId="164" fontId="14" fillId="4" borderId="0" xfId="1" applyNumberFormat="1" applyFont="1" applyFill="1"/>
    <xf numFmtId="0" fontId="16" fillId="3" borderId="0" xfId="0" applyFont="1" applyFill="1"/>
    <xf numFmtId="0" fontId="0" fillId="8" borderId="0" xfId="0" applyFill="1"/>
    <xf numFmtId="1" fontId="0" fillId="4" borderId="0" xfId="0" applyNumberFormat="1" applyFill="1"/>
    <xf numFmtId="1" fontId="0" fillId="5" borderId="0" xfId="0" applyNumberFormat="1" applyFill="1"/>
    <xf numFmtId="164" fontId="0" fillId="4" borderId="0" xfId="1" applyNumberFormat="1" applyFont="1" applyFill="1"/>
    <xf numFmtId="164" fontId="0" fillId="5" borderId="0" xfId="0" applyNumberFormat="1" applyFill="1"/>
    <xf numFmtId="164" fontId="0" fillId="4" borderId="0" xfId="0" applyNumberFormat="1" applyFill="1"/>
    <xf numFmtId="43" fontId="4" fillId="5" borderId="0" xfId="1" applyFont="1" applyFill="1"/>
    <xf numFmtId="43" fontId="4" fillId="5" borderId="0" xfId="1" applyFont="1" applyFill="1" applyAlignment="1">
      <alignment horizontal="right"/>
    </xf>
    <xf numFmtId="0" fontId="4" fillId="5" borderId="0" xfId="0" applyFont="1" applyFill="1" applyAlignment="1">
      <alignment horizontal="right"/>
    </xf>
    <xf numFmtId="0" fontId="4" fillId="5" borderId="0" xfId="0" applyFont="1" applyFill="1"/>
    <xf numFmtId="164" fontId="4" fillId="5" borderId="0" xfId="1" applyNumberFormat="1" applyFont="1" applyFill="1"/>
    <xf numFmtId="0" fontId="0" fillId="3" borderId="0" xfId="0" applyFill="1" applyAlignment="1">
      <alignment horizontal="right"/>
    </xf>
    <xf numFmtId="164" fontId="4" fillId="5" borderId="0" xfId="1" applyNumberFormat="1" applyFont="1" applyFill="1" applyAlignment="1">
      <alignment horizontal="right"/>
    </xf>
    <xf numFmtId="0" fontId="4" fillId="6" borderId="0" xfId="0" applyFont="1" applyFill="1"/>
    <xf numFmtId="164" fontId="4" fillId="4" borderId="0" xfId="1" applyNumberFormat="1" applyFont="1" applyFill="1"/>
    <xf numFmtId="0" fontId="4" fillId="4" borderId="0" xfId="0" applyFont="1" applyFill="1"/>
    <xf numFmtId="0" fontId="4" fillId="2" borderId="0" xfId="0" applyFont="1" applyFill="1"/>
    <xf numFmtId="44" fontId="0" fillId="5" borderId="0" xfId="2" applyFont="1" applyFill="1"/>
    <xf numFmtId="0" fontId="4" fillId="0" borderId="0" xfId="0" applyFont="1"/>
    <xf numFmtId="164" fontId="0" fillId="9" borderId="0" xfId="1" applyNumberFormat="1" applyFont="1" applyFill="1"/>
    <xf numFmtId="1" fontId="0" fillId="9" borderId="0" xfId="0" applyNumberFormat="1" applyFill="1"/>
    <xf numFmtId="0" fontId="0" fillId="9" borderId="0" xfId="0" applyFill="1"/>
    <xf numFmtId="164" fontId="14" fillId="3" borderId="0" xfId="0" applyNumberFormat="1" applyFont="1" applyFill="1"/>
    <xf numFmtId="164" fontId="0" fillId="3" borderId="0" xfId="0" applyNumberFormat="1" applyFill="1"/>
    <xf numFmtId="164" fontId="17" fillId="9" borderId="0" xfId="1" applyNumberFormat="1" applyFont="1" applyFill="1"/>
    <xf numFmtId="164" fontId="4" fillId="9" borderId="0" xfId="1" applyNumberFormat="1" applyFont="1" applyFill="1"/>
    <xf numFmtId="165" fontId="0" fillId="5" borderId="0" xfId="3" applyNumberFormat="1" applyFont="1" applyFill="1" applyBorder="1"/>
    <xf numFmtId="165" fontId="0" fillId="3" borderId="0" xfId="3" applyNumberFormat="1" applyFont="1" applyFill="1" applyBorder="1"/>
    <xf numFmtId="164" fontId="0" fillId="2" borderId="0" xfId="0" applyNumberFormat="1" applyFill="1"/>
    <xf numFmtId="1" fontId="4" fillId="5" borderId="0" xfId="0" applyNumberFormat="1" applyFont="1" applyFill="1"/>
    <xf numFmtId="164" fontId="0" fillId="5" borderId="0" xfId="1" applyNumberFormat="1" applyFont="1" applyFill="1" applyBorder="1"/>
    <xf numFmtId="3" fontId="0" fillId="5" borderId="0" xfId="4" applyNumberFormat="1" applyFont="1" applyFill="1" applyBorder="1"/>
    <xf numFmtId="43" fontId="0" fillId="5" borderId="0" xfId="0" applyNumberFormat="1" applyFill="1"/>
    <xf numFmtId="0" fontId="0" fillId="3" borderId="0" xfId="0" applyFill="1" applyAlignment="1">
      <alignment wrapText="1"/>
    </xf>
    <xf numFmtId="0" fontId="0" fillId="10" borderId="0" xfId="0" applyFill="1"/>
    <xf numFmtId="0" fontId="21" fillId="10" borderId="0" xfId="0" applyFont="1" applyFill="1" applyAlignment="1">
      <alignment vertical="top"/>
    </xf>
    <xf numFmtId="0" fontId="22" fillId="10" borderId="0" xfId="0" applyFont="1" applyFill="1" applyAlignment="1">
      <alignment vertical="top"/>
    </xf>
    <xf numFmtId="15" fontId="21" fillId="10" borderId="0" xfId="0" applyNumberFormat="1" applyFont="1" applyFill="1" applyAlignment="1">
      <alignment horizontal="left" vertical="top"/>
    </xf>
    <xf numFmtId="0" fontId="0" fillId="10" borderId="0" xfId="0" applyFill="1" applyAlignment="1">
      <alignment vertical="center"/>
    </xf>
    <xf numFmtId="0" fontId="23" fillId="10" borderId="0" xfId="0" applyFont="1" applyFill="1" applyAlignment="1">
      <alignment horizontal="left" vertical="center"/>
    </xf>
    <xf numFmtId="165" fontId="0" fillId="5" borderId="0" xfId="3" applyNumberFormat="1" applyFont="1" applyFill="1"/>
    <xf numFmtId="43" fontId="4" fillId="12" borderId="0" xfId="1" applyFont="1" applyFill="1" applyAlignment="1">
      <alignment horizontal="right"/>
    </xf>
    <xf numFmtId="43" fontId="4" fillId="12" borderId="0" xfId="1" applyFont="1" applyFill="1"/>
    <xf numFmtId="0" fontId="4" fillId="12" borderId="0" xfId="0" applyFont="1" applyFill="1" applyAlignment="1">
      <alignment horizontal="right"/>
    </xf>
    <xf numFmtId="0" fontId="21" fillId="10" borderId="0" xfId="0" applyFont="1" applyFill="1" applyAlignment="1">
      <alignment horizontal="left" vertical="top"/>
    </xf>
    <xf numFmtId="0" fontId="21" fillId="10" borderId="0" xfId="0" applyFont="1" applyFill="1" applyAlignment="1">
      <alignment horizontal="left" vertical="top" wrapText="1"/>
    </xf>
    <xf numFmtId="0" fontId="27" fillId="10" borderId="0" xfId="0" applyFont="1" applyFill="1" applyAlignment="1">
      <alignment horizontal="left" vertical="center"/>
    </xf>
    <xf numFmtId="0" fontId="28" fillId="10" borderId="0" xfId="0" applyFont="1" applyFill="1" applyAlignment="1">
      <alignment horizontal="left" vertical="top"/>
    </xf>
    <xf numFmtId="0" fontId="29" fillId="10" borderId="0" xfId="5" applyFont="1" applyFill="1" applyAlignment="1">
      <alignment horizontal="left" vertical="top"/>
    </xf>
    <xf numFmtId="0" fontId="1" fillId="0" borderId="0" xfId="0" applyFont="1"/>
    <xf numFmtId="1" fontId="0" fillId="3" borderId="0" xfId="0" applyNumberFormat="1" applyFill="1"/>
    <xf numFmtId="0" fontId="21" fillId="10" borderId="0" xfId="0" applyFont="1" applyFill="1" applyAlignment="1">
      <alignment horizontal="left" vertical="top"/>
    </xf>
    <xf numFmtId="0" fontId="23" fillId="11" borderId="0" xfId="0" applyFont="1" applyFill="1" applyAlignment="1">
      <alignment horizontal="left"/>
    </xf>
    <xf numFmtId="0" fontId="23" fillId="11" borderId="0" xfId="0" applyFont="1" applyFill="1" applyAlignment="1">
      <alignment horizontal="left" vertical="center"/>
    </xf>
    <xf numFmtId="0" fontId="23" fillId="11" borderId="0" xfId="0" applyFont="1" applyFill="1" applyAlignment="1">
      <alignment horizontal="left" vertical="top"/>
    </xf>
    <xf numFmtId="0" fontId="28" fillId="10" borderId="0" xfId="0" applyFont="1" applyFill="1" applyAlignment="1">
      <alignment horizontal="left" vertical="top" wrapText="1"/>
    </xf>
    <xf numFmtId="0" fontId="0" fillId="3" borderId="0" xfId="0" applyFill="1" applyAlignment="1">
      <alignment horizontal="left" vertical="center" wrapText="1"/>
    </xf>
    <xf numFmtId="0" fontId="19"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7" borderId="0" xfId="0" applyFill="1" applyAlignment="1">
      <alignment horizontal="center"/>
    </xf>
    <xf numFmtId="0" fontId="4" fillId="7" borderId="0" xfId="0" applyFont="1" applyFill="1" applyAlignment="1">
      <alignment horizontal="center"/>
    </xf>
  </cellXfs>
  <cellStyles count="6">
    <cellStyle name="Comma" xfId="1" builtinId="3"/>
    <cellStyle name="Currency" xfId="2" builtinId="4"/>
    <cellStyle name="Currency 2" xfId="4" xr:uid="{E2586176-077D-46FB-89DA-C4A0EB20C53C}"/>
    <cellStyle name="Currency 3" xfId="3" xr:uid="{A36BAC22-DF3C-4FA7-85C8-9CB18C497839}"/>
    <cellStyle name="Hyperlink" xfId="5" builtinId="8"/>
    <cellStyle name="Normal" xfId="0" builtinId="0"/>
  </cellStyles>
  <dxfs count="0"/>
  <tableStyles count="0" defaultTableStyle="TableStyleMedium2" defaultPivotStyle="PivotStyleLight16"/>
  <colors>
    <mruColors>
      <color rgb="FFFF00FF"/>
      <color rgb="FF0563C1"/>
      <color rgb="FF3D5265"/>
      <color rgb="FFD9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A1"/></Relationships>
</file>

<file path=xl/drawings/_rels/drawing11.xml.rels><?xml version="1.0" encoding="UTF-8" standalone="yes"?>
<Relationships xmlns="http://schemas.openxmlformats.org/package/2006/relationships"><Relationship Id="rId1" Type="http://schemas.openxmlformats.org/officeDocument/2006/relationships/hyperlink" Target="#Intro!A1"/></Relationships>
</file>

<file path=xl/drawings/_rels/drawing12.xml.rels><?xml version="1.0" encoding="UTF-8" standalone="yes"?>
<Relationships xmlns="http://schemas.openxmlformats.org/package/2006/relationships"><Relationship Id="rId1" Type="http://schemas.openxmlformats.org/officeDocument/2006/relationships/hyperlink" Target="#Intro!A1"/></Relationships>
</file>

<file path=xl/drawings/_rels/drawing2.xml.rels><?xml version="1.0" encoding="UTF-8" standalone="yes"?>
<Relationships xmlns="http://schemas.openxmlformats.org/package/2006/relationships"><Relationship Id="rId1" Type="http://schemas.openxmlformats.org/officeDocument/2006/relationships/hyperlink" Target="#Intro!A1"/></Relationships>
</file>

<file path=xl/drawings/_rels/drawing3.xml.rels><?xml version="1.0" encoding="UTF-8" standalone="yes"?>
<Relationships xmlns="http://schemas.openxmlformats.org/package/2006/relationships"><Relationship Id="rId1" Type="http://schemas.openxmlformats.org/officeDocument/2006/relationships/hyperlink" Target="#Intro!A1"/></Relationships>
</file>

<file path=xl/drawings/_rels/drawing4.xml.rels><?xml version="1.0" encoding="UTF-8" standalone="yes"?>
<Relationships xmlns="http://schemas.openxmlformats.org/package/2006/relationships"><Relationship Id="rId1" Type="http://schemas.openxmlformats.org/officeDocument/2006/relationships/hyperlink" Target="#Intro!A1"/></Relationships>
</file>

<file path=xl/drawings/_rels/drawing5.xml.rels><?xml version="1.0" encoding="UTF-8" standalone="yes"?>
<Relationships xmlns="http://schemas.openxmlformats.org/package/2006/relationships"><Relationship Id="rId1" Type="http://schemas.openxmlformats.org/officeDocument/2006/relationships/hyperlink" Target="#Intro!A1"/></Relationships>
</file>

<file path=xl/drawings/_rels/drawing6.xml.rels><?xml version="1.0" encoding="UTF-8" standalone="yes"?>
<Relationships xmlns="http://schemas.openxmlformats.org/package/2006/relationships"><Relationship Id="rId1" Type="http://schemas.openxmlformats.org/officeDocument/2006/relationships/hyperlink" Target="#Intro!A1"/></Relationships>
</file>

<file path=xl/drawings/_rels/drawing7.xml.rels><?xml version="1.0" encoding="UTF-8" standalone="yes"?>
<Relationships xmlns="http://schemas.openxmlformats.org/package/2006/relationships"><Relationship Id="rId1" Type="http://schemas.openxmlformats.org/officeDocument/2006/relationships/hyperlink" Target="#Intro!A1"/></Relationships>
</file>

<file path=xl/drawings/_rels/drawing8.xml.rels><?xml version="1.0" encoding="UTF-8" standalone="yes"?>
<Relationships xmlns="http://schemas.openxmlformats.org/package/2006/relationships"><Relationship Id="rId1" Type="http://schemas.openxmlformats.org/officeDocument/2006/relationships/hyperlink" Target="#Intro!A1"/></Relationships>
</file>

<file path=xl/drawings/_rels/drawing9.xml.rels><?xml version="1.0" encoding="UTF-8" standalone="yes"?>
<Relationships xmlns="http://schemas.openxmlformats.org/package/2006/relationships"><Relationship Id="rId1" Type="http://schemas.openxmlformats.org/officeDocument/2006/relationships/hyperlink" Target="#Intro!A1"/></Relationships>
</file>

<file path=xl/drawings/drawing1.xml><?xml version="1.0" encoding="utf-8"?>
<xdr:wsDr xmlns:xdr="http://schemas.openxmlformats.org/drawingml/2006/spreadsheetDrawing" xmlns:a="http://schemas.openxmlformats.org/drawingml/2006/main">
  <xdr:oneCellAnchor>
    <xdr:from>
      <xdr:col>2</xdr:col>
      <xdr:colOff>7068240</xdr:colOff>
      <xdr:row>0</xdr:row>
      <xdr:rowOff>152401</xdr:rowOff>
    </xdr:from>
    <xdr:ext cx="818467" cy="819149"/>
    <xdr:pic>
      <xdr:nvPicPr>
        <xdr:cNvPr id="2" name="Picture 1">
          <a:extLst>
            <a:ext uri="{FF2B5EF4-FFF2-40B4-BE49-F238E27FC236}">
              <a16:creationId xmlns:a16="http://schemas.microsoft.com/office/drawing/2014/main" id="{FE92E9C3-692B-430B-966D-186821222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9090" y="152401"/>
          <a:ext cx="818467" cy="819149"/>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365ACBB-8601-C6FB-95AE-79666882E2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7006BD9-D7E7-0183-7071-E2258F5BA56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9E21FC0-F9B4-E51D-3068-4169A142CD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A616B06-E680-F829-E8AE-771B02A5EE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3B883958-E51F-1325-C519-F8E0598394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446942</xdr:colOff>
      <xdr:row>2</xdr:row>
      <xdr:rowOff>100379</xdr:rowOff>
    </xdr:from>
    <xdr:to>
      <xdr:col>8</xdr:col>
      <xdr:colOff>718038</xdr:colOff>
      <xdr:row>3</xdr:row>
      <xdr:rowOff>146539</xdr:rowOff>
    </xdr:to>
    <xdr:sp macro="" textlink="">
      <xdr:nvSpPr>
        <xdr:cNvPr id="9" name="TextBox 1">
          <a:extLst>
            <a:ext uri="{FF2B5EF4-FFF2-40B4-BE49-F238E27FC236}">
              <a16:creationId xmlns:a16="http://schemas.microsoft.com/office/drawing/2014/main" id="{CD34BADC-6E00-ECD8-C6AB-0DF9366B73D0}"/>
            </a:ext>
          </a:extLst>
        </xdr:cNvPr>
        <xdr:cNvSpPr txBox="1"/>
      </xdr:nvSpPr>
      <xdr:spPr>
        <a:xfrm>
          <a:off x="7583365" y="481379"/>
          <a:ext cx="5927481" cy="236660"/>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1: Fuel</a:t>
          </a:r>
          <a:r>
            <a:rPr lang="en-US" sz="1100" baseline="0"/>
            <a:t> type may include market purchases that are DEQ tagged to the specific fuel type. </a:t>
          </a:r>
        </a:p>
        <a:p>
          <a:endParaRPr lang="en-US" sz="1100" baseline="0"/>
        </a:p>
        <a:p>
          <a:endParaRPr lang="en-US" sz="1100"/>
        </a:p>
      </xdr:txBody>
    </xdr:sp>
    <xdr:clientData/>
  </xdr:twoCellAnchor>
  <xdr:twoCellAnchor>
    <xdr:from>
      <xdr:col>5</xdr:col>
      <xdr:colOff>446942</xdr:colOff>
      <xdr:row>4</xdr:row>
      <xdr:rowOff>36635</xdr:rowOff>
    </xdr:from>
    <xdr:to>
      <xdr:col>8</xdr:col>
      <xdr:colOff>725365</xdr:colOff>
      <xdr:row>8</xdr:row>
      <xdr:rowOff>73269</xdr:rowOff>
    </xdr:to>
    <xdr:sp macro="" textlink="">
      <xdr:nvSpPr>
        <xdr:cNvPr id="10" name="TextBox 3">
          <a:extLst>
            <a:ext uri="{FF2B5EF4-FFF2-40B4-BE49-F238E27FC236}">
              <a16:creationId xmlns:a16="http://schemas.microsoft.com/office/drawing/2014/main" id="{15BEDE09-79CC-4047-9EDA-290771DB8407}"/>
            </a:ext>
          </a:extLst>
        </xdr:cNvPr>
        <xdr:cNvSpPr txBox="1"/>
      </xdr:nvSpPr>
      <xdr:spPr>
        <a:xfrm>
          <a:off x="7583365" y="798635"/>
          <a:ext cx="5934808" cy="798634"/>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2: </a:t>
          </a:r>
          <a:r>
            <a:rPr lang="en-US"/>
            <a:t>Forecasts of generation from existing thermal output are based on economic dispatch using prices forecasted in this CEP/IRP. Forecasts of unspecified and other emitting market purchases are a function of historical purchases and a linear decline emission reduction glidepath. Neither reflect operational realities. </a:t>
          </a:r>
          <a:endParaRPr lang="en-US" sz="1100"/>
        </a:p>
      </xdr:txBody>
    </xdr:sp>
    <xdr:clientData/>
  </xdr:twoCellAnchor>
  <xdr:twoCellAnchor>
    <xdr:from>
      <xdr:col>1</xdr:col>
      <xdr:colOff>457200</xdr:colOff>
      <xdr:row>0</xdr:row>
      <xdr:rowOff>180975</xdr:rowOff>
    </xdr:from>
    <xdr:to>
      <xdr:col>2</xdr:col>
      <xdr:colOff>556260</xdr:colOff>
      <xdr:row>0</xdr:row>
      <xdr:rowOff>447675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3E037A3D-9A40-4958-BF26-160DAE594C57}"/>
            </a:ext>
          </a:extLst>
        </xdr:cNvPr>
        <xdr:cNvSpPr txBox="1"/>
      </xdr:nvSpPr>
      <xdr:spPr>
        <a:xfrm>
          <a:off x="1089660" y="180975"/>
          <a:ext cx="1417320"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585E643-3A29-A54A-9FB3-9BB7C7449D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645B61D-91C1-8304-DCCA-2CD0C3A46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7B93AC56-02B5-BAE2-D3E9-EFE4370648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598393</xdr:colOff>
      <xdr:row>13</xdr:row>
      <xdr:rowOff>153520</xdr:rowOff>
    </xdr:from>
    <xdr:to>
      <xdr:col>11</xdr:col>
      <xdr:colOff>176160</xdr:colOff>
      <xdr:row>29</xdr:row>
      <xdr:rowOff>41462</xdr:rowOff>
    </xdr:to>
    <xdr:sp macro="" textlink="">
      <xdr:nvSpPr>
        <xdr:cNvPr id="10" name="TextBox 1">
          <a:extLst>
            <a:ext uri="{FF2B5EF4-FFF2-40B4-BE49-F238E27FC236}">
              <a16:creationId xmlns:a16="http://schemas.microsoft.com/office/drawing/2014/main" id="{5ECD78D7-7696-4AD0-AE91-36109EC141B7}"/>
            </a:ext>
          </a:extLst>
        </xdr:cNvPr>
        <xdr:cNvSpPr txBox="1"/>
      </xdr:nvSpPr>
      <xdr:spPr>
        <a:xfrm>
          <a:off x="8487334" y="3739402"/>
          <a:ext cx="3275708" cy="293594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4</xdr:col>
      <xdr:colOff>628649</xdr:colOff>
      <xdr:row>44</xdr:row>
      <xdr:rowOff>171450</xdr:rowOff>
    </xdr:from>
    <xdr:to>
      <xdr:col>10</xdr:col>
      <xdr:colOff>206416</xdr:colOff>
      <xdr:row>60</xdr:row>
      <xdr:rowOff>59392</xdr:rowOff>
    </xdr:to>
    <xdr:sp macro="" textlink="">
      <xdr:nvSpPr>
        <xdr:cNvPr id="31" name="TextBox 3">
          <a:extLst>
            <a:ext uri="{FF2B5EF4-FFF2-40B4-BE49-F238E27FC236}">
              <a16:creationId xmlns:a16="http://schemas.microsoft.com/office/drawing/2014/main" id="{0D295C4E-8D8E-48F2-B002-060A44C8B318}"/>
            </a:ext>
          </a:extLst>
        </xdr:cNvPr>
        <xdr:cNvSpPr txBox="1"/>
      </xdr:nvSpPr>
      <xdr:spPr>
        <a:xfrm>
          <a:off x="8439149" y="9785350"/>
          <a:ext cx="3540167" cy="283434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74</xdr:row>
      <xdr:rowOff>0</xdr:rowOff>
    </xdr:from>
    <xdr:to>
      <xdr:col>10</xdr:col>
      <xdr:colOff>234950</xdr:colOff>
      <xdr:row>89</xdr:row>
      <xdr:rowOff>78442</xdr:rowOff>
    </xdr:to>
    <xdr:sp macro="" textlink="">
      <xdr:nvSpPr>
        <xdr:cNvPr id="46" name="TextBox 5">
          <a:extLst>
            <a:ext uri="{FF2B5EF4-FFF2-40B4-BE49-F238E27FC236}">
              <a16:creationId xmlns:a16="http://schemas.microsoft.com/office/drawing/2014/main" id="{892BF7FA-E834-4A9A-B867-74C7A8CEE7BE}"/>
            </a:ext>
          </a:extLst>
        </xdr:cNvPr>
        <xdr:cNvSpPr txBox="1"/>
      </xdr:nvSpPr>
      <xdr:spPr>
        <a:xfrm>
          <a:off x="8470900" y="151384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103</xdr:row>
      <xdr:rowOff>0</xdr:rowOff>
    </xdr:from>
    <xdr:to>
      <xdr:col>10</xdr:col>
      <xdr:colOff>234950</xdr:colOff>
      <xdr:row>118</xdr:row>
      <xdr:rowOff>78442</xdr:rowOff>
    </xdr:to>
    <xdr:sp macro="" textlink="">
      <xdr:nvSpPr>
        <xdr:cNvPr id="47" name="TextBox 6">
          <a:extLst>
            <a:ext uri="{FF2B5EF4-FFF2-40B4-BE49-F238E27FC236}">
              <a16:creationId xmlns:a16="http://schemas.microsoft.com/office/drawing/2014/main" id="{96FE6205-62E4-4086-8888-A679CC580507}"/>
            </a:ext>
          </a:extLst>
        </xdr:cNvPr>
        <xdr:cNvSpPr txBox="1"/>
      </xdr:nvSpPr>
      <xdr:spPr>
        <a:xfrm>
          <a:off x="8470900" y="204787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132</xdr:row>
      <xdr:rowOff>0</xdr:rowOff>
    </xdr:from>
    <xdr:to>
      <xdr:col>10</xdr:col>
      <xdr:colOff>234950</xdr:colOff>
      <xdr:row>147</xdr:row>
      <xdr:rowOff>78442</xdr:rowOff>
    </xdr:to>
    <xdr:sp macro="" textlink="">
      <xdr:nvSpPr>
        <xdr:cNvPr id="48" name="TextBox 7">
          <a:extLst>
            <a:ext uri="{FF2B5EF4-FFF2-40B4-BE49-F238E27FC236}">
              <a16:creationId xmlns:a16="http://schemas.microsoft.com/office/drawing/2014/main" id="{54B77DE6-9FB1-4271-AE97-534476EE2CDE}"/>
            </a:ext>
          </a:extLst>
        </xdr:cNvPr>
        <xdr:cNvSpPr txBox="1"/>
      </xdr:nvSpPr>
      <xdr:spPr>
        <a:xfrm>
          <a:off x="8470900" y="258191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161</xdr:row>
      <xdr:rowOff>0</xdr:rowOff>
    </xdr:from>
    <xdr:to>
      <xdr:col>10</xdr:col>
      <xdr:colOff>234950</xdr:colOff>
      <xdr:row>176</xdr:row>
      <xdr:rowOff>78442</xdr:rowOff>
    </xdr:to>
    <xdr:sp macro="" textlink="">
      <xdr:nvSpPr>
        <xdr:cNvPr id="49" name="TextBox 8">
          <a:extLst>
            <a:ext uri="{FF2B5EF4-FFF2-40B4-BE49-F238E27FC236}">
              <a16:creationId xmlns:a16="http://schemas.microsoft.com/office/drawing/2014/main" id="{3DA341FF-65A3-43DC-8D9A-B62DAD2D35C8}"/>
            </a:ext>
          </a:extLst>
        </xdr:cNvPr>
        <xdr:cNvSpPr txBox="1"/>
      </xdr:nvSpPr>
      <xdr:spPr>
        <a:xfrm>
          <a:off x="8470900" y="311594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190</xdr:row>
      <xdr:rowOff>0</xdr:rowOff>
    </xdr:from>
    <xdr:to>
      <xdr:col>10</xdr:col>
      <xdr:colOff>234950</xdr:colOff>
      <xdr:row>205</xdr:row>
      <xdr:rowOff>78442</xdr:rowOff>
    </xdr:to>
    <xdr:sp macro="" textlink="">
      <xdr:nvSpPr>
        <xdr:cNvPr id="50" name="TextBox 10">
          <a:extLst>
            <a:ext uri="{FF2B5EF4-FFF2-40B4-BE49-F238E27FC236}">
              <a16:creationId xmlns:a16="http://schemas.microsoft.com/office/drawing/2014/main" id="{5EE88C71-A349-48BD-9D26-BB599B38BF9E}"/>
            </a:ext>
          </a:extLst>
        </xdr:cNvPr>
        <xdr:cNvSpPr txBox="1"/>
      </xdr:nvSpPr>
      <xdr:spPr>
        <a:xfrm>
          <a:off x="8470900" y="364998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219</xdr:row>
      <xdr:rowOff>0</xdr:rowOff>
    </xdr:from>
    <xdr:to>
      <xdr:col>10</xdr:col>
      <xdr:colOff>234950</xdr:colOff>
      <xdr:row>234</xdr:row>
      <xdr:rowOff>78442</xdr:rowOff>
    </xdr:to>
    <xdr:sp macro="" textlink="">
      <xdr:nvSpPr>
        <xdr:cNvPr id="51" name="TextBox 11">
          <a:extLst>
            <a:ext uri="{FF2B5EF4-FFF2-40B4-BE49-F238E27FC236}">
              <a16:creationId xmlns:a16="http://schemas.microsoft.com/office/drawing/2014/main" id="{96A7F5DF-7B1A-435C-866B-A8A95B7B640A}"/>
            </a:ext>
          </a:extLst>
        </xdr:cNvPr>
        <xdr:cNvSpPr txBox="1"/>
      </xdr:nvSpPr>
      <xdr:spPr>
        <a:xfrm>
          <a:off x="8470900" y="418401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248</xdr:row>
      <xdr:rowOff>0</xdr:rowOff>
    </xdr:from>
    <xdr:to>
      <xdr:col>10</xdr:col>
      <xdr:colOff>234950</xdr:colOff>
      <xdr:row>263</xdr:row>
      <xdr:rowOff>78442</xdr:rowOff>
    </xdr:to>
    <xdr:sp macro="" textlink="">
      <xdr:nvSpPr>
        <xdr:cNvPr id="52" name="TextBox 12">
          <a:extLst>
            <a:ext uri="{FF2B5EF4-FFF2-40B4-BE49-F238E27FC236}">
              <a16:creationId xmlns:a16="http://schemas.microsoft.com/office/drawing/2014/main" id="{6E0FCC32-ADA2-497B-B58A-4BCD35635317}"/>
            </a:ext>
          </a:extLst>
        </xdr:cNvPr>
        <xdr:cNvSpPr txBox="1"/>
      </xdr:nvSpPr>
      <xdr:spPr>
        <a:xfrm>
          <a:off x="8470900" y="471805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277</xdr:row>
      <xdr:rowOff>0</xdr:rowOff>
    </xdr:from>
    <xdr:to>
      <xdr:col>10</xdr:col>
      <xdr:colOff>234950</xdr:colOff>
      <xdr:row>292</xdr:row>
      <xdr:rowOff>78442</xdr:rowOff>
    </xdr:to>
    <xdr:sp macro="" textlink="">
      <xdr:nvSpPr>
        <xdr:cNvPr id="53" name="TextBox 13">
          <a:extLst>
            <a:ext uri="{FF2B5EF4-FFF2-40B4-BE49-F238E27FC236}">
              <a16:creationId xmlns:a16="http://schemas.microsoft.com/office/drawing/2014/main" id="{44ECC168-9B90-4A61-8152-AA8F43FE7EC3}"/>
            </a:ext>
          </a:extLst>
        </xdr:cNvPr>
        <xdr:cNvSpPr txBox="1"/>
      </xdr:nvSpPr>
      <xdr:spPr>
        <a:xfrm>
          <a:off x="8470900" y="525208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306</xdr:row>
      <xdr:rowOff>0</xdr:rowOff>
    </xdr:from>
    <xdr:to>
      <xdr:col>10</xdr:col>
      <xdr:colOff>234950</xdr:colOff>
      <xdr:row>321</xdr:row>
      <xdr:rowOff>78442</xdr:rowOff>
    </xdr:to>
    <xdr:sp macro="" textlink="">
      <xdr:nvSpPr>
        <xdr:cNvPr id="54" name="TextBox 14">
          <a:extLst>
            <a:ext uri="{FF2B5EF4-FFF2-40B4-BE49-F238E27FC236}">
              <a16:creationId xmlns:a16="http://schemas.microsoft.com/office/drawing/2014/main" id="{2270311A-2A31-468B-BB8B-747E74847457}"/>
            </a:ext>
          </a:extLst>
        </xdr:cNvPr>
        <xdr:cNvSpPr txBox="1"/>
      </xdr:nvSpPr>
      <xdr:spPr>
        <a:xfrm>
          <a:off x="8470900" y="578612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335</xdr:row>
      <xdr:rowOff>0</xdr:rowOff>
    </xdr:from>
    <xdr:to>
      <xdr:col>10</xdr:col>
      <xdr:colOff>234950</xdr:colOff>
      <xdr:row>350</xdr:row>
      <xdr:rowOff>78442</xdr:rowOff>
    </xdr:to>
    <xdr:sp macro="" textlink="">
      <xdr:nvSpPr>
        <xdr:cNvPr id="55" name="TextBox 15">
          <a:extLst>
            <a:ext uri="{FF2B5EF4-FFF2-40B4-BE49-F238E27FC236}">
              <a16:creationId xmlns:a16="http://schemas.microsoft.com/office/drawing/2014/main" id="{59F6BFAD-797A-4AAD-91C5-0638C24D9F3A}"/>
            </a:ext>
          </a:extLst>
        </xdr:cNvPr>
        <xdr:cNvSpPr txBox="1"/>
      </xdr:nvSpPr>
      <xdr:spPr>
        <a:xfrm>
          <a:off x="8470900" y="632015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364</xdr:row>
      <xdr:rowOff>0</xdr:rowOff>
    </xdr:from>
    <xdr:to>
      <xdr:col>10</xdr:col>
      <xdr:colOff>234950</xdr:colOff>
      <xdr:row>379</xdr:row>
      <xdr:rowOff>78442</xdr:rowOff>
    </xdr:to>
    <xdr:sp macro="" textlink="">
      <xdr:nvSpPr>
        <xdr:cNvPr id="56" name="TextBox 16">
          <a:extLst>
            <a:ext uri="{FF2B5EF4-FFF2-40B4-BE49-F238E27FC236}">
              <a16:creationId xmlns:a16="http://schemas.microsoft.com/office/drawing/2014/main" id="{B702D5AE-EB08-4F43-AB40-A2B95722791A}"/>
            </a:ext>
          </a:extLst>
        </xdr:cNvPr>
        <xdr:cNvSpPr txBox="1"/>
      </xdr:nvSpPr>
      <xdr:spPr>
        <a:xfrm>
          <a:off x="8470900" y="685419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393</xdr:row>
      <xdr:rowOff>0</xdr:rowOff>
    </xdr:from>
    <xdr:to>
      <xdr:col>10</xdr:col>
      <xdr:colOff>234950</xdr:colOff>
      <xdr:row>408</xdr:row>
      <xdr:rowOff>78442</xdr:rowOff>
    </xdr:to>
    <xdr:sp macro="" textlink="">
      <xdr:nvSpPr>
        <xdr:cNvPr id="57" name="TextBox 17">
          <a:extLst>
            <a:ext uri="{FF2B5EF4-FFF2-40B4-BE49-F238E27FC236}">
              <a16:creationId xmlns:a16="http://schemas.microsoft.com/office/drawing/2014/main" id="{4EF77891-D595-428F-8FCA-871ADF5E5CD3}"/>
            </a:ext>
          </a:extLst>
        </xdr:cNvPr>
        <xdr:cNvSpPr txBox="1"/>
      </xdr:nvSpPr>
      <xdr:spPr>
        <a:xfrm>
          <a:off x="8470900" y="738822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422</xdr:row>
      <xdr:rowOff>0</xdr:rowOff>
    </xdr:from>
    <xdr:to>
      <xdr:col>10</xdr:col>
      <xdr:colOff>234950</xdr:colOff>
      <xdr:row>437</xdr:row>
      <xdr:rowOff>78442</xdr:rowOff>
    </xdr:to>
    <xdr:sp macro="" textlink="">
      <xdr:nvSpPr>
        <xdr:cNvPr id="58" name="TextBox 18">
          <a:extLst>
            <a:ext uri="{FF2B5EF4-FFF2-40B4-BE49-F238E27FC236}">
              <a16:creationId xmlns:a16="http://schemas.microsoft.com/office/drawing/2014/main" id="{C60AB68A-2707-4A10-9534-6CE8B390D0BB}"/>
            </a:ext>
          </a:extLst>
        </xdr:cNvPr>
        <xdr:cNvSpPr txBox="1"/>
      </xdr:nvSpPr>
      <xdr:spPr>
        <a:xfrm>
          <a:off x="8470900" y="792226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451</xdr:row>
      <xdr:rowOff>0</xdr:rowOff>
    </xdr:from>
    <xdr:to>
      <xdr:col>10</xdr:col>
      <xdr:colOff>234950</xdr:colOff>
      <xdr:row>466</xdr:row>
      <xdr:rowOff>78442</xdr:rowOff>
    </xdr:to>
    <xdr:sp macro="" textlink="">
      <xdr:nvSpPr>
        <xdr:cNvPr id="59" name="TextBox 19">
          <a:extLst>
            <a:ext uri="{FF2B5EF4-FFF2-40B4-BE49-F238E27FC236}">
              <a16:creationId xmlns:a16="http://schemas.microsoft.com/office/drawing/2014/main" id="{AA837457-C7A4-4605-9B54-7E4E4E2F16D4}"/>
            </a:ext>
          </a:extLst>
        </xdr:cNvPr>
        <xdr:cNvSpPr txBox="1"/>
      </xdr:nvSpPr>
      <xdr:spPr>
        <a:xfrm>
          <a:off x="8470900" y="845629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480</xdr:row>
      <xdr:rowOff>0</xdr:rowOff>
    </xdr:from>
    <xdr:to>
      <xdr:col>10</xdr:col>
      <xdr:colOff>234950</xdr:colOff>
      <xdr:row>495</xdr:row>
      <xdr:rowOff>78442</xdr:rowOff>
    </xdr:to>
    <xdr:sp macro="" textlink="">
      <xdr:nvSpPr>
        <xdr:cNvPr id="60" name="TextBox 20">
          <a:extLst>
            <a:ext uri="{FF2B5EF4-FFF2-40B4-BE49-F238E27FC236}">
              <a16:creationId xmlns:a16="http://schemas.microsoft.com/office/drawing/2014/main" id="{083B96DF-B153-4047-B9BD-CEB89C9C131B}"/>
            </a:ext>
          </a:extLst>
        </xdr:cNvPr>
        <xdr:cNvSpPr txBox="1"/>
      </xdr:nvSpPr>
      <xdr:spPr>
        <a:xfrm>
          <a:off x="8470900" y="899033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509</xdr:row>
      <xdr:rowOff>0</xdr:rowOff>
    </xdr:from>
    <xdr:to>
      <xdr:col>10</xdr:col>
      <xdr:colOff>234950</xdr:colOff>
      <xdr:row>524</xdr:row>
      <xdr:rowOff>78442</xdr:rowOff>
    </xdr:to>
    <xdr:sp macro="" textlink="">
      <xdr:nvSpPr>
        <xdr:cNvPr id="61" name="TextBox 21">
          <a:extLst>
            <a:ext uri="{FF2B5EF4-FFF2-40B4-BE49-F238E27FC236}">
              <a16:creationId xmlns:a16="http://schemas.microsoft.com/office/drawing/2014/main" id="{9204C2D3-F4E1-4E8D-BAEE-B208F1873E60}"/>
            </a:ext>
          </a:extLst>
        </xdr:cNvPr>
        <xdr:cNvSpPr txBox="1"/>
      </xdr:nvSpPr>
      <xdr:spPr>
        <a:xfrm>
          <a:off x="8470900" y="952436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538</xdr:row>
      <xdr:rowOff>0</xdr:rowOff>
    </xdr:from>
    <xdr:to>
      <xdr:col>10</xdr:col>
      <xdr:colOff>234950</xdr:colOff>
      <xdr:row>553</xdr:row>
      <xdr:rowOff>78442</xdr:rowOff>
    </xdr:to>
    <xdr:sp macro="" textlink="">
      <xdr:nvSpPr>
        <xdr:cNvPr id="62" name="TextBox 22">
          <a:extLst>
            <a:ext uri="{FF2B5EF4-FFF2-40B4-BE49-F238E27FC236}">
              <a16:creationId xmlns:a16="http://schemas.microsoft.com/office/drawing/2014/main" id="{7CBF6EFE-DEC6-4C19-98D1-12616C7AD6E1}"/>
            </a:ext>
          </a:extLst>
        </xdr:cNvPr>
        <xdr:cNvSpPr txBox="1"/>
      </xdr:nvSpPr>
      <xdr:spPr>
        <a:xfrm>
          <a:off x="8470900" y="1005840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567</xdr:row>
      <xdr:rowOff>0</xdr:rowOff>
    </xdr:from>
    <xdr:to>
      <xdr:col>10</xdr:col>
      <xdr:colOff>234950</xdr:colOff>
      <xdr:row>582</xdr:row>
      <xdr:rowOff>78442</xdr:rowOff>
    </xdr:to>
    <xdr:sp macro="" textlink="">
      <xdr:nvSpPr>
        <xdr:cNvPr id="63" name="TextBox 23">
          <a:extLst>
            <a:ext uri="{FF2B5EF4-FFF2-40B4-BE49-F238E27FC236}">
              <a16:creationId xmlns:a16="http://schemas.microsoft.com/office/drawing/2014/main" id="{795008CF-CAC5-4FDF-82B9-7BB162BE2AC3}"/>
            </a:ext>
          </a:extLst>
        </xdr:cNvPr>
        <xdr:cNvSpPr txBox="1"/>
      </xdr:nvSpPr>
      <xdr:spPr>
        <a:xfrm>
          <a:off x="8470900" y="1059243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596</xdr:row>
      <xdr:rowOff>0</xdr:rowOff>
    </xdr:from>
    <xdr:to>
      <xdr:col>10</xdr:col>
      <xdr:colOff>234950</xdr:colOff>
      <xdr:row>611</xdr:row>
      <xdr:rowOff>78442</xdr:rowOff>
    </xdr:to>
    <xdr:sp macro="" textlink="">
      <xdr:nvSpPr>
        <xdr:cNvPr id="64" name="TextBox 24">
          <a:extLst>
            <a:ext uri="{FF2B5EF4-FFF2-40B4-BE49-F238E27FC236}">
              <a16:creationId xmlns:a16="http://schemas.microsoft.com/office/drawing/2014/main" id="{CAEFF9C3-5241-4B4B-9F50-BE9F2C05840F}"/>
            </a:ext>
          </a:extLst>
        </xdr:cNvPr>
        <xdr:cNvSpPr txBox="1"/>
      </xdr:nvSpPr>
      <xdr:spPr>
        <a:xfrm>
          <a:off x="8470900" y="1112647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625</xdr:row>
      <xdr:rowOff>0</xdr:rowOff>
    </xdr:from>
    <xdr:to>
      <xdr:col>10</xdr:col>
      <xdr:colOff>234950</xdr:colOff>
      <xdr:row>640</xdr:row>
      <xdr:rowOff>78442</xdr:rowOff>
    </xdr:to>
    <xdr:sp macro="" textlink="">
      <xdr:nvSpPr>
        <xdr:cNvPr id="65" name="TextBox 25">
          <a:extLst>
            <a:ext uri="{FF2B5EF4-FFF2-40B4-BE49-F238E27FC236}">
              <a16:creationId xmlns:a16="http://schemas.microsoft.com/office/drawing/2014/main" id="{055BE393-94B0-484E-AC96-22619F4228B1}"/>
            </a:ext>
          </a:extLst>
        </xdr:cNvPr>
        <xdr:cNvSpPr txBox="1"/>
      </xdr:nvSpPr>
      <xdr:spPr>
        <a:xfrm>
          <a:off x="8470900" y="1166050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654</xdr:row>
      <xdr:rowOff>0</xdr:rowOff>
    </xdr:from>
    <xdr:to>
      <xdr:col>10</xdr:col>
      <xdr:colOff>234950</xdr:colOff>
      <xdr:row>669</xdr:row>
      <xdr:rowOff>78442</xdr:rowOff>
    </xdr:to>
    <xdr:sp macro="" textlink="">
      <xdr:nvSpPr>
        <xdr:cNvPr id="66" name="TextBox 26">
          <a:extLst>
            <a:ext uri="{FF2B5EF4-FFF2-40B4-BE49-F238E27FC236}">
              <a16:creationId xmlns:a16="http://schemas.microsoft.com/office/drawing/2014/main" id="{13A5E902-6407-4D38-AAB1-E160A0DDF7A2}"/>
            </a:ext>
          </a:extLst>
        </xdr:cNvPr>
        <xdr:cNvSpPr txBox="1"/>
      </xdr:nvSpPr>
      <xdr:spPr>
        <a:xfrm>
          <a:off x="8470900" y="1219454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683</xdr:row>
      <xdr:rowOff>0</xdr:rowOff>
    </xdr:from>
    <xdr:to>
      <xdr:col>10</xdr:col>
      <xdr:colOff>234950</xdr:colOff>
      <xdr:row>698</xdr:row>
      <xdr:rowOff>78442</xdr:rowOff>
    </xdr:to>
    <xdr:sp macro="" textlink="">
      <xdr:nvSpPr>
        <xdr:cNvPr id="67" name="TextBox 27">
          <a:extLst>
            <a:ext uri="{FF2B5EF4-FFF2-40B4-BE49-F238E27FC236}">
              <a16:creationId xmlns:a16="http://schemas.microsoft.com/office/drawing/2014/main" id="{810CADFB-91CE-4986-BA86-36BFACCF68A0}"/>
            </a:ext>
          </a:extLst>
        </xdr:cNvPr>
        <xdr:cNvSpPr txBox="1"/>
      </xdr:nvSpPr>
      <xdr:spPr>
        <a:xfrm>
          <a:off x="8470900" y="1272857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712</xdr:row>
      <xdr:rowOff>0</xdr:rowOff>
    </xdr:from>
    <xdr:to>
      <xdr:col>10</xdr:col>
      <xdr:colOff>234950</xdr:colOff>
      <xdr:row>727</xdr:row>
      <xdr:rowOff>78442</xdr:rowOff>
    </xdr:to>
    <xdr:sp macro="" textlink="">
      <xdr:nvSpPr>
        <xdr:cNvPr id="68" name="TextBox 28">
          <a:extLst>
            <a:ext uri="{FF2B5EF4-FFF2-40B4-BE49-F238E27FC236}">
              <a16:creationId xmlns:a16="http://schemas.microsoft.com/office/drawing/2014/main" id="{C0775959-0EB4-4A87-B80E-34EA0031EBC3}"/>
            </a:ext>
          </a:extLst>
        </xdr:cNvPr>
        <xdr:cNvSpPr txBox="1"/>
      </xdr:nvSpPr>
      <xdr:spPr>
        <a:xfrm>
          <a:off x="8470900" y="1326261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741</xdr:row>
      <xdr:rowOff>0</xdr:rowOff>
    </xdr:from>
    <xdr:to>
      <xdr:col>10</xdr:col>
      <xdr:colOff>234950</xdr:colOff>
      <xdr:row>756</xdr:row>
      <xdr:rowOff>78442</xdr:rowOff>
    </xdr:to>
    <xdr:sp macro="" textlink="">
      <xdr:nvSpPr>
        <xdr:cNvPr id="69" name="TextBox 29">
          <a:extLst>
            <a:ext uri="{FF2B5EF4-FFF2-40B4-BE49-F238E27FC236}">
              <a16:creationId xmlns:a16="http://schemas.microsoft.com/office/drawing/2014/main" id="{8F5EFC0E-35CD-4E54-91CF-DA6BF5158FC8}"/>
            </a:ext>
          </a:extLst>
        </xdr:cNvPr>
        <xdr:cNvSpPr txBox="1"/>
      </xdr:nvSpPr>
      <xdr:spPr>
        <a:xfrm>
          <a:off x="8470900" y="1379664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770</xdr:row>
      <xdr:rowOff>0</xdr:rowOff>
    </xdr:from>
    <xdr:to>
      <xdr:col>10</xdr:col>
      <xdr:colOff>234950</xdr:colOff>
      <xdr:row>785</xdr:row>
      <xdr:rowOff>78442</xdr:rowOff>
    </xdr:to>
    <xdr:sp macro="" textlink="">
      <xdr:nvSpPr>
        <xdr:cNvPr id="70" name="TextBox 31">
          <a:extLst>
            <a:ext uri="{FF2B5EF4-FFF2-40B4-BE49-F238E27FC236}">
              <a16:creationId xmlns:a16="http://schemas.microsoft.com/office/drawing/2014/main" id="{FA6CC900-BBB6-4FFE-A44B-74CA72064A63}"/>
            </a:ext>
          </a:extLst>
        </xdr:cNvPr>
        <xdr:cNvSpPr txBox="1"/>
      </xdr:nvSpPr>
      <xdr:spPr>
        <a:xfrm>
          <a:off x="8470900" y="1433068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799</xdr:row>
      <xdr:rowOff>0</xdr:rowOff>
    </xdr:from>
    <xdr:to>
      <xdr:col>10</xdr:col>
      <xdr:colOff>234950</xdr:colOff>
      <xdr:row>814</xdr:row>
      <xdr:rowOff>78442</xdr:rowOff>
    </xdr:to>
    <xdr:sp macro="" textlink="">
      <xdr:nvSpPr>
        <xdr:cNvPr id="71" name="TextBox 32">
          <a:extLst>
            <a:ext uri="{FF2B5EF4-FFF2-40B4-BE49-F238E27FC236}">
              <a16:creationId xmlns:a16="http://schemas.microsoft.com/office/drawing/2014/main" id="{6AD09C4D-96FC-457E-9B2E-AA0CB0E274EE}"/>
            </a:ext>
          </a:extLst>
        </xdr:cNvPr>
        <xdr:cNvSpPr txBox="1"/>
      </xdr:nvSpPr>
      <xdr:spPr>
        <a:xfrm>
          <a:off x="8470900" y="1486471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828</xdr:row>
      <xdr:rowOff>0</xdr:rowOff>
    </xdr:from>
    <xdr:to>
      <xdr:col>10</xdr:col>
      <xdr:colOff>234950</xdr:colOff>
      <xdr:row>843</xdr:row>
      <xdr:rowOff>78442</xdr:rowOff>
    </xdr:to>
    <xdr:sp macro="" textlink="">
      <xdr:nvSpPr>
        <xdr:cNvPr id="72" name="TextBox 33">
          <a:extLst>
            <a:ext uri="{FF2B5EF4-FFF2-40B4-BE49-F238E27FC236}">
              <a16:creationId xmlns:a16="http://schemas.microsoft.com/office/drawing/2014/main" id="{204B3827-024F-4A37-9AD6-4CA64E74A8D1}"/>
            </a:ext>
          </a:extLst>
        </xdr:cNvPr>
        <xdr:cNvSpPr txBox="1"/>
      </xdr:nvSpPr>
      <xdr:spPr>
        <a:xfrm>
          <a:off x="8470900" y="1539875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857</xdr:row>
      <xdr:rowOff>0</xdr:rowOff>
    </xdr:from>
    <xdr:to>
      <xdr:col>10</xdr:col>
      <xdr:colOff>234950</xdr:colOff>
      <xdr:row>872</xdr:row>
      <xdr:rowOff>78442</xdr:rowOff>
    </xdr:to>
    <xdr:sp macro="" textlink="">
      <xdr:nvSpPr>
        <xdr:cNvPr id="73" name="TextBox 34">
          <a:extLst>
            <a:ext uri="{FF2B5EF4-FFF2-40B4-BE49-F238E27FC236}">
              <a16:creationId xmlns:a16="http://schemas.microsoft.com/office/drawing/2014/main" id="{951E2B67-CB63-45EF-913C-5548F9A2C2D3}"/>
            </a:ext>
          </a:extLst>
        </xdr:cNvPr>
        <xdr:cNvSpPr txBox="1"/>
      </xdr:nvSpPr>
      <xdr:spPr>
        <a:xfrm>
          <a:off x="8470900" y="1593278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886</xdr:row>
      <xdr:rowOff>0</xdr:rowOff>
    </xdr:from>
    <xdr:to>
      <xdr:col>10</xdr:col>
      <xdr:colOff>234950</xdr:colOff>
      <xdr:row>901</xdr:row>
      <xdr:rowOff>78442</xdr:rowOff>
    </xdr:to>
    <xdr:sp macro="" textlink="">
      <xdr:nvSpPr>
        <xdr:cNvPr id="74" name="TextBox 35">
          <a:extLst>
            <a:ext uri="{FF2B5EF4-FFF2-40B4-BE49-F238E27FC236}">
              <a16:creationId xmlns:a16="http://schemas.microsoft.com/office/drawing/2014/main" id="{4DCC7B3E-E907-4468-8D0F-27DDC6C946EA}"/>
            </a:ext>
          </a:extLst>
        </xdr:cNvPr>
        <xdr:cNvSpPr txBox="1"/>
      </xdr:nvSpPr>
      <xdr:spPr>
        <a:xfrm>
          <a:off x="8470900" y="1646682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915</xdr:row>
      <xdr:rowOff>0</xdr:rowOff>
    </xdr:from>
    <xdr:to>
      <xdr:col>10</xdr:col>
      <xdr:colOff>234950</xdr:colOff>
      <xdr:row>930</xdr:row>
      <xdr:rowOff>78442</xdr:rowOff>
    </xdr:to>
    <xdr:sp macro="" textlink="">
      <xdr:nvSpPr>
        <xdr:cNvPr id="75" name="TextBox 36">
          <a:extLst>
            <a:ext uri="{FF2B5EF4-FFF2-40B4-BE49-F238E27FC236}">
              <a16:creationId xmlns:a16="http://schemas.microsoft.com/office/drawing/2014/main" id="{BBD6DA8A-8C17-4E3B-832E-83BF44172B17}"/>
            </a:ext>
          </a:extLst>
        </xdr:cNvPr>
        <xdr:cNvSpPr txBox="1"/>
      </xdr:nvSpPr>
      <xdr:spPr>
        <a:xfrm>
          <a:off x="8470900" y="1700085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944</xdr:row>
      <xdr:rowOff>0</xdr:rowOff>
    </xdr:from>
    <xdr:to>
      <xdr:col>10</xdr:col>
      <xdr:colOff>234950</xdr:colOff>
      <xdr:row>959</xdr:row>
      <xdr:rowOff>78442</xdr:rowOff>
    </xdr:to>
    <xdr:sp macro="" textlink="">
      <xdr:nvSpPr>
        <xdr:cNvPr id="76" name="TextBox 37">
          <a:extLst>
            <a:ext uri="{FF2B5EF4-FFF2-40B4-BE49-F238E27FC236}">
              <a16:creationId xmlns:a16="http://schemas.microsoft.com/office/drawing/2014/main" id="{7B550A24-92BF-445C-88B4-CB61D4644B3E}"/>
            </a:ext>
          </a:extLst>
        </xdr:cNvPr>
        <xdr:cNvSpPr txBox="1"/>
      </xdr:nvSpPr>
      <xdr:spPr>
        <a:xfrm>
          <a:off x="8470900" y="1753489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973</xdr:row>
      <xdr:rowOff>0</xdr:rowOff>
    </xdr:from>
    <xdr:to>
      <xdr:col>10</xdr:col>
      <xdr:colOff>234950</xdr:colOff>
      <xdr:row>988</xdr:row>
      <xdr:rowOff>78442</xdr:rowOff>
    </xdr:to>
    <xdr:sp macro="" textlink="">
      <xdr:nvSpPr>
        <xdr:cNvPr id="77" name="TextBox 38">
          <a:extLst>
            <a:ext uri="{FF2B5EF4-FFF2-40B4-BE49-F238E27FC236}">
              <a16:creationId xmlns:a16="http://schemas.microsoft.com/office/drawing/2014/main" id="{BEFE827E-98EC-4DE6-B89C-5C89C9CCE1E9}"/>
            </a:ext>
          </a:extLst>
        </xdr:cNvPr>
        <xdr:cNvSpPr txBox="1"/>
      </xdr:nvSpPr>
      <xdr:spPr>
        <a:xfrm>
          <a:off x="8470900" y="1806892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1002</xdr:row>
      <xdr:rowOff>0</xdr:rowOff>
    </xdr:from>
    <xdr:to>
      <xdr:col>10</xdr:col>
      <xdr:colOff>234950</xdr:colOff>
      <xdr:row>1017</xdr:row>
      <xdr:rowOff>78442</xdr:rowOff>
    </xdr:to>
    <xdr:sp macro="" textlink="">
      <xdr:nvSpPr>
        <xdr:cNvPr id="78" name="TextBox 39">
          <a:extLst>
            <a:ext uri="{FF2B5EF4-FFF2-40B4-BE49-F238E27FC236}">
              <a16:creationId xmlns:a16="http://schemas.microsoft.com/office/drawing/2014/main" id="{4E9D1E4E-9239-4B66-A6F0-FA25D3136740}"/>
            </a:ext>
          </a:extLst>
        </xdr:cNvPr>
        <xdr:cNvSpPr txBox="1"/>
      </xdr:nvSpPr>
      <xdr:spPr>
        <a:xfrm>
          <a:off x="8470900" y="1860296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1031</xdr:row>
      <xdr:rowOff>0</xdr:rowOff>
    </xdr:from>
    <xdr:to>
      <xdr:col>10</xdr:col>
      <xdr:colOff>234950</xdr:colOff>
      <xdr:row>1046</xdr:row>
      <xdr:rowOff>78442</xdr:rowOff>
    </xdr:to>
    <xdr:sp macro="" textlink="">
      <xdr:nvSpPr>
        <xdr:cNvPr id="79" name="TextBox 40">
          <a:extLst>
            <a:ext uri="{FF2B5EF4-FFF2-40B4-BE49-F238E27FC236}">
              <a16:creationId xmlns:a16="http://schemas.microsoft.com/office/drawing/2014/main" id="{8D706AE6-2AD6-4758-8A50-F1570F103202}"/>
            </a:ext>
          </a:extLst>
        </xdr:cNvPr>
        <xdr:cNvSpPr txBox="1"/>
      </xdr:nvSpPr>
      <xdr:spPr>
        <a:xfrm>
          <a:off x="8470900" y="1913699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1060</xdr:row>
      <xdr:rowOff>0</xdr:rowOff>
    </xdr:from>
    <xdr:to>
      <xdr:col>10</xdr:col>
      <xdr:colOff>234950</xdr:colOff>
      <xdr:row>1075</xdr:row>
      <xdr:rowOff>78442</xdr:rowOff>
    </xdr:to>
    <xdr:sp macro="" textlink="">
      <xdr:nvSpPr>
        <xdr:cNvPr id="80" name="TextBox 41">
          <a:extLst>
            <a:ext uri="{FF2B5EF4-FFF2-40B4-BE49-F238E27FC236}">
              <a16:creationId xmlns:a16="http://schemas.microsoft.com/office/drawing/2014/main" id="{C00E5E2E-4A4F-492D-ABA7-CD44F9FA4E7A}"/>
            </a:ext>
          </a:extLst>
        </xdr:cNvPr>
        <xdr:cNvSpPr txBox="1"/>
      </xdr:nvSpPr>
      <xdr:spPr>
        <a:xfrm>
          <a:off x="8470900" y="1967103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1089</xdr:row>
      <xdr:rowOff>0</xdr:rowOff>
    </xdr:from>
    <xdr:to>
      <xdr:col>10</xdr:col>
      <xdr:colOff>234950</xdr:colOff>
      <xdr:row>1104</xdr:row>
      <xdr:rowOff>78442</xdr:rowOff>
    </xdr:to>
    <xdr:sp macro="" textlink="">
      <xdr:nvSpPr>
        <xdr:cNvPr id="81" name="TextBox 42">
          <a:extLst>
            <a:ext uri="{FF2B5EF4-FFF2-40B4-BE49-F238E27FC236}">
              <a16:creationId xmlns:a16="http://schemas.microsoft.com/office/drawing/2014/main" id="{5429DDE2-0CE5-47E0-AAA5-79D56D06AAF9}"/>
            </a:ext>
          </a:extLst>
        </xdr:cNvPr>
        <xdr:cNvSpPr txBox="1"/>
      </xdr:nvSpPr>
      <xdr:spPr>
        <a:xfrm>
          <a:off x="8470900" y="2020506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1118</xdr:row>
      <xdr:rowOff>0</xdr:rowOff>
    </xdr:from>
    <xdr:to>
      <xdr:col>10</xdr:col>
      <xdr:colOff>234950</xdr:colOff>
      <xdr:row>1133</xdr:row>
      <xdr:rowOff>78442</xdr:rowOff>
    </xdr:to>
    <xdr:sp macro="" textlink="">
      <xdr:nvSpPr>
        <xdr:cNvPr id="82" name="TextBox 43">
          <a:extLst>
            <a:ext uri="{FF2B5EF4-FFF2-40B4-BE49-F238E27FC236}">
              <a16:creationId xmlns:a16="http://schemas.microsoft.com/office/drawing/2014/main" id="{626E91BB-DE00-4687-873B-DA38ECD4F11D}"/>
            </a:ext>
          </a:extLst>
        </xdr:cNvPr>
        <xdr:cNvSpPr txBox="1"/>
      </xdr:nvSpPr>
      <xdr:spPr>
        <a:xfrm>
          <a:off x="8470900" y="2073910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1147</xdr:row>
      <xdr:rowOff>0</xdr:rowOff>
    </xdr:from>
    <xdr:to>
      <xdr:col>10</xdr:col>
      <xdr:colOff>234950</xdr:colOff>
      <xdr:row>1162</xdr:row>
      <xdr:rowOff>78442</xdr:rowOff>
    </xdr:to>
    <xdr:sp macro="" textlink="">
      <xdr:nvSpPr>
        <xdr:cNvPr id="83" name="TextBox 44">
          <a:extLst>
            <a:ext uri="{FF2B5EF4-FFF2-40B4-BE49-F238E27FC236}">
              <a16:creationId xmlns:a16="http://schemas.microsoft.com/office/drawing/2014/main" id="{EC9B057D-7A03-4B9A-A791-707470D718DD}"/>
            </a:ext>
          </a:extLst>
        </xdr:cNvPr>
        <xdr:cNvSpPr txBox="1"/>
      </xdr:nvSpPr>
      <xdr:spPr>
        <a:xfrm>
          <a:off x="8470900" y="2127313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1</xdr:col>
      <xdr:colOff>428625</xdr:colOff>
      <xdr:row>0</xdr:row>
      <xdr:rowOff>57150</xdr:rowOff>
    </xdr:from>
    <xdr:to>
      <xdr:col>1</xdr:col>
      <xdr:colOff>1809751</xdr:colOff>
      <xdr:row>0</xdr:row>
      <xdr:rowOff>323850</xdr:rowOff>
    </xdr:to>
    <xdr:sp macro="" textlink="">
      <xdr:nvSpPr>
        <xdr:cNvPr id="5" name="TextBox 4">
          <a:hlinkClick xmlns:r="http://schemas.openxmlformats.org/officeDocument/2006/relationships" r:id="rId1"/>
          <a:extLst>
            <a:ext uri="{FF2B5EF4-FFF2-40B4-BE49-F238E27FC236}">
              <a16:creationId xmlns:a16="http://schemas.microsoft.com/office/drawing/2014/main" id="{4ED4AD92-AAE6-4395-94D3-A9FFE7DF9760}"/>
            </a:ext>
          </a:extLst>
        </xdr:cNvPr>
        <xdr:cNvSpPr txBox="1"/>
      </xdr:nvSpPr>
      <xdr:spPr>
        <a:xfrm>
          <a:off x="1085850" y="57150"/>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788B04D-4A2C-8026-9654-1D42159636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F66664D-4CF2-2102-C83E-B7C89E8B1B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34A564C-991D-905E-2F83-F93E1C236C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314325</xdr:colOff>
      <xdr:row>0</xdr:row>
      <xdr:rowOff>76200</xdr:rowOff>
    </xdr:from>
    <xdr:to>
      <xdr:col>1</xdr:col>
      <xdr:colOff>1695451</xdr:colOff>
      <xdr:row>1</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3509EA89-3804-44CD-935C-6B4B1D2FFC1B}"/>
            </a:ext>
          </a:extLst>
        </xdr:cNvPr>
        <xdr:cNvSpPr txBox="1"/>
      </xdr:nvSpPr>
      <xdr:spPr>
        <a:xfrm>
          <a:off x="971550" y="76200"/>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9C44346-4B84-4691-D433-8E6D0884C0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80DB0E92-DCDD-6760-BC59-8E6563EB9A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8E408F6-9764-A011-4D5A-80437BFE67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104774</xdr:colOff>
      <xdr:row>1</xdr:row>
      <xdr:rowOff>66675</xdr:rowOff>
    </xdr:from>
    <xdr:to>
      <xdr:col>6</xdr:col>
      <xdr:colOff>266700</xdr:colOff>
      <xdr:row>2</xdr:row>
      <xdr:rowOff>142875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ABAF6F30-3AA8-E707-1D8A-1FB26A0E54BB}"/>
            </a:ext>
          </a:extLst>
        </xdr:cNvPr>
        <xdr:cNvSpPr txBox="1"/>
      </xdr:nvSpPr>
      <xdr:spPr>
        <a:xfrm>
          <a:off x="3552824" y="257175"/>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1076324</xdr:colOff>
      <xdr:row>0</xdr:row>
      <xdr:rowOff>200025</xdr:rowOff>
    </xdr:from>
    <xdr:to>
      <xdr:col>2</xdr:col>
      <xdr:colOff>45719</xdr:colOff>
      <xdr:row>0</xdr:row>
      <xdr:rowOff>466725</xdr:rowOff>
    </xdr:to>
    <xdr:sp macro="" textlink="">
      <xdr:nvSpPr>
        <xdr:cNvPr id="4" name="TextBox 3">
          <a:hlinkClick xmlns:r="http://schemas.openxmlformats.org/officeDocument/2006/relationships" r:id="rId1"/>
          <a:extLst>
            <a:ext uri="{FF2B5EF4-FFF2-40B4-BE49-F238E27FC236}">
              <a16:creationId xmlns:a16="http://schemas.microsoft.com/office/drawing/2014/main" id="{CA2B99C4-609D-4C06-B60A-1B8E75411CBD}"/>
            </a:ext>
          </a:extLst>
        </xdr:cNvPr>
        <xdr:cNvSpPr txBox="1"/>
      </xdr:nvSpPr>
      <xdr:spPr>
        <a:xfrm>
          <a:off x="1076324" y="200025"/>
          <a:ext cx="1468755"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1A0BDA2-DFE8-D455-3E11-03405D49E01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E4344AC-B919-0607-5ADA-FA9A14BBFC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9DF3833-53FE-E090-224D-847CAD4D76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400050</xdr:colOff>
      <xdr:row>0</xdr:row>
      <xdr:rowOff>114300</xdr:rowOff>
    </xdr:from>
    <xdr:to>
      <xdr:col>1</xdr:col>
      <xdr:colOff>1781176</xdr:colOff>
      <xdr:row>0</xdr:row>
      <xdr:rowOff>381000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5859146D-AAF0-400E-8544-4B52F007DA7E}"/>
            </a:ext>
          </a:extLst>
        </xdr:cNvPr>
        <xdr:cNvSpPr txBox="1"/>
      </xdr:nvSpPr>
      <xdr:spPr>
        <a:xfrm>
          <a:off x="1057275" y="114300"/>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03A411E-8B03-4956-81C8-13395D7F1DD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5DEFE92-FDB1-77E9-B567-54B5069262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626FCC42-1A08-9384-0346-010E4466DD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8</xdr:col>
      <xdr:colOff>381000</xdr:colOff>
      <xdr:row>3</xdr:row>
      <xdr:rowOff>123825</xdr:rowOff>
    </xdr:to>
    <xdr:sp macro="" textlink="">
      <xdr:nvSpPr>
        <xdr:cNvPr id="2" name="TextBox 2">
          <a:extLst>
            <a:ext uri="{FF2B5EF4-FFF2-40B4-BE49-F238E27FC236}">
              <a16:creationId xmlns:a16="http://schemas.microsoft.com/office/drawing/2014/main" id="{DE576D20-52F2-46A8-B4F2-94296EEEDA6D}"/>
            </a:ext>
          </a:extLst>
        </xdr:cNvPr>
        <xdr:cNvSpPr txBox="1"/>
      </xdr:nvSpPr>
      <xdr:spPr>
        <a:xfrm>
          <a:off x="10648950" y="0"/>
          <a:ext cx="7181850" cy="695325"/>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a:t>
          </a:r>
          <a:r>
            <a:rPr lang="en-US"/>
            <a:t>Forecasts of generation from existing thermal output are based on economic dispatch using prices forecasted in this CEP/IRP. Forecasts of unspecified and other emitting market purchases are a function of historical purchases and a linear decline emission reduction glidepath. Neither reflect operational realities. </a:t>
          </a:r>
          <a:endParaRPr lang="en-US" sz="1100"/>
        </a:p>
      </xdr:txBody>
    </xdr:sp>
    <xdr:clientData/>
  </xdr:twoCellAnchor>
  <xdr:twoCellAnchor>
    <xdr:from>
      <xdr:col>1</xdr:col>
      <xdr:colOff>409575</xdr:colOff>
      <xdr:row>0</xdr:row>
      <xdr:rowOff>161925</xdr:rowOff>
    </xdr:from>
    <xdr:to>
      <xdr:col>1</xdr:col>
      <xdr:colOff>1790701</xdr:colOff>
      <xdr:row>1</xdr:row>
      <xdr:rowOff>19050</xdr:rowOff>
    </xdr:to>
    <xdr:sp macro="" textlink="">
      <xdr:nvSpPr>
        <xdr:cNvPr id="4" name="TextBox 3">
          <a:hlinkClick xmlns:r="http://schemas.openxmlformats.org/officeDocument/2006/relationships" r:id="rId1"/>
          <a:extLst>
            <a:ext uri="{FF2B5EF4-FFF2-40B4-BE49-F238E27FC236}">
              <a16:creationId xmlns:a16="http://schemas.microsoft.com/office/drawing/2014/main" id="{AF4EC66B-B37F-4F82-90E5-B3C8844EAB93}"/>
            </a:ext>
          </a:extLst>
        </xdr:cNvPr>
        <xdr:cNvSpPr txBox="1"/>
      </xdr:nvSpPr>
      <xdr:spPr>
        <a:xfrm>
          <a:off x="1066800" y="161925"/>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054BBE7-96B2-98B3-E563-505550B4A7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33E9258-3A43-4DF9-8EDE-A639F5D0B9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0526E71-C1EA-FF84-23C0-33BC6E8F87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47624</xdr:colOff>
      <xdr:row>0</xdr:row>
      <xdr:rowOff>85725</xdr:rowOff>
    </xdr:from>
    <xdr:to>
      <xdr:col>4</xdr:col>
      <xdr:colOff>129539</xdr:colOff>
      <xdr:row>0</xdr:row>
      <xdr:rowOff>352425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E9EB11D4-68BF-469E-8FAB-50CFC5C27787}"/>
            </a:ext>
          </a:extLst>
        </xdr:cNvPr>
        <xdr:cNvSpPr txBox="1"/>
      </xdr:nvSpPr>
      <xdr:spPr>
        <a:xfrm>
          <a:off x="1327784" y="85725"/>
          <a:ext cx="1377315"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17154DE-7E7B-DFFB-F846-A8E66FC173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806B3D9-E726-5D8D-B6A4-727786B7C4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7E0468B-7927-0700-C6BB-957B51C007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466725</xdr:colOff>
      <xdr:row>0</xdr:row>
      <xdr:rowOff>57150</xdr:rowOff>
    </xdr:from>
    <xdr:to>
      <xdr:col>3</xdr:col>
      <xdr:colOff>236220</xdr:colOff>
      <xdr:row>0</xdr:row>
      <xdr:rowOff>323850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89D29D05-6F8A-409D-81C1-832DB3FC47D6}"/>
            </a:ext>
          </a:extLst>
        </xdr:cNvPr>
        <xdr:cNvSpPr txBox="1"/>
      </xdr:nvSpPr>
      <xdr:spPr>
        <a:xfrm>
          <a:off x="1099185" y="57150"/>
          <a:ext cx="1430655"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61B3808-07BA-77DF-A582-A21F664F5C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2DE1812-3A8B-CB95-E106-C4574ECD5F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CB978EAA-DBE6-83F5-491A-30E8D2A737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161926</xdr:colOff>
      <xdr:row>2</xdr:row>
      <xdr:rowOff>76200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BA64DF56-664D-4FDF-8B64-2B9EC634C85E}"/>
            </a:ext>
          </a:extLst>
        </xdr:cNvPr>
        <xdr:cNvSpPr txBox="1"/>
      </xdr:nvSpPr>
      <xdr:spPr>
        <a:xfrm>
          <a:off x="1219200" y="190500"/>
          <a:ext cx="1381126" cy="266700"/>
        </a:xfrm>
        <a:prstGeom prst="rect">
          <a:avLst/>
        </a:prstGeom>
        <a:solidFill>
          <a:srgbClr val="3D5265"/>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 lastClr="FFFFFF"/>
              </a:solidFill>
              <a:effectLst/>
              <a:uLnTx/>
              <a:uFillTx/>
              <a:latin typeface="Calibri" panose="020F0502020204030204"/>
              <a:ea typeface="+mn-ea"/>
              <a:cs typeface="+mn-cs"/>
            </a:rPr>
            <a:t>Back to Intro Button </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872F5AA-7A1D-514F-91E1-BE08C9C55E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702B49C-D6E9-8B4B-1902-CBC8C6CE76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476250</xdr:colOff>
      <xdr:row>24</xdr:row>
      <xdr:rowOff>104775</xdr:rowOff>
    </xdr:from>
    <xdr:to>
      <xdr:col>12</xdr:col>
      <xdr:colOff>647700</xdr:colOff>
      <xdr:row>28</xdr:row>
      <xdr:rowOff>9525</xdr:rowOff>
    </xdr:to>
    <xdr:sp macro="" textlink="">
      <xdr:nvSpPr>
        <xdr:cNvPr id="2" name="TextBox 1">
          <a:extLst>
            <a:ext uri="{FF2B5EF4-FFF2-40B4-BE49-F238E27FC236}">
              <a16:creationId xmlns:a16="http://schemas.microsoft.com/office/drawing/2014/main" id="{CAD6A9CD-C214-65D7-2224-C19464DB83F2}"/>
            </a:ext>
          </a:extLst>
        </xdr:cNvPr>
        <xdr:cNvSpPr txBox="1"/>
      </xdr:nvSpPr>
      <xdr:spPr>
        <a:xfrm>
          <a:off x="10696575" y="5667375"/>
          <a:ext cx="3543300" cy="666750"/>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Historical GHG values may differ slightly than official DEQ values. This is due to HB</a:t>
          </a:r>
          <a:r>
            <a:rPr lang="en-US" sz="1100" baseline="0"/>
            <a:t> 2021 excluding GHG emissions associated with PURPA resources.</a:t>
          </a:r>
          <a:endParaRPr lang="en-US" sz="1100"/>
        </a:p>
      </xdr:txBody>
    </xdr:sp>
    <xdr:clientData/>
  </xdr:twoCellAnchor>
  <xdr:twoCellAnchor>
    <xdr:from>
      <xdr:col>1</xdr:col>
      <xdr:colOff>866774</xdr:colOff>
      <xdr:row>0</xdr:row>
      <xdr:rowOff>200025</xdr:rowOff>
    </xdr:from>
    <xdr:to>
      <xdr:col>3</xdr:col>
      <xdr:colOff>106679</xdr:colOff>
      <xdr:row>0</xdr:row>
      <xdr:rowOff>466725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B4F798D7-DF16-42EE-A184-3A0829FA502C}"/>
            </a:ext>
          </a:extLst>
        </xdr:cNvPr>
        <xdr:cNvSpPr txBox="1"/>
      </xdr:nvSpPr>
      <xdr:spPr>
        <a:xfrm>
          <a:off x="2047874" y="200025"/>
          <a:ext cx="1403985"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1A85984-C9BD-003A-EB24-A22D5043D4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A7A69BF4-0660-3827-D3E2-DDF5912E6B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14BF81-D7FD-B798-EBDB-B3112332B0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F20D-9C8B-4F87-AF8A-01DC79C9E295}">
  <sheetPr>
    <pageSetUpPr fitToPage="1"/>
  </sheetPr>
  <dimension ref="A1:C28"/>
  <sheetViews>
    <sheetView topLeftCell="A2" zoomScale="115" zoomScaleNormal="115" workbookViewId="0">
      <selection activeCell="B26" sqref="B26"/>
    </sheetView>
  </sheetViews>
  <sheetFormatPr baseColWidth="10" defaultColWidth="9.33203125" defaultRowHeight="15" x14ac:dyDescent="0.2"/>
  <cols>
    <col min="1" max="1" width="16.33203125" style="63" customWidth="1"/>
    <col min="2" max="2" width="5.6640625" style="63" customWidth="1"/>
    <col min="3" max="3" width="133.33203125" style="63" customWidth="1"/>
    <col min="4" max="16384" width="9.33203125" style="63"/>
  </cols>
  <sheetData>
    <row r="1" spans="1:3" s="67" customFormat="1" ht="30" customHeight="1" x14ac:dyDescent="0.15">
      <c r="A1" s="81" t="s">
        <v>0</v>
      </c>
      <c r="B1" s="81"/>
      <c r="C1" s="81"/>
    </row>
    <row r="2" spans="1:3" s="67" customFormat="1" ht="30" customHeight="1" x14ac:dyDescent="0.2">
      <c r="A2" s="82" t="s">
        <v>1</v>
      </c>
      <c r="B2" s="82"/>
      <c r="C2" s="82"/>
    </row>
    <row r="3" spans="1:3" s="67" customFormat="1" ht="30" customHeight="1" x14ac:dyDescent="0.2">
      <c r="A3" s="83" t="s">
        <v>2</v>
      </c>
      <c r="B3" s="83"/>
      <c r="C3" s="83"/>
    </row>
    <row r="4" spans="1:3" s="67" customFormat="1" ht="22.5" customHeight="1" x14ac:dyDescent="0.2">
      <c r="A4" s="68"/>
      <c r="B4" s="75"/>
      <c r="C4" s="75"/>
    </row>
    <row r="5" spans="1:3" ht="47" customHeight="1" x14ac:dyDescent="0.2">
      <c r="A5" s="65" t="s">
        <v>3</v>
      </c>
      <c r="B5" s="84" t="s">
        <v>4</v>
      </c>
      <c r="C5" s="84"/>
    </row>
    <row r="6" spans="1:3" ht="15.75" customHeight="1" x14ac:dyDescent="0.2">
      <c r="A6" s="65"/>
      <c r="B6" s="74"/>
      <c r="C6" s="74"/>
    </row>
    <row r="7" spans="1:3" ht="20.25" customHeight="1" x14ac:dyDescent="0.2">
      <c r="A7" s="65" t="s">
        <v>5</v>
      </c>
      <c r="B7" s="80" t="s">
        <v>6</v>
      </c>
      <c r="C7" s="80"/>
    </row>
    <row r="8" spans="1:3" ht="15.75" customHeight="1" x14ac:dyDescent="0.2">
      <c r="A8" s="65"/>
      <c r="B8" s="80" t="s">
        <v>7</v>
      </c>
      <c r="C8" s="80"/>
    </row>
    <row r="9" spans="1:3" ht="15.75" customHeight="1" x14ac:dyDescent="0.2">
      <c r="A9" s="65"/>
      <c r="B9" s="73"/>
      <c r="C9" s="76"/>
    </row>
    <row r="10" spans="1:3" ht="15.75" customHeight="1" x14ac:dyDescent="0.2">
      <c r="A10" s="65" t="s">
        <v>8</v>
      </c>
      <c r="B10" s="73" t="s">
        <v>9</v>
      </c>
      <c r="C10" s="77" t="s">
        <v>10</v>
      </c>
    </row>
    <row r="11" spans="1:3" ht="15.75" customHeight="1" x14ac:dyDescent="0.2">
      <c r="B11" s="73" t="s">
        <v>11</v>
      </c>
      <c r="C11" s="77" t="s">
        <v>12</v>
      </c>
    </row>
    <row r="12" spans="1:3" ht="15.75" customHeight="1" x14ac:dyDescent="0.2">
      <c r="B12" s="73" t="s">
        <v>13</v>
      </c>
      <c r="C12" s="77" t="s">
        <v>14</v>
      </c>
    </row>
    <row r="13" spans="1:3" ht="15.75" customHeight="1" x14ac:dyDescent="0.2">
      <c r="B13" s="73" t="s">
        <v>15</v>
      </c>
      <c r="C13" s="77" t="s">
        <v>16</v>
      </c>
    </row>
    <row r="14" spans="1:3" ht="15.75" customHeight="1" x14ac:dyDescent="0.2">
      <c r="B14" s="73" t="s">
        <v>17</v>
      </c>
      <c r="C14" s="77" t="s">
        <v>18</v>
      </c>
    </row>
    <row r="15" spans="1:3" ht="15.75" customHeight="1" x14ac:dyDescent="0.2">
      <c r="B15" s="73" t="s">
        <v>19</v>
      </c>
      <c r="C15" s="77" t="s">
        <v>20</v>
      </c>
    </row>
    <row r="16" spans="1:3" ht="15.75" customHeight="1" x14ac:dyDescent="0.2">
      <c r="B16" s="73" t="s">
        <v>21</v>
      </c>
      <c r="C16" s="77" t="s">
        <v>22</v>
      </c>
    </row>
    <row r="17" spans="1:3" ht="15.75" customHeight="1" x14ac:dyDescent="0.2">
      <c r="B17" s="73" t="s">
        <v>23</v>
      </c>
      <c r="C17" s="77" t="s">
        <v>24</v>
      </c>
    </row>
    <row r="18" spans="1:3" ht="15.75" customHeight="1" x14ac:dyDescent="0.2">
      <c r="B18" s="73" t="s">
        <v>25</v>
      </c>
      <c r="C18" s="77" t="s">
        <v>26</v>
      </c>
    </row>
    <row r="19" spans="1:3" ht="15.75" customHeight="1" x14ac:dyDescent="0.2">
      <c r="B19" s="73" t="s">
        <v>27</v>
      </c>
      <c r="C19" s="77" t="s">
        <v>28</v>
      </c>
    </row>
    <row r="20" spans="1:3" ht="15.75" customHeight="1" x14ac:dyDescent="0.2">
      <c r="B20" s="73" t="s">
        <v>29</v>
      </c>
      <c r="C20" s="77" t="s">
        <v>30</v>
      </c>
    </row>
    <row r="21" spans="1:3" ht="15.75" customHeight="1" x14ac:dyDescent="0.2"/>
    <row r="22" spans="1:3" ht="15.75" customHeight="1" x14ac:dyDescent="0.2">
      <c r="A22" s="65" t="s">
        <v>31</v>
      </c>
      <c r="B22" s="80" t="s">
        <v>32</v>
      </c>
      <c r="C22" s="80"/>
    </row>
    <row r="23" spans="1:3" ht="15.75" customHeight="1" x14ac:dyDescent="0.2">
      <c r="A23" s="65"/>
      <c r="B23" s="80" t="s">
        <v>33</v>
      </c>
      <c r="C23" s="80"/>
    </row>
    <row r="24" spans="1:3" ht="15.75" customHeight="1" x14ac:dyDescent="0.2">
      <c r="A24" s="65"/>
      <c r="B24" s="73"/>
      <c r="C24" s="73"/>
    </row>
    <row r="25" spans="1:3" ht="15.75" customHeight="1" x14ac:dyDescent="0.2">
      <c r="A25" s="65" t="s">
        <v>34</v>
      </c>
      <c r="B25" s="73" t="s">
        <v>35</v>
      </c>
      <c r="C25" s="66"/>
    </row>
    <row r="26" spans="1:3" ht="15.75" customHeight="1" x14ac:dyDescent="0.2">
      <c r="A26" s="65"/>
      <c r="B26" s="73"/>
      <c r="C26" s="66"/>
    </row>
    <row r="27" spans="1:3" ht="15.75" customHeight="1" x14ac:dyDescent="0.2">
      <c r="A27" s="65" t="s">
        <v>36</v>
      </c>
      <c r="B27" s="64" t="s">
        <v>37</v>
      </c>
      <c r="C27" s="64"/>
    </row>
    <row r="28" spans="1:3" ht="15.75" customHeight="1" x14ac:dyDescent="0.2">
      <c r="A28" s="64"/>
      <c r="B28" s="64" t="s">
        <v>38</v>
      </c>
      <c r="C28" s="64"/>
    </row>
  </sheetData>
  <mergeCells count="8">
    <mergeCell ref="B8:C8"/>
    <mergeCell ref="B22:C22"/>
    <mergeCell ref="B23:C23"/>
    <mergeCell ref="A1:C1"/>
    <mergeCell ref="A2:C2"/>
    <mergeCell ref="A3:C3"/>
    <mergeCell ref="B5:C5"/>
    <mergeCell ref="B7:C7"/>
  </mergeCells>
  <hyperlinks>
    <hyperlink ref="C10" location="Description!A1" display="Data Template Description" xr:uid="{D81C9604-BC0A-475E-A471-7146E38EB8AF}"/>
    <hyperlink ref="C11" location="Portfolios!A1" display="Portfolios" xr:uid="{70C99325-032B-44AE-9279-5415D5BD403A}"/>
    <hyperlink ref="C12" location="'Annual Goals for Actions'!A1" display="Annual Goals for Actions" xr:uid="{C96C9E7B-7447-4808-BD37-14474D09EE0B}"/>
    <hyperlink ref="C13" location="'Annual GHG Impacts of Actions'!A1" display="Annual Greenhouse Gas (GHG) Impacts of Actions" xr:uid="{D7F72233-39DD-496A-A6C5-A3F7E15043EE}"/>
    <hyperlink ref="C14" location="'Annual CBI Impacts of Actions'!A1" display="Annual Community Benefits Indicator (CBI) Impacts of Actions" xr:uid="{B292D7F1-C3C9-42C5-8EA9-D36AB0351448}"/>
    <hyperlink ref="C15" location="'Portfolio Scoring'!A1" display="Portfolio Scoring" xr:uid="{C5920BB2-3B25-4E0E-ABAB-F7D5FD2811F8}"/>
    <hyperlink ref="C16" location="'Additional Transparency Items'!A1" display="Additional Transparency Items" xr:uid="{AD704134-2BD3-457A-B853-7F595A4F9A2A}"/>
    <hyperlink ref="C17" location="'GHG Emissions'!A1" display="GHG Emissions" xr:uid="{DD91A6B3-73CF-4DA4-B75E-84CEDB7D75CD}"/>
    <hyperlink ref="C18" location="'Fossil fuel operations'!A1" display="Fossil Fuel Operations " xr:uid="{DCD3E938-CCD8-49F4-B1C4-44898488FC35}"/>
    <hyperlink ref="C19" location="'Annual costs'!Print_Area" display="Annual Costs" xr:uid="{B48D87CB-3BEC-413B-BD38-4C7B9A77DE62}"/>
    <hyperlink ref="C20" location="RECs!A1" display="RECs" xr:uid="{119E337D-4DF0-404A-A567-96F5F84ED20A}"/>
  </hyperlinks>
  <pageMargins left="0.7" right="0.7" top="0.75" bottom="0.75" header="0.3" footer="0.3"/>
  <pageSetup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4674-9F91-4769-B4CD-3BD239B4541C}">
  <sheetPr codeName="Sheet9">
    <pageSetUpPr fitToPage="1"/>
  </sheetPr>
  <dimension ref="A1:AI42"/>
  <sheetViews>
    <sheetView zoomScaleNormal="100" zoomScaleSheetLayoutView="25" workbookViewId="0">
      <selection activeCell="A37" sqref="A37"/>
    </sheetView>
  </sheetViews>
  <sheetFormatPr baseColWidth="10" defaultColWidth="9.33203125" defaultRowHeight="15" x14ac:dyDescent="0.2"/>
  <cols>
    <col min="1" max="1" width="9.33203125" style="1"/>
    <col min="2" max="2" width="19.33203125" style="1" bestFit="1" customWidth="1"/>
    <col min="3" max="3" width="27.33203125" style="1" customWidth="1"/>
    <col min="4" max="4" width="16.33203125" style="1" bestFit="1" customWidth="1"/>
    <col min="5" max="5" width="35.33203125" style="1" bestFit="1" customWidth="1"/>
    <col min="6" max="6" width="26.33203125" style="1" bestFit="1" customWidth="1"/>
    <col min="7" max="7" width="19.33203125" style="1" bestFit="1" customWidth="1"/>
    <col min="8" max="8" width="39.33203125" style="1" bestFit="1" customWidth="1"/>
    <col min="9" max="9" width="15.6640625" style="1" bestFit="1" customWidth="1"/>
    <col min="10" max="10" width="35.33203125" style="1" bestFit="1" customWidth="1"/>
    <col min="11" max="11" width="26.33203125" style="1" bestFit="1" customWidth="1"/>
    <col min="12" max="12" width="19.33203125" style="1" bestFit="1" customWidth="1"/>
    <col min="13" max="13" width="39.33203125" style="1" bestFit="1" customWidth="1"/>
    <col min="14" max="14" width="15.6640625" style="1" bestFit="1" customWidth="1"/>
    <col min="15" max="15" width="35.33203125" style="1" bestFit="1" customWidth="1"/>
    <col min="16" max="16" width="26.33203125" style="1" bestFit="1" customWidth="1"/>
    <col min="17" max="17" width="19.33203125" style="1" bestFit="1" customWidth="1"/>
    <col min="18" max="18" width="39.33203125" style="1" bestFit="1" customWidth="1"/>
    <col min="19" max="19" width="15.6640625" style="1" bestFit="1" customWidth="1"/>
    <col min="20" max="20" width="35.33203125" style="1" bestFit="1" customWidth="1"/>
    <col min="21" max="21" width="26.33203125" style="1" bestFit="1" customWidth="1"/>
    <col min="22" max="27" width="30.6640625" style="1" customWidth="1"/>
    <col min="28" max="28" width="9.33203125" style="1"/>
    <col min="29" max="29" width="12.5" style="1" customWidth="1"/>
    <col min="30" max="16384" width="9.33203125" style="1"/>
  </cols>
  <sheetData>
    <row r="1" spans="1:35" s="3" customFormat="1" ht="45.75" customHeight="1" x14ac:dyDescent="0.2">
      <c r="A1" s="78" t="s">
        <v>60</v>
      </c>
    </row>
    <row r="2" spans="1:35" s="3" customFormat="1" x14ac:dyDescent="0.2">
      <c r="A2" s="3" t="s">
        <v>277</v>
      </c>
    </row>
    <row r="3" spans="1:35" s="3" customFormat="1" x14ac:dyDescent="0.2">
      <c r="A3" s="13" t="s">
        <v>278</v>
      </c>
    </row>
    <row r="4" spans="1:35" s="3" customFormat="1" x14ac:dyDescent="0.2">
      <c r="A4" s="13" t="s">
        <v>279</v>
      </c>
    </row>
    <row r="5" spans="1:35" s="3" customFormat="1" x14ac:dyDescent="0.2">
      <c r="A5" s="13" t="s">
        <v>280</v>
      </c>
    </row>
    <row r="6" spans="1:35" s="3" customFormat="1" x14ac:dyDescent="0.2">
      <c r="A6" s="13" t="s">
        <v>281</v>
      </c>
    </row>
    <row r="7" spans="1:35" s="3" customFormat="1" x14ac:dyDescent="0.2">
      <c r="A7" s="13" t="s">
        <v>282</v>
      </c>
    </row>
    <row r="8" spans="1:35" s="3" customFormat="1" x14ac:dyDescent="0.2">
      <c r="A8" s="3" t="s">
        <v>283</v>
      </c>
    </row>
    <row r="9" spans="1:35" x14ac:dyDescent="0.2">
      <c r="A9" s="12"/>
    </row>
    <row r="11" spans="1:35" s="3" customFormat="1" x14ac:dyDescent="0.2">
      <c r="B11" s="29" t="str">
        <f>Portfolios!$B$5</f>
        <v>Portfolio40</v>
      </c>
      <c r="C11" s="29" t="s">
        <v>284</v>
      </c>
    </row>
    <row r="12" spans="1:35" s="3" customFormat="1" x14ac:dyDescent="0.2">
      <c r="A12" s="3" t="s">
        <v>285</v>
      </c>
      <c r="B12" s="3" t="s">
        <v>286</v>
      </c>
      <c r="C12" s="3" t="s">
        <v>286</v>
      </c>
      <c r="D12" s="3" t="s">
        <v>286</v>
      </c>
      <c r="E12" s="3" t="s">
        <v>286</v>
      </c>
      <c r="F12" s="3" t="s">
        <v>286</v>
      </c>
      <c r="G12" s="3" t="s">
        <v>287</v>
      </c>
      <c r="H12" s="3" t="s">
        <v>287</v>
      </c>
      <c r="I12" s="3" t="s">
        <v>287</v>
      </c>
      <c r="J12" s="3" t="s">
        <v>287</v>
      </c>
      <c r="K12" s="3" t="s">
        <v>287</v>
      </c>
      <c r="L12" s="3" t="s">
        <v>288</v>
      </c>
      <c r="M12" s="3" t="s">
        <v>288</v>
      </c>
      <c r="N12" s="3" t="s">
        <v>288</v>
      </c>
      <c r="O12" s="3" t="s">
        <v>288</v>
      </c>
      <c r="P12" s="3" t="s">
        <v>288</v>
      </c>
      <c r="Q12" s="3" t="s">
        <v>289</v>
      </c>
      <c r="R12" s="3" t="s">
        <v>289</v>
      </c>
      <c r="S12" s="3" t="s">
        <v>289</v>
      </c>
      <c r="T12" s="3" t="s">
        <v>289</v>
      </c>
      <c r="U12" s="3" t="s">
        <v>289</v>
      </c>
      <c r="V12" s="3" t="s">
        <v>290</v>
      </c>
      <c r="W12" s="3" t="s">
        <v>290</v>
      </c>
      <c r="X12" s="3" t="s">
        <v>290</v>
      </c>
      <c r="Y12" s="3" t="s">
        <v>290</v>
      </c>
      <c r="Z12" s="3" t="s">
        <v>290</v>
      </c>
    </row>
    <row r="13" spans="1:35" s="3" customFormat="1" x14ac:dyDescent="0.2">
      <c r="B13" s="3" t="s">
        <v>291</v>
      </c>
      <c r="C13" s="3" t="s">
        <v>292</v>
      </c>
      <c r="D13" s="3" t="s">
        <v>293</v>
      </c>
      <c r="E13" s="3" t="s">
        <v>294</v>
      </c>
      <c r="F13" s="3" t="s">
        <v>295</v>
      </c>
      <c r="G13" s="3" t="s">
        <v>291</v>
      </c>
      <c r="H13" s="3" t="s">
        <v>292</v>
      </c>
      <c r="I13" s="3" t="s">
        <v>293</v>
      </c>
      <c r="J13" s="3" t="s">
        <v>294</v>
      </c>
      <c r="K13" s="3" t="s">
        <v>295</v>
      </c>
      <c r="L13" s="3" t="s">
        <v>291</v>
      </c>
      <c r="M13" s="3" t="s">
        <v>292</v>
      </c>
      <c r="N13" s="3" t="s">
        <v>293</v>
      </c>
      <c r="O13" s="3" t="s">
        <v>294</v>
      </c>
      <c r="P13" s="3" t="s">
        <v>295</v>
      </c>
      <c r="Q13" s="3" t="s">
        <v>291</v>
      </c>
      <c r="R13" s="3" t="s">
        <v>292</v>
      </c>
      <c r="S13" s="3" t="s">
        <v>293</v>
      </c>
      <c r="T13" s="3" t="s">
        <v>294</v>
      </c>
      <c r="U13" s="3" t="s">
        <v>295</v>
      </c>
      <c r="V13" s="3" t="s">
        <v>291</v>
      </c>
      <c r="W13" s="3" t="s">
        <v>292</v>
      </c>
      <c r="X13" s="3" t="s">
        <v>293</v>
      </c>
      <c r="Y13" s="3" t="s">
        <v>294</v>
      </c>
      <c r="Z13" s="3" t="s">
        <v>295</v>
      </c>
    </row>
    <row r="14" spans="1:35" s="3" customFormat="1" x14ac:dyDescent="0.2">
      <c r="A14" s="3" t="s">
        <v>163</v>
      </c>
      <c r="B14" s="3" t="s">
        <v>296</v>
      </c>
      <c r="C14" s="3" t="s">
        <v>296</v>
      </c>
      <c r="D14" s="3" t="s">
        <v>297</v>
      </c>
      <c r="E14" s="3" t="s">
        <v>297</v>
      </c>
      <c r="F14" s="3" t="s">
        <v>298</v>
      </c>
      <c r="G14" s="3" t="s">
        <v>296</v>
      </c>
      <c r="H14" s="3" t="s">
        <v>296</v>
      </c>
      <c r="I14" s="3" t="s">
        <v>297</v>
      </c>
      <c r="J14" s="3" t="s">
        <v>297</v>
      </c>
      <c r="K14" s="3" t="s">
        <v>298</v>
      </c>
      <c r="L14" s="3" t="s">
        <v>296</v>
      </c>
      <c r="M14" s="3" t="s">
        <v>296</v>
      </c>
      <c r="N14" s="3" t="s">
        <v>297</v>
      </c>
      <c r="O14" s="3" t="s">
        <v>297</v>
      </c>
      <c r="P14" s="3" t="s">
        <v>298</v>
      </c>
      <c r="Q14" s="3" t="s">
        <v>296</v>
      </c>
      <c r="R14" s="3" t="s">
        <v>296</v>
      </c>
      <c r="S14" s="3" t="s">
        <v>297</v>
      </c>
      <c r="T14" s="3" t="s">
        <v>297</v>
      </c>
      <c r="U14" s="3" t="s">
        <v>298</v>
      </c>
      <c r="V14" s="3" t="s">
        <v>296</v>
      </c>
      <c r="W14" s="3" t="s">
        <v>296</v>
      </c>
      <c r="X14" s="3" t="s">
        <v>297</v>
      </c>
      <c r="Y14" s="3" t="s">
        <v>297</v>
      </c>
      <c r="Z14" s="3" t="s">
        <v>298</v>
      </c>
    </row>
    <row r="15" spans="1:35" s="9" customFormat="1" x14ac:dyDescent="0.2">
      <c r="A15" s="3">
        <f t="shared" ref="A15" si="0">A16-1</f>
        <v>2020</v>
      </c>
      <c r="B15" s="53">
        <v>3164707.5692817881</v>
      </c>
      <c r="C15" s="53">
        <v>2615240.8164441474</v>
      </c>
      <c r="D15" s="53">
        <v>8062.264000000001</v>
      </c>
      <c r="E15" s="53">
        <v>6661.8009144842554</v>
      </c>
      <c r="F15" s="53">
        <v>7418.5944561572314</v>
      </c>
      <c r="G15" s="53">
        <v>3329086.909560659</v>
      </c>
      <c r="H15" s="53">
        <v>2218519.0872269524</v>
      </c>
      <c r="I15" s="53">
        <v>3232.0949999999998</v>
      </c>
      <c r="J15" s="53">
        <v>2172.0858758233194</v>
      </c>
      <c r="K15" s="54">
        <v>10717.693969974222</v>
      </c>
      <c r="L15" s="48">
        <v>16404.172200000001</v>
      </c>
      <c r="M15" s="48">
        <v>11801.343195982377</v>
      </c>
      <c r="N15" s="49">
        <v>1402.066</v>
      </c>
      <c r="O15" s="49">
        <v>1008.6618116224254</v>
      </c>
      <c r="P15" s="50" t="s">
        <v>270</v>
      </c>
      <c r="Q15" s="48">
        <v>111147.57425014017</v>
      </c>
      <c r="R15" s="48">
        <v>93185.309162726306</v>
      </c>
      <c r="S15" s="49">
        <v>90.525000000000006</v>
      </c>
      <c r="T15" s="49">
        <v>75.895494515888288</v>
      </c>
      <c r="U15" s="50" t="s">
        <v>270</v>
      </c>
      <c r="V15" s="48">
        <v>2276401.46</v>
      </c>
      <c r="W15" s="48">
        <v>1692857.3144864289</v>
      </c>
      <c r="X15" s="49">
        <v>5318.6949999999997</v>
      </c>
      <c r="Y15" s="49">
        <v>3955.2740992673571</v>
      </c>
      <c r="Z15" s="50" t="s">
        <v>270</v>
      </c>
      <c r="AA15" s="34"/>
      <c r="AC15" s="27"/>
      <c r="AE15" s="34"/>
      <c r="AI15" s="34"/>
    </row>
    <row r="16" spans="1:35" s="9" customFormat="1" x14ac:dyDescent="0.2">
      <c r="A16" s="3">
        <v>2021</v>
      </c>
      <c r="B16" s="43">
        <v>3811893.7179999999</v>
      </c>
      <c r="C16" s="43">
        <v>3150849.6385708423</v>
      </c>
      <c r="D16" s="43">
        <v>9368.39</v>
      </c>
      <c r="E16" s="43">
        <v>7740.308575309984</v>
      </c>
      <c r="F16" s="43">
        <v>7689.9033490859683</v>
      </c>
      <c r="G16" s="43">
        <v>2173397.5829999996</v>
      </c>
      <c r="H16" s="43">
        <v>1450929.9057806078</v>
      </c>
      <c r="I16" s="43">
        <v>2067.933</v>
      </c>
      <c r="J16" s="43">
        <v>1380.5232214848791</v>
      </c>
      <c r="K16" s="43">
        <v>10936.114598574597</v>
      </c>
      <c r="L16" s="32">
        <v>22602.36</v>
      </c>
      <c r="M16" s="32">
        <v>16905.347524640438</v>
      </c>
      <c r="N16" s="30">
        <v>1130.1179999999999</v>
      </c>
      <c r="O16" s="30">
        <v>845.26737623202189</v>
      </c>
      <c r="P16" s="9" t="s">
        <v>270</v>
      </c>
      <c r="Q16" s="32">
        <v>68383.771682648337</v>
      </c>
      <c r="R16" s="32">
        <v>58442.093502541109</v>
      </c>
      <c r="S16" s="30">
        <v>68.543000000000006</v>
      </c>
      <c r="T16" s="30">
        <v>58.546017081902754</v>
      </c>
      <c r="U16" s="9" t="s">
        <v>270</v>
      </c>
      <c r="V16" s="32">
        <v>1860334.956</v>
      </c>
      <c r="W16" s="32">
        <v>1438858.9007500261</v>
      </c>
      <c r="X16" s="30">
        <v>4346.5770000000002</v>
      </c>
      <c r="Y16" s="30">
        <v>3361.8198615654815</v>
      </c>
      <c r="Z16" s="9" t="s">
        <v>270</v>
      </c>
      <c r="AA16" s="34"/>
      <c r="AC16" s="32"/>
      <c r="AE16" s="34"/>
      <c r="AI16" s="34"/>
    </row>
    <row r="17" spans="1:35" s="9" customFormat="1" x14ac:dyDescent="0.2">
      <c r="A17" s="3" t="s">
        <v>275</v>
      </c>
      <c r="B17" s="43">
        <v>3391936.5063896459</v>
      </c>
      <c r="C17" s="43">
        <v>2850292.7315885308</v>
      </c>
      <c r="D17" s="43">
        <v>8275.7510000000002</v>
      </c>
      <c r="E17" s="43">
        <v>6952.9299298610795</v>
      </c>
      <c r="F17" s="43">
        <v>7746.1403019072823</v>
      </c>
      <c r="G17" s="43">
        <v>2301033.9579697754</v>
      </c>
      <c r="H17" s="43">
        <v>1300966.5086769736</v>
      </c>
      <c r="I17" s="43">
        <v>2189.2260000000001</v>
      </c>
      <c r="J17" s="43">
        <v>1237.7521401021702</v>
      </c>
      <c r="K17" s="43">
        <v>10936.862876043417</v>
      </c>
      <c r="L17" s="32">
        <v>43697.4</v>
      </c>
      <c r="M17" s="32">
        <v>34365.188791301145</v>
      </c>
      <c r="N17" s="30">
        <v>2184.87</v>
      </c>
      <c r="O17" s="30">
        <v>1718.2594395650574</v>
      </c>
      <c r="P17" s="9" t="s">
        <v>270</v>
      </c>
      <c r="Q17" s="32">
        <v>71220.598718426903</v>
      </c>
      <c r="R17" s="32">
        <v>61361.830015240434</v>
      </c>
      <c r="S17" s="30">
        <v>69.918999999999997</v>
      </c>
      <c r="T17" s="30">
        <v>60.230858747958322</v>
      </c>
      <c r="U17" s="9" t="s">
        <v>270</v>
      </c>
      <c r="V17" s="32">
        <v>2366603.5085999998</v>
      </c>
      <c r="W17" s="32">
        <v>1814294.2146235749</v>
      </c>
      <c r="X17" s="30">
        <v>5529.4474500000006</v>
      </c>
      <c r="Y17" s="30">
        <v>4239.0051743541471</v>
      </c>
      <c r="Z17" s="9" t="s">
        <v>270</v>
      </c>
      <c r="AA17" s="34"/>
      <c r="AC17" s="32"/>
      <c r="AE17" s="34"/>
      <c r="AI17" s="34"/>
    </row>
    <row r="18" spans="1:35" s="10" customFormat="1" x14ac:dyDescent="0.2">
      <c r="A18" s="3">
        <v>2023</v>
      </c>
      <c r="B18" s="39">
        <v>2722914.5401440775</v>
      </c>
      <c r="C18" s="39">
        <v>2260226.3758950043</v>
      </c>
      <c r="D18" s="39">
        <v>6974.0270077819823</v>
      </c>
      <c r="E18" s="39">
        <v>5788.9441264590441</v>
      </c>
      <c r="F18" s="39">
        <v>7377.8633709718333</v>
      </c>
      <c r="G18" s="39">
        <v>2154049.8677226272</v>
      </c>
      <c r="H18" s="39">
        <v>1292429.9206335763</v>
      </c>
      <c r="I18" s="39">
        <v>2148.6819</v>
      </c>
      <c r="J18" s="39">
        <v>1289.2091399999999</v>
      </c>
      <c r="K18" s="39">
        <v>10431.432792367168</v>
      </c>
      <c r="L18" s="14">
        <v>16823.764230000001</v>
      </c>
      <c r="M18" s="14">
        <v>12281.347887899998</v>
      </c>
      <c r="N18" s="31">
        <v>1268.7605000000001</v>
      </c>
      <c r="O18" s="31">
        <v>926.19516499999997</v>
      </c>
      <c r="P18" s="10" t="s">
        <v>270</v>
      </c>
      <c r="Q18" s="14">
        <v>48840.109946397541</v>
      </c>
      <c r="R18" s="14">
        <v>41025.692354973929</v>
      </c>
      <c r="S18" s="31">
        <v>36.312249999999999</v>
      </c>
      <c r="T18" s="31">
        <v>30.502289999999999</v>
      </c>
      <c r="U18" s="10" t="s">
        <v>270</v>
      </c>
      <c r="V18" s="14">
        <v>3041538.2132175751</v>
      </c>
      <c r="W18" s="14">
        <v>2281153.6599131813</v>
      </c>
      <c r="X18" s="31">
        <v>6967.0565631701838</v>
      </c>
      <c r="Y18" s="31">
        <v>5225.2924223776372</v>
      </c>
      <c r="Z18" s="10" t="s">
        <v>270</v>
      </c>
      <c r="AA18" s="33"/>
      <c r="AD18" s="33"/>
    </row>
    <row r="19" spans="1:35" s="10" customFormat="1" x14ac:dyDescent="0.2">
      <c r="A19" s="3">
        <f>A18+1</f>
        <v>2024</v>
      </c>
      <c r="B19" s="39">
        <v>2813060.9070830997</v>
      </c>
      <c r="C19" s="39">
        <v>2335047.8604543926</v>
      </c>
      <c r="D19" s="39">
        <v>7089.2090659790038</v>
      </c>
      <c r="E19" s="39">
        <v>5884.5452347625724</v>
      </c>
      <c r="F19" s="39">
        <v>7498.3144892255141</v>
      </c>
      <c r="G19" s="39">
        <v>1979582.0879040458</v>
      </c>
      <c r="H19" s="39">
        <v>1187749.2527424274</v>
      </c>
      <c r="I19" s="39">
        <v>1974.6489000000001</v>
      </c>
      <c r="J19" s="39">
        <v>1184.78934</v>
      </c>
      <c r="K19" s="39">
        <v>10431.432792367168</v>
      </c>
      <c r="L19" s="14">
        <v>16823.764230000001</v>
      </c>
      <c r="M19" s="14">
        <v>12281.347887899998</v>
      </c>
      <c r="N19" s="31">
        <v>1268.7605000000001</v>
      </c>
      <c r="O19" s="31">
        <v>926.19516499999997</v>
      </c>
      <c r="P19" s="10" t="s">
        <v>270</v>
      </c>
      <c r="R19" s="10">
        <v>0</v>
      </c>
      <c r="S19" s="10">
        <v>0</v>
      </c>
      <c r="T19" s="10">
        <v>0</v>
      </c>
      <c r="U19" s="10" t="s">
        <v>270</v>
      </c>
      <c r="V19" s="14">
        <v>2364316.6885161842</v>
      </c>
      <c r="W19" s="14">
        <v>1773237.5163871381</v>
      </c>
      <c r="X19" s="31">
        <v>5415.7886396284221</v>
      </c>
      <c r="Y19" s="31">
        <v>4061.8414797213168</v>
      </c>
      <c r="Z19" s="10" t="s">
        <v>270</v>
      </c>
      <c r="AA19" s="33"/>
      <c r="AD19" s="33"/>
    </row>
    <row r="20" spans="1:35" s="10" customFormat="1" x14ac:dyDescent="0.2">
      <c r="A20" s="3">
        <f t="shared" ref="A20:A36" si="1">A19+1</f>
        <v>2025</v>
      </c>
      <c r="B20" s="39">
        <v>2630551.7528833179</v>
      </c>
      <c r="C20" s="39">
        <v>2183357.9548931536</v>
      </c>
      <c r="D20" s="39">
        <v>6608.0623125000002</v>
      </c>
      <c r="E20" s="39">
        <v>5484.6917193749996</v>
      </c>
      <c r="F20" s="39">
        <v>7523.4628488250846</v>
      </c>
      <c r="G20" s="39">
        <v>1935090.1123424773</v>
      </c>
      <c r="H20" s="39">
        <v>1161054.0674054862</v>
      </c>
      <c r="I20" s="39">
        <v>1930.2678000000001</v>
      </c>
      <c r="J20" s="39">
        <v>1158.16068</v>
      </c>
      <c r="K20" s="39">
        <v>10431.432792367168</v>
      </c>
      <c r="L20" s="14">
        <v>16823.764230000001</v>
      </c>
      <c r="M20" s="14">
        <v>12281.347887899998</v>
      </c>
      <c r="N20" s="31">
        <v>1268.7605000000001</v>
      </c>
      <c r="O20" s="31">
        <v>926.19516499999997</v>
      </c>
      <c r="P20" s="10" t="s">
        <v>270</v>
      </c>
      <c r="R20" s="10">
        <v>0</v>
      </c>
      <c r="S20" s="10">
        <v>0</v>
      </c>
      <c r="T20" s="10">
        <v>0</v>
      </c>
      <c r="U20" s="10" t="s">
        <v>270</v>
      </c>
      <c r="V20" s="14">
        <v>2257218.101851793</v>
      </c>
      <c r="W20" s="14">
        <v>1692913.5763888448</v>
      </c>
      <c r="X20" s="31">
        <v>5170.4647742619409</v>
      </c>
      <c r="Y20" s="31">
        <v>3877.8485806964559</v>
      </c>
      <c r="Z20" s="10" t="s">
        <v>270</v>
      </c>
      <c r="AA20" s="33"/>
      <c r="AD20" s="33"/>
    </row>
    <row r="21" spans="1:35" s="10" customFormat="1" x14ac:dyDescent="0.2">
      <c r="A21" s="3">
        <f t="shared" si="1"/>
        <v>2026</v>
      </c>
      <c r="B21" s="39">
        <v>2772321.9141747439</v>
      </c>
      <c r="C21" s="39">
        <v>1958668.4254912087</v>
      </c>
      <c r="D21" s="39">
        <v>6925.179020019531</v>
      </c>
      <c r="E21" s="39">
        <v>4892.6964138016183</v>
      </c>
      <c r="F21" s="39">
        <v>7565.8497640727273</v>
      </c>
      <c r="G21" s="39">
        <v>2032783.2671061535</v>
      </c>
      <c r="H21" s="39">
        <v>1038201.1357157194</v>
      </c>
      <c r="I21" s="39">
        <v>2027.7175</v>
      </c>
      <c r="J21" s="39">
        <v>1035.613902119308</v>
      </c>
      <c r="K21" s="39">
        <v>10431.432792367168</v>
      </c>
      <c r="L21" s="14">
        <v>11218.085988563998</v>
      </c>
      <c r="M21" s="14">
        <v>6970.770696276717</v>
      </c>
      <c r="N21" s="31">
        <v>846.00950139999998</v>
      </c>
      <c r="O21" s="31">
        <v>525.69914753218075</v>
      </c>
      <c r="P21" s="10" t="s">
        <v>270</v>
      </c>
      <c r="R21" s="10">
        <v>0</v>
      </c>
      <c r="S21" s="10">
        <v>0</v>
      </c>
      <c r="T21" s="10">
        <v>0</v>
      </c>
      <c r="U21" s="10" t="s">
        <v>270</v>
      </c>
      <c r="V21" s="14">
        <v>1813126.9671428031</v>
      </c>
      <c r="W21" s="14">
        <v>1359845.2253571025</v>
      </c>
      <c r="X21" s="31">
        <v>4153.2136868764965</v>
      </c>
      <c r="Y21" s="31">
        <v>3114.9102651573721</v>
      </c>
      <c r="Z21" s="10" t="s">
        <v>270</v>
      </c>
      <c r="AA21" s="33"/>
      <c r="AD21" s="33"/>
    </row>
    <row r="22" spans="1:35" s="10" customFormat="1" x14ac:dyDescent="0.2">
      <c r="A22" s="3">
        <f t="shared" si="1"/>
        <v>2027</v>
      </c>
      <c r="B22" s="39">
        <v>3131167.9400066906</v>
      </c>
      <c r="C22" s="39">
        <v>1766969.7700673172</v>
      </c>
      <c r="D22" s="39">
        <v>7701.1535292968747</v>
      </c>
      <c r="E22" s="39">
        <v>4345.8880972336892</v>
      </c>
      <c r="F22" s="39">
        <v>7684.1465678566456</v>
      </c>
      <c r="G22" s="39">
        <v>2007805.9226889566</v>
      </c>
      <c r="H22" s="39">
        <v>819063.63965591241</v>
      </c>
      <c r="I22" s="39">
        <v>2002.8024</v>
      </c>
      <c r="J22" s="39">
        <v>817.02250437565112</v>
      </c>
      <c r="K22" s="39">
        <v>10431.432792367168</v>
      </c>
      <c r="L22" s="14">
        <v>11218.085988563998</v>
      </c>
      <c r="M22" s="14">
        <v>5567.8341485701167</v>
      </c>
      <c r="N22" s="31">
        <v>846.00950139999998</v>
      </c>
      <c r="O22" s="31">
        <v>419.89699461313097</v>
      </c>
      <c r="P22" s="10" t="s">
        <v>270</v>
      </c>
      <c r="R22" s="10">
        <v>0</v>
      </c>
      <c r="S22" s="10">
        <v>0</v>
      </c>
      <c r="T22" s="10">
        <v>0</v>
      </c>
      <c r="U22" s="10" t="s">
        <v>270</v>
      </c>
      <c r="V22" s="14">
        <v>1448217.2320979075</v>
      </c>
      <c r="W22" s="14">
        <v>1086162.9240734305</v>
      </c>
      <c r="X22" s="31">
        <v>3317.3383546314535</v>
      </c>
      <c r="Y22" s="31">
        <v>2488.0037659735899</v>
      </c>
      <c r="Z22" s="10" t="s">
        <v>270</v>
      </c>
      <c r="AA22" s="33"/>
      <c r="AD22" s="33"/>
    </row>
    <row r="23" spans="1:35" s="10" customFormat="1" x14ac:dyDescent="0.2">
      <c r="A23" s="3">
        <f t="shared" si="1"/>
        <v>2028</v>
      </c>
      <c r="B23" s="39">
        <v>3837127.8578889049</v>
      </c>
      <c r="C23" s="39">
        <v>1609124.6281077629</v>
      </c>
      <c r="D23" s="39">
        <v>9100.9425429687508</v>
      </c>
      <c r="E23" s="39">
        <v>3816.539695120241</v>
      </c>
      <c r="F23" s="39">
        <v>7968.2868176077736</v>
      </c>
      <c r="G23" s="39">
        <v>1884972.2167912291</v>
      </c>
      <c r="H23" s="39">
        <v>571428.00735146541</v>
      </c>
      <c r="I23" s="39">
        <v>1880.2748000000001</v>
      </c>
      <c r="J23" s="39">
        <v>570.00398874111124</v>
      </c>
      <c r="K23" s="39">
        <v>10431.432792367168</v>
      </c>
      <c r="L23" s="14">
        <v>11218.085988563998</v>
      </c>
      <c r="M23" s="14">
        <v>4137.5851413237078</v>
      </c>
      <c r="N23" s="31">
        <v>846.00950139999998</v>
      </c>
      <c r="O23" s="31">
        <v>312.0350785311997</v>
      </c>
      <c r="P23" s="10" t="s">
        <v>270</v>
      </c>
      <c r="R23" s="10">
        <v>0</v>
      </c>
      <c r="S23" s="10">
        <v>0</v>
      </c>
      <c r="T23" s="10">
        <v>0</v>
      </c>
      <c r="U23" s="10" t="s">
        <v>270</v>
      </c>
      <c r="V23" s="14">
        <v>1076203.410706135</v>
      </c>
      <c r="W23" s="14">
        <v>807152.55802960112</v>
      </c>
      <c r="X23" s="31">
        <v>2465.1901473019398</v>
      </c>
      <c r="Y23" s="31">
        <v>1848.8926104764548</v>
      </c>
      <c r="Z23" s="10" t="s">
        <v>270</v>
      </c>
      <c r="AA23" s="33"/>
      <c r="AD23" s="33"/>
    </row>
    <row r="24" spans="1:35" s="10" customFormat="1" x14ac:dyDescent="0.2">
      <c r="A24" s="3">
        <f t="shared" si="1"/>
        <v>2029</v>
      </c>
      <c r="B24" s="39">
        <v>3818233.6326024202</v>
      </c>
      <c r="C24" s="39">
        <v>1243091.4681804846</v>
      </c>
      <c r="D24" s="39">
        <v>9060.3436093750006</v>
      </c>
      <c r="E24" s="39">
        <v>2949.7503095223515</v>
      </c>
      <c r="F24" s="39">
        <v>7964.580209532086</v>
      </c>
      <c r="G24" s="39">
        <v>1839752.8284916375</v>
      </c>
      <c r="H24" s="39">
        <v>432985.37189437088</v>
      </c>
      <c r="I24" s="39">
        <v>1835.1681000000001</v>
      </c>
      <c r="J24" s="39">
        <v>431.90635718095751</v>
      </c>
      <c r="K24" s="39">
        <v>10431.432792367168</v>
      </c>
      <c r="L24" s="14">
        <v>11218.085988563998</v>
      </c>
      <c r="M24" s="14">
        <v>3212.2114020692838</v>
      </c>
      <c r="N24" s="31">
        <v>846.00950139999998</v>
      </c>
      <c r="O24" s="31">
        <v>242.24822036721599</v>
      </c>
      <c r="P24" s="10" t="s">
        <v>270</v>
      </c>
      <c r="R24" s="10">
        <v>0</v>
      </c>
      <c r="S24" s="10">
        <v>0</v>
      </c>
      <c r="T24" s="10">
        <v>0</v>
      </c>
      <c r="U24" s="10" t="s">
        <v>270</v>
      </c>
      <c r="V24" s="14">
        <v>835509.78378420207</v>
      </c>
      <c r="W24" s="14">
        <v>626632.33783815161</v>
      </c>
      <c r="X24" s="31">
        <v>1913.8486892619619</v>
      </c>
      <c r="Y24" s="31">
        <v>1435.3865169464716</v>
      </c>
      <c r="Z24" s="10" t="s">
        <v>270</v>
      </c>
      <c r="AA24" s="33"/>
      <c r="AD24" s="33"/>
    </row>
    <row r="25" spans="1:35" s="10" customFormat="1" x14ac:dyDescent="0.2">
      <c r="A25" s="3">
        <f t="shared" si="1"/>
        <v>2030</v>
      </c>
      <c r="B25" s="39">
        <v>3761685.0516331792</v>
      </c>
      <c r="C25" s="39">
        <v>1069806.3879084985</v>
      </c>
      <c r="D25" s="39">
        <v>8948.2403164062507</v>
      </c>
      <c r="E25" s="39">
        <v>2544.8394853991276</v>
      </c>
      <c r="F25" s="39">
        <v>7944.9259199812122</v>
      </c>
      <c r="G25" s="39">
        <v>0</v>
      </c>
      <c r="H25" s="39">
        <v>0</v>
      </c>
      <c r="I25" s="39">
        <v>0</v>
      </c>
      <c r="J25" s="39">
        <v>0</v>
      </c>
      <c r="K25" s="39">
        <v>0</v>
      </c>
      <c r="L25" s="14">
        <v>11218.085988563998</v>
      </c>
      <c r="M25" s="14">
        <v>2805.9910913541135</v>
      </c>
      <c r="N25" s="31">
        <v>846.00950139999998</v>
      </c>
      <c r="O25" s="31">
        <v>211.61320447617749</v>
      </c>
      <c r="P25" s="10" t="s">
        <v>270</v>
      </c>
      <c r="R25" s="10">
        <v>0</v>
      </c>
      <c r="S25" s="10">
        <v>0</v>
      </c>
      <c r="T25" s="10">
        <v>0</v>
      </c>
      <c r="U25" s="10" t="s">
        <v>270</v>
      </c>
      <c r="V25" s="14">
        <v>729850.16133353033</v>
      </c>
      <c r="W25" s="14">
        <v>547387.62100014777</v>
      </c>
      <c r="X25" s="31">
        <v>1671.8209669542109</v>
      </c>
      <c r="Y25" s="31">
        <v>1253.8657252156584</v>
      </c>
      <c r="Z25" s="10" t="s">
        <v>270</v>
      </c>
      <c r="AA25" s="33"/>
      <c r="AD25" s="33"/>
    </row>
    <row r="26" spans="1:35" s="10" customFormat="1" x14ac:dyDescent="0.2">
      <c r="A26" s="3">
        <f t="shared" si="1"/>
        <v>2031</v>
      </c>
      <c r="B26" s="39">
        <v>3745028.0339529873</v>
      </c>
      <c r="C26" s="39">
        <v>961373.52093995502</v>
      </c>
      <c r="D26" s="39">
        <v>8894.6581445312495</v>
      </c>
      <c r="E26" s="39">
        <v>2283.3177056192367</v>
      </c>
      <c r="F26" s="39">
        <v>7957.3941776457596</v>
      </c>
      <c r="G26" s="39">
        <v>0</v>
      </c>
      <c r="H26" s="39">
        <v>0</v>
      </c>
      <c r="I26" s="39">
        <v>0</v>
      </c>
      <c r="J26" s="39">
        <v>0</v>
      </c>
      <c r="K26" s="39">
        <v>0</v>
      </c>
      <c r="L26" s="14">
        <v>11218.085988563998</v>
      </c>
      <c r="M26" s="14">
        <v>2532.7983556110253</v>
      </c>
      <c r="N26" s="31">
        <v>846.00950139999998</v>
      </c>
      <c r="O26" s="31">
        <v>191.0104340581467</v>
      </c>
      <c r="P26" s="10" t="s">
        <v>270</v>
      </c>
      <c r="R26" s="10">
        <v>0</v>
      </c>
      <c r="S26" s="10">
        <v>0</v>
      </c>
      <c r="T26" s="10">
        <v>0</v>
      </c>
      <c r="U26" s="10" t="s">
        <v>270</v>
      </c>
      <c r="V26" s="14">
        <v>658791.57427257847</v>
      </c>
      <c r="W26" s="14">
        <v>494093.68070443388</v>
      </c>
      <c r="X26" s="31">
        <v>1509.0516178133096</v>
      </c>
      <c r="Y26" s="31">
        <v>1131.7887133599822</v>
      </c>
      <c r="Z26" s="10" t="s">
        <v>270</v>
      </c>
      <c r="AA26" s="33"/>
      <c r="AD26" s="33"/>
    </row>
    <row r="27" spans="1:35" s="10" customFormat="1" x14ac:dyDescent="0.2">
      <c r="A27" s="3">
        <f t="shared" si="1"/>
        <v>2032</v>
      </c>
      <c r="B27" s="39">
        <v>3495410.3105272772</v>
      </c>
      <c r="C27" s="39">
        <v>834260.99385433912</v>
      </c>
      <c r="D27" s="39">
        <v>8296.4690781249992</v>
      </c>
      <c r="E27" s="39">
        <v>1980.1453688434851</v>
      </c>
      <c r="F27" s="39">
        <v>7962.5087765591788</v>
      </c>
      <c r="G27" s="39">
        <v>0</v>
      </c>
      <c r="H27" s="39">
        <v>0</v>
      </c>
      <c r="I27" s="39">
        <v>0</v>
      </c>
      <c r="J27" s="39">
        <v>0</v>
      </c>
      <c r="K27" s="39">
        <v>0</v>
      </c>
      <c r="L27" s="14">
        <v>11218.085988563998</v>
      </c>
      <c r="M27" s="14">
        <v>2354.8720110548134</v>
      </c>
      <c r="N27" s="31">
        <v>846.00950139999998</v>
      </c>
      <c r="O27" s="31">
        <v>177.59215769644143</v>
      </c>
      <c r="P27" s="10" t="s">
        <v>270</v>
      </c>
      <c r="R27" s="10">
        <v>0</v>
      </c>
      <c r="S27" s="10">
        <v>0</v>
      </c>
      <c r="T27" s="10">
        <v>0</v>
      </c>
      <c r="U27" s="10" t="s">
        <v>270</v>
      </c>
      <c r="V27" s="14">
        <v>612512.17884614156</v>
      </c>
      <c r="W27" s="14">
        <v>459384.13413460617</v>
      </c>
      <c r="X27" s="31">
        <v>1403.0423741207201</v>
      </c>
      <c r="Y27" s="31">
        <v>1052.2817805905399</v>
      </c>
      <c r="Z27" s="10" t="s">
        <v>270</v>
      </c>
      <c r="AA27" s="33"/>
      <c r="AD27" s="33"/>
    </row>
    <row r="28" spans="1:35" s="10" customFormat="1" x14ac:dyDescent="0.2">
      <c r="A28" s="3">
        <f t="shared" si="1"/>
        <v>2033</v>
      </c>
      <c r="B28" s="39">
        <v>3406727.2038572961</v>
      </c>
      <c r="C28" s="39">
        <v>723270.32796541241</v>
      </c>
      <c r="D28" s="39">
        <v>8093.1754960937496</v>
      </c>
      <c r="E28" s="39">
        <v>1718.23376075244</v>
      </c>
      <c r="F28" s="39">
        <v>7955.4263694448127</v>
      </c>
      <c r="G28" s="39">
        <v>0</v>
      </c>
      <c r="H28" s="39">
        <v>0</v>
      </c>
      <c r="I28" s="39">
        <v>0</v>
      </c>
      <c r="J28" s="39">
        <v>0</v>
      </c>
      <c r="K28" s="39">
        <v>0</v>
      </c>
      <c r="L28" s="14">
        <v>11218.085988564</v>
      </c>
      <c r="M28" s="14">
        <v>2094.7240668657173</v>
      </c>
      <c r="N28" s="31">
        <v>846.00950139999998</v>
      </c>
      <c r="O28" s="31">
        <v>157.97315738052168</v>
      </c>
      <c r="P28" s="10" t="s">
        <v>270</v>
      </c>
      <c r="R28" s="10">
        <v>0</v>
      </c>
      <c r="S28" s="10">
        <v>0</v>
      </c>
      <c r="T28" s="10">
        <v>0</v>
      </c>
      <c r="U28" s="10" t="s">
        <v>270</v>
      </c>
      <c r="V28" s="14">
        <v>544846.59729029611</v>
      </c>
      <c r="W28" s="14">
        <v>408634.94796772202</v>
      </c>
      <c r="X28" s="31">
        <v>1248.0451651326186</v>
      </c>
      <c r="Y28" s="31">
        <v>936.03387384946404</v>
      </c>
      <c r="Z28" s="10" t="s">
        <v>270</v>
      </c>
      <c r="AA28" s="33"/>
      <c r="AD28" s="33"/>
    </row>
    <row r="29" spans="1:35" s="10" customFormat="1" x14ac:dyDescent="0.2">
      <c r="A29" s="3">
        <f t="shared" si="1"/>
        <v>2034</v>
      </c>
      <c r="B29" s="39">
        <v>3261722.9302289756</v>
      </c>
      <c r="C29" s="39">
        <v>610121.88214271772</v>
      </c>
      <c r="D29" s="39">
        <v>7738.3960273437497</v>
      </c>
      <c r="E29" s="39">
        <v>1447.5063792856413</v>
      </c>
      <c r="F29" s="39">
        <v>7966.0160097568096</v>
      </c>
      <c r="G29" s="39">
        <v>0</v>
      </c>
      <c r="H29" s="39">
        <v>0</v>
      </c>
      <c r="I29" s="39">
        <v>0</v>
      </c>
      <c r="J29" s="39">
        <v>0</v>
      </c>
      <c r="K29" s="39">
        <v>0</v>
      </c>
      <c r="L29" s="14">
        <v>11218.085988563998</v>
      </c>
      <c r="M29" s="14">
        <v>1845.580814730823</v>
      </c>
      <c r="N29" s="31">
        <v>846.00950139999998</v>
      </c>
      <c r="O29" s="31">
        <v>139.18407350911187</v>
      </c>
      <c r="P29" s="10" t="s">
        <v>270</v>
      </c>
      <c r="R29" s="10">
        <v>0</v>
      </c>
      <c r="S29" s="10">
        <v>0</v>
      </c>
      <c r="T29" s="10">
        <v>0</v>
      </c>
      <c r="U29" s="10" t="s">
        <v>270</v>
      </c>
      <c r="V29" s="14">
        <v>480043.38272340223</v>
      </c>
      <c r="W29" s="14">
        <v>360032.53704255167</v>
      </c>
      <c r="X29" s="31">
        <v>1099.6045966726274</v>
      </c>
      <c r="Y29" s="31">
        <v>824.70344750447055</v>
      </c>
      <c r="Z29" s="10" t="s">
        <v>270</v>
      </c>
      <c r="AA29" s="33"/>
      <c r="AD29" s="33"/>
    </row>
    <row r="30" spans="1:35" s="10" customFormat="1" x14ac:dyDescent="0.2">
      <c r="A30" s="3">
        <f t="shared" si="1"/>
        <v>2035</v>
      </c>
      <c r="B30" s="39">
        <v>3221129.2069845423</v>
      </c>
      <c r="C30" s="39">
        <v>506060.52705193794</v>
      </c>
      <c r="D30" s="39">
        <v>7659.7815976562497</v>
      </c>
      <c r="E30" s="39">
        <v>1203.4019324674855</v>
      </c>
      <c r="F30" s="39">
        <v>7947.6149649774416</v>
      </c>
      <c r="G30" s="39">
        <v>0</v>
      </c>
      <c r="H30" s="39">
        <v>0</v>
      </c>
      <c r="I30" s="39">
        <v>0</v>
      </c>
      <c r="J30" s="39">
        <v>0</v>
      </c>
      <c r="K30" s="39">
        <v>0</v>
      </c>
      <c r="L30" s="14">
        <v>11218.085988563998</v>
      </c>
      <c r="M30" s="14">
        <v>1550.0933392539832</v>
      </c>
      <c r="N30" s="31">
        <v>846.00950139999998</v>
      </c>
      <c r="O30" s="31">
        <v>116.89995016998365</v>
      </c>
      <c r="P30" s="10" t="s">
        <v>270</v>
      </c>
      <c r="R30" s="10">
        <v>0</v>
      </c>
      <c r="S30" s="10">
        <v>0</v>
      </c>
      <c r="T30" s="10">
        <v>0</v>
      </c>
      <c r="U30" s="10" t="s">
        <v>270</v>
      </c>
      <c r="V30" s="14">
        <v>403185.8394784109</v>
      </c>
      <c r="W30" s="14">
        <v>302389.37960880814</v>
      </c>
      <c r="X30" s="31">
        <v>923.5519504269995</v>
      </c>
      <c r="Y30" s="31">
        <v>692.66396282024959</v>
      </c>
      <c r="Z30" s="10" t="s">
        <v>270</v>
      </c>
      <c r="AA30" s="33"/>
      <c r="AD30" s="33"/>
    </row>
    <row r="31" spans="1:35" s="10" customFormat="1" x14ac:dyDescent="0.2">
      <c r="A31" s="3">
        <f t="shared" si="1"/>
        <v>2036</v>
      </c>
      <c r="B31" s="39">
        <v>2994410.036417651</v>
      </c>
      <c r="C31" s="39">
        <v>393664.21957985067</v>
      </c>
      <c r="D31" s="39">
        <v>7166.7231796875003</v>
      </c>
      <c r="E31" s="39">
        <v>942.18308553752183</v>
      </c>
      <c r="F31" s="39">
        <v>7896.519276115765</v>
      </c>
      <c r="G31" s="39">
        <v>0</v>
      </c>
      <c r="H31" s="39">
        <v>0</v>
      </c>
      <c r="I31" s="39">
        <v>0</v>
      </c>
      <c r="J31" s="39">
        <v>0</v>
      </c>
      <c r="K31" s="39">
        <v>0</v>
      </c>
      <c r="L31" s="14">
        <v>11218.085988563998</v>
      </c>
      <c r="M31" s="14">
        <v>1297.1141765143698</v>
      </c>
      <c r="N31" s="31">
        <v>846.00950139999998</v>
      </c>
      <c r="O31" s="31">
        <v>97.821581939243586</v>
      </c>
      <c r="P31" s="10" t="s">
        <v>270</v>
      </c>
      <c r="R31" s="10">
        <v>0</v>
      </c>
      <c r="S31" s="10">
        <v>0</v>
      </c>
      <c r="T31" s="10">
        <v>0</v>
      </c>
      <c r="U31" s="10" t="s">
        <v>270</v>
      </c>
      <c r="V31" s="14">
        <v>337384.88832484669</v>
      </c>
      <c r="W31" s="14">
        <v>253038.666243635</v>
      </c>
      <c r="X31" s="31">
        <v>772.82593074227304</v>
      </c>
      <c r="Y31" s="31">
        <v>579.61944805670475</v>
      </c>
      <c r="Z31" s="10" t="s">
        <v>270</v>
      </c>
      <c r="AA31" s="33"/>
      <c r="AD31" s="33"/>
    </row>
    <row r="32" spans="1:35" s="10" customFormat="1" x14ac:dyDescent="0.2">
      <c r="A32" s="3">
        <f t="shared" si="1"/>
        <v>2037</v>
      </c>
      <c r="B32" s="39">
        <v>2951594.244325377</v>
      </c>
      <c r="C32" s="39">
        <v>293576.6840674078</v>
      </c>
      <c r="D32" s="39">
        <v>6996.6657460937504</v>
      </c>
      <c r="E32" s="39">
        <v>695.91473598218067</v>
      </c>
      <c r="F32" s="39">
        <v>7972.7948265082632</v>
      </c>
      <c r="G32" s="39">
        <v>0</v>
      </c>
      <c r="H32" s="39">
        <v>0</v>
      </c>
      <c r="I32" s="39">
        <v>0</v>
      </c>
      <c r="J32" s="39">
        <v>0</v>
      </c>
      <c r="K32" s="39">
        <v>0</v>
      </c>
      <c r="L32" s="14">
        <v>11218.085988563998</v>
      </c>
      <c r="M32" s="14">
        <v>981.36019468338623</v>
      </c>
      <c r="N32" s="31">
        <v>846.00950139999998</v>
      </c>
      <c r="O32" s="31">
        <v>74.009064455760651</v>
      </c>
      <c r="P32" s="10" t="s">
        <v>270</v>
      </c>
      <c r="R32" s="10">
        <v>0</v>
      </c>
      <c r="S32" s="10">
        <v>0</v>
      </c>
      <c r="T32" s="10">
        <v>0</v>
      </c>
      <c r="U32" s="10" t="s">
        <v>270</v>
      </c>
      <c r="V32" s="14">
        <v>255255.94098387845</v>
      </c>
      <c r="W32" s="14">
        <v>191441.95573790884</v>
      </c>
      <c r="X32" s="31">
        <v>584.69841713367794</v>
      </c>
      <c r="Y32" s="31">
        <v>438.52381285025848</v>
      </c>
      <c r="Z32" s="10" t="s">
        <v>270</v>
      </c>
      <c r="AA32" s="33"/>
      <c r="AD32" s="33"/>
    </row>
    <row r="33" spans="1:30" s="10" customFormat="1" x14ac:dyDescent="0.2">
      <c r="A33" s="3">
        <f t="shared" si="1"/>
        <v>2038</v>
      </c>
      <c r="B33" s="39">
        <v>2752940.7001632522</v>
      </c>
      <c r="C33" s="39">
        <v>190281.31883697788</v>
      </c>
      <c r="D33" s="39">
        <v>6562.2080390624997</v>
      </c>
      <c r="E33" s="39">
        <v>453.57518964407171</v>
      </c>
      <c r="F33" s="39">
        <v>7928.5162742277626</v>
      </c>
      <c r="G33" s="39">
        <v>0</v>
      </c>
      <c r="H33" s="39">
        <v>0</v>
      </c>
      <c r="I33" s="39">
        <v>0</v>
      </c>
      <c r="J33" s="39">
        <v>0</v>
      </c>
      <c r="K33" s="39">
        <v>0</v>
      </c>
      <c r="L33" s="14">
        <v>11218.085988564</v>
      </c>
      <c r="M33" s="14">
        <v>681.96616580975524</v>
      </c>
      <c r="N33" s="31">
        <v>846.00950139999998</v>
      </c>
      <c r="O33" s="31">
        <v>51.430329246587874</v>
      </c>
      <c r="P33" s="10" t="s">
        <v>270</v>
      </c>
      <c r="R33" s="10">
        <v>0</v>
      </c>
      <c r="S33" s="10">
        <v>0</v>
      </c>
      <c r="T33" s="10">
        <v>0</v>
      </c>
      <c r="U33" s="10" t="s">
        <v>270</v>
      </c>
      <c r="V33" s="14">
        <v>177382.28666294992</v>
      </c>
      <c r="W33" s="14">
        <v>133036.71499721243</v>
      </c>
      <c r="X33" s="31">
        <v>406.31823039891401</v>
      </c>
      <c r="Y33" s="31">
        <v>304.73867279918551</v>
      </c>
      <c r="Z33" s="10" t="s">
        <v>270</v>
      </c>
      <c r="AA33" s="33"/>
      <c r="AD33" s="33"/>
    </row>
    <row r="34" spans="1:30" s="10" customFormat="1" x14ac:dyDescent="0.2">
      <c r="A34" s="3">
        <f t="shared" si="1"/>
        <v>2039</v>
      </c>
      <c r="B34" s="39">
        <v>2654608.9009570694</v>
      </c>
      <c r="C34" s="39">
        <v>93708.083749457088</v>
      </c>
      <c r="D34" s="39">
        <v>6358.6035351562496</v>
      </c>
      <c r="E34" s="39">
        <v>224.45963787252893</v>
      </c>
      <c r="F34" s="39">
        <v>7890.1245536329861</v>
      </c>
      <c r="G34" s="39">
        <v>0</v>
      </c>
      <c r="H34" s="39">
        <v>0</v>
      </c>
      <c r="I34" s="39">
        <v>0</v>
      </c>
      <c r="J34" s="39">
        <v>0</v>
      </c>
      <c r="K34" s="39">
        <v>0</v>
      </c>
      <c r="L34" s="14">
        <v>11218.085988563998</v>
      </c>
      <c r="M34" s="14">
        <v>348.28922837194892</v>
      </c>
      <c r="N34" s="31">
        <v>846.00950139999998</v>
      </c>
      <c r="O34" s="31">
        <v>26.266155985818173</v>
      </c>
      <c r="P34" s="10" t="s">
        <v>270</v>
      </c>
      <c r="R34" s="10">
        <v>0</v>
      </c>
      <c r="S34" s="10">
        <v>0</v>
      </c>
      <c r="T34" s="10">
        <v>0</v>
      </c>
      <c r="U34" s="10" t="s">
        <v>270</v>
      </c>
      <c r="V34" s="14">
        <v>90591.502696227937</v>
      </c>
      <c r="W34" s="14">
        <v>67943.627022170956</v>
      </c>
      <c r="X34" s="31">
        <v>207.51214654624323</v>
      </c>
      <c r="Y34" s="31">
        <v>155.63410990968242</v>
      </c>
      <c r="Z34" s="10" t="s">
        <v>270</v>
      </c>
      <c r="AA34" s="33"/>
      <c r="AD34" s="33"/>
    </row>
    <row r="35" spans="1:30" s="10" customFormat="1" x14ac:dyDescent="0.2">
      <c r="A35" s="3">
        <f t="shared" si="1"/>
        <v>2040</v>
      </c>
      <c r="B35" s="39">
        <v>2475750.2926137415</v>
      </c>
      <c r="C35" s="39">
        <v>0</v>
      </c>
      <c r="D35" s="39">
        <v>5910.7347812500002</v>
      </c>
      <c r="E35" s="39">
        <v>0</v>
      </c>
      <c r="F35" s="39">
        <v>7916.0845890399069</v>
      </c>
      <c r="G35" s="39">
        <v>0</v>
      </c>
      <c r="H35" s="39">
        <v>0</v>
      </c>
      <c r="I35" s="39">
        <v>0</v>
      </c>
      <c r="J35" s="39">
        <v>0</v>
      </c>
      <c r="K35" s="39">
        <v>0</v>
      </c>
      <c r="L35" s="14">
        <v>0</v>
      </c>
      <c r="M35" s="14">
        <v>0</v>
      </c>
      <c r="N35" s="31">
        <v>0</v>
      </c>
      <c r="O35" s="31">
        <v>0</v>
      </c>
      <c r="P35" s="10" t="s">
        <v>270</v>
      </c>
      <c r="R35" s="10">
        <v>0</v>
      </c>
      <c r="S35" s="10">
        <v>0</v>
      </c>
      <c r="T35" s="10">
        <v>0</v>
      </c>
      <c r="U35" s="10" t="s">
        <v>270</v>
      </c>
      <c r="V35" s="14">
        <v>0</v>
      </c>
      <c r="W35" s="14">
        <v>0</v>
      </c>
      <c r="X35" s="31">
        <v>0</v>
      </c>
      <c r="Y35" s="31">
        <v>0</v>
      </c>
      <c r="Z35" s="10" t="s">
        <v>270</v>
      </c>
      <c r="AA35" s="33"/>
      <c r="AD35" s="33"/>
    </row>
    <row r="36" spans="1:30" s="10" customFormat="1" x14ac:dyDescent="0.2">
      <c r="A36" s="3">
        <f t="shared" si="1"/>
        <v>2041</v>
      </c>
      <c r="B36" s="39">
        <v>2459878.6849370948</v>
      </c>
      <c r="C36" s="39">
        <v>0</v>
      </c>
      <c r="D36" s="39">
        <v>5832.8726679687497</v>
      </c>
      <c r="E36" s="39">
        <v>0</v>
      </c>
      <c r="F36" s="39">
        <v>7970.3290879669512</v>
      </c>
      <c r="G36" s="39">
        <v>0</v>
      </c>
      <c r="H36" s="39">
        <v>0</v>
      </c>
      <c r="I36" s="39">
        <v>0</v>
      </c>
      <c r="J36" s="39">
        <v>0</v>
      </c>
      <c r="K36" s="39">
        <v>0</v>
      </c>
      <c r="L36" s="14">
        <v>0</v>
      </c>
      <c r="M36" s="14">
        <v>0</v>
      </c>
      <c r="N36" s="31">
        <v>0</v>
      </c>
      <c r="O36" s="31">
        <v>0</v>
      </c>
      <c r="P36" s="10" t="s">
        <v>270</v>
      </c>
      <c r="R36" s="10">
        <v>0</v>
      </c>
      <c r="S36" s="10">
        <v>0</v>
      </c>
      <c r="T36" s="10">
        <v>0</v>
      </c>
      <c r="U36" s="10" t="s">
        <v>270</v>
      </c>
      <c r="V36" s="14">
        <v>0</v>
      </c>
      <c r="W36" s="14">
        <v>0</v>
      </c>
      <c r="X36" s="31">
        <v>0</v>
      </c>
      <c r="Y36" s="31">
        <v>0</v>
      </c>
      <c r="Z36" s="10" t="s">
        <v>270</v>
      </c>
      <c r="AA36" s="33"/>
      <c r="AD36" s="33"/>
    </row>
    <row r="37" spans="1:30" s="10" customFormat="1" x14ac:dyDescent="0.2">
      <c r="A37" s="3">
        <f>A36+1</f>
        <v>2042</v>
      </c>
      <c r="B37" s="39">
        <v>2209452.915561317</v>
      </c>
      <c r="C37" s="39">
        <v>0</v>
      </c>
      <c r="D37" s="39">
        <v>5280.078685546875</v>
      </c>
      <c r="E37" s="39">
        <v>0</v>
      </c>
      <c r="F37" s="39">
        <v>7908.4143658970088</v>
      </c>
      <c r="G37" s="39">
        <v>0</v>
      </c>
      <c r="H37" s="39">
        <v>0</v>
      </c>
      <c r="I37" s="39">
        <v>0</v>
      </c>
      <c r="J37" s="39">
        <v>0</v>
      </c>
      <c r="K37" s="39">
        <v>0</v>
      </c>
      <c r="L37" s="14">
        <v>0</v>
      </c>
      <c r="M37" s="14">
        <v>0</v>
      </c>
      <c r="N37" s="31">
        <v>0</v>
      </c>
      <c r="O37" s="31">
        <v>0</v>
      </c>
      <c r="P37" s="10" t="s">
        <v>270</v>
      </c>
      <c r="R37" s="10">
        <v>0</v>
      </c>
      <c r="S37" s="10">
        <v>0</v>
      </c>
      <c r="T37" s="10">
        <v>0</v>
      </c>
      <c r="U37" s="10" t="s">
        <v>270</v>
      </c>
      <c r="V37" s="14">
        <v>0</v>
      </c>
      <c r="W37" s="14">
        <v>0</v>
      </c>
      <c r="X37" s="31">
        <v>0</v>
      </c>
      <c r="Y37" s="31">
        <v>0</v>
      </c>
      <c r="Z37" s="10" t="s">
        <v>270</v>
      </c>
      <c r="AA37" s="33"/>
    </row>
    <row r="38" spans="1:30" s="10" customFormat="1" x14ac:dyDescent="0.2">
      <c r="A38" s="3">
        <v>2043</v>
      </c>
      <c r="B38" s="39">
        <v>2300471.5224411436</v>
      </c>
      <c r="C38" s="39">
        <v>0</v>
      </c>
      <c r="D38" s="39">
        <v>5490.4928925781251</v>
      </c>
      <c r="E38" s="39">
        <v>0</v>
      </c>
      <c r="F38" s="39">
        <v>7918.639788353833</v>
      </c>
      <c r="G38" s="39">
        <v>0</v>
      </c>
      <c r="H38" s="39">
        <v>0</v>
      </c>
      <c r="I38" s="39">
        <v>0</v>
      </c>
      <c r="J38" s="39">
        <v>0</v>
      </c>
      <c r="K38" s="39"/>
      <c r="L38" s="14">
        <v>0</v>
      </c>
      <c r="M38" s="14">
        <v>0</v>
      </c>
      <c r="N38" s="31">
        <v>0</v>
      </c>
      <c r="O38" s="31">
        <v>0</v>
      </c>
      <c r="P38" s="10" t="s">
        <v>270</v>
      </c>
      <c r="R38" s="10">
        <v>0</v>
      </c>
      <c r="S38" s="10">
        <v>0</v>
      </c>
      <c r="T38" s="10">
        <v>0</v>
      </c>
      <c r="U38" s="10" t="s">
        <v>270</v>
      </c>
      <c r="V38" s="14">
        <v>0</v>
      </c>
      <c r="W38" s="14">
        <v>0</v>
      </c>
      <c r="X38" s="31">
        <v>0</v>
      </c>
      <c r="Y38" s="31">
        <v>0</v>
      </c>
      <c r="Z38" s="10" t="s">
        <v>270</v>
      </c>
      <c r="AA38" s="33"/>
    </row>
    <row r="39" spans="1:30" ht="26" x14ac:dyDescent="0.2">
      <c r="A39" s="19" t="s">
        <v>169</v>
      </c>
      <c r="B39" s="19" t="s">
        <v>299</v>
      </c>
      <c r="C39" s="19" t="s">
        <v>299</v>
      </c>
      <c r="D39" s="19" t="s">
        <v>299</v>
      </c>
      <c r="E39" s="19" t="s">
        <v>299</v>
      </c>
      <c r="F39" s="19" t="s">
        <v>299</v>
      </c>
      <c r="G39" s="19" t="s">
        <v>299</v>
      </c>
      <c r="H39" s="19" t="s">
        <v>299</v>
      </c>
      <c r="I39" s="19" t="s">
        <v>299</v>
      </c>
      <c r="J39" s="19" t="s">
        <v>299</v>
      </c>
      <c r="K39" s="19" t="s">
        <v>299</v>
      </c>
      <c r="L39" s="19" t="s">
        <v>299</v>
      </c>
      <c r="M39" s="19" t="s">
        <v>299</v>
      </c>
      <c r="N39" s="19" t="s">
        <v>299</v>
      </c>
      <c r="O39" s="19" t="s">
        <v>299</v>
      </c>
      <c r="P39" s="19" t="s">
        <v>270</v>
      </c>
      <c r="Q39" s="19" t="s">
        <v>299</v>
      </c>
      <c r="R39" s="19" t="s">
        <v>299</v>
      </c>
      <c r="S39" s="19" t="s">
        <v>299</v>
      </c>
      <c r="T39" s="19" t="s">
        <v>299</v>
      </c>
      <c r="U39" s="19" t="s">
        <v>270</v>
      </c>
      <c r="V39" s="19" t="s">
        <v>299</v>
      </c>
      <c r="W39" s="19" t="s">
        <v>299</v>
      </c>
      <c r="X39" s="19" t="s">
        <v>299</v>
      </c>
      <c r="Y39" s="19" t="s">
        <v>299</v>
      </c>
      <c r="Z39" s="19" t="s">
        <v>270</v>
      </c>
    </row>
    <row r="40" spans="1:30" x14ac:dyDescent="0.2">
      <c r="D40" s="57"/>
    </row>
    <row r="41" spans="1:30" x14ac:dyDescent="0.2">
      <c r="C41" s="57"/>
    </row>
    <row r="42" spans="1:30" x14ac:dyDescent="0.2">
      <c r="C42" s="57"/>
    </row>
  </sheetData>
  <pageMargins left="0.25" right="0.25" top="0.75" bottom="0.75" header="0.3" footer="0.3"/>
  <pageSetup paperSize="3" scale="30" orientation="landscape" r:id="rId1"/>
  <headerFooter>
    <oddHeader>&amp;L&amp;"-,Bold Italic"&amp;12PGE Clean Energy Plan and Integrated Resource Plan 2023</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BBB0-013D-479E-B6F0-C585FE6E8654}">
  <sheetPr codeName="Sheet10">
    <tabColor theme="2" tint="-9.9978637043366805E-2"/>
  </sheetPr>
  <dimension ref="A1:E1169"/>
  <sheetViews>
    <sheetView topLeftCell="A8" zoomScale="85" zoomScaleNormal="85" workbookViewId="0">
      <selection activeCell="F25" sqref="F25"/>
    </sheetView>
  </sheetViews>
  <sheetFormatPr baseColWidth="10" defaultColWidth="9.33203125" defaultRowHeight="15" x14ac:dyDescent="0.2"/>
  <cols>
    <col min="1" max="1" width="9.33203125" style="3"/>
    <col min="2" max="2" width="51" style="3" bestFit="1" customWidth="1"/>
    <col min="3" max="3" width="23.33203125" style="3" bestFit="1" customWidth="1"/>
    <col min="4" max="4" width="25.5" style="3" customWidth="1"/>
    <col min="5" max="16384" width="9.33203125" style="3"/>
  </cols>
  <sheetData>
    <row r="1" spans="1:5" ht="27.75" customHeight="1" x14ac:dyDescent="0.2">
      <c r="A1" s="78" t="s">
        <v>60</v>
      </c>
    </row>
    <row r="2" spans="1:5" x14ac:dyDescent="0.2">
      <c r="A2" s="3" t="s">
        <v>300</v>
      </c>
    </row>
    <row r="3" spans="1:5" x14ac:dyDescent="0.2">
      <c r="A3" s="13" t="s">
        <v>301</v>
      </c>
    </row>
    <row r="4" spans="1:5" x14ac:dyDescent="0.2">
      <c r="A4" s="13" t="s">
        <v>302</v>
      </c>
    </row>
    <row r="5" spans="1:5" x14ac:dyDescent="0.2">
      <c r="A5" s="3" t="s">
        <v>303</v>
      </c>
    </row>
    <row r="6" spans="1:5" s="1" customFormat="1" x14ac:dyDescent="0.2"/>
    <row r="7" spans="1:5" x14ac:dyDescent="0.2">
      <c r="A7" s="21">
        <v>40</v>
      </c>
      <c r="B7" s="3" t="str">
        <f ca="1">OFFSET(Portfolios!$B$7,A7,0)</f>
        <v>Portfolio40</v>
      </c>
    </row>
    <row r="8" spans="1:5" ht="80" x14ac:dyDescent="0.2">
      <c r="B8" s="62" t="s">
        <v>304</v>
      </c>
      <c r="C8" s="3" t="s">
        <v>305</v>
      </c>
      <c r="D8" s="62" t="s">
        <v>306</v>
      </c>
    </row>
    <row r="9" spans="1:5" x14ac:dyDescent="0.2">
      <c r="A9" s="3" t="s">
        <v>163</v>
      </c>
      <c r="B9" s="3" t="s">
        <v>307</v>
      </c>
      <c r="C9" s="3" t="s">
        <v>308</v>
      </c>
      <c r="D9" s="3" t="s">
        <v>309</v>
      </c>
    </row>
    <row r="10" spans="1:5" x14ac:dyDescent="0.2">
      <c r="A10" s="3">
        <f t="shared" ref="A10:A12" si="0">A11-1</f>
        <v>2019</v>
      </c>
      <c r="B10" s="9"/>
      <c r="C10" s="9"/>
      <c r="D10" s="9"/>
    </row>
    <row r="11" spans="1:5" x14ac:dyDescent="0.2">
      <c r="A11" s="3">
        <f t="shared" si="0"/>
        <v>2020</v>
      </c>
      <c r="B11" s="9"/>
      <c r="C11" s="9"/>
      <c r="D11" s="9"/>
    </row>
    <row r="12" spans="1:5" x14ac:dyDescent="0.2">
      <c r="A12" s="3">
        <f t="shared" si="0"/>
        <v>2021</v>
      </c>
      <c r="B12" s="9"/>
      <c r="C12" s="9"/>
      <c r="D12" s="9"/>
    </row>
    <row r="13" spans="1:5" x14ac:dyDescent="0.2">
      <c r="A13" s="3">
        <f>A14-1</f>
        <v>2022</v>
      </c>
      <c r="B13" s="9"/>
      <c r="C13" s="9"/>
      <c r="D13" s="9"/>
    </row>
    <row r="14" spans="1:5" x14ac:dyDescent="0.2">
      <c r="A14" s="3">
        <v>2023</v>
      </c>
      <c r="B14" s="10"/>
      <c r="C14" s="10"/>
      <c r="D14" s="10"/>
    </row>
    <row r="15" spans="1:5" x14ac:dyDescent="0.2">
      <c r="A15" s="3">
        <f>A14+1</f>
        <v>2024</v>
      </c>
      <c r="B15" s="59">
        <v>1657.7713671000208</v>
      </c>
      <c r="C15" s="60">
        <v>19683694.255924664</v>
      </c>
      <c r="D15" s="55">
        <v>84.220540389720924</v>
      </c>
      <c r="E15" s="79"/>
    </row>
    <row r="16" spans="1:5" x14ac:dyDescent="0.2">
      <c r="A16" s="3">
        <f t="shared" ref="A16:A34" si="1">A15+1</f>
        <v>2025</v>
      </c>
      <c r="B16" s="59">
        <v>1828.8006309349014</v>
      </c>
      <c r="C16" s="60">
        <v>20345757.891285531</v>
      </c>
      <c r="D16" s="55">
        <v>89.88609029493125</v>
      </c>
      <c r="E16" s="79"/>
    </row>
    <row r="17" spans="1:5" x14ac:dyDescent="0.2">
      <c r="A17" s="3">
        <f t="shared" si="1"/>
        <v>2026</v>
      </c>
      <c r="B17" s="59">
        <v>1771.990646924206</v>
      </c>
      <c r="C17" s="60">
        <v>21049381.395267077</v>
      </c>
      <c r="D17" s="55">
        <v>84.182552144864246</v>
      </c>
      <c r="E17" s="79"/>
    </row>
    <row r="18" spans="1:5" x14ac:dyDescent="0.2">
      <c r="A18" s="3">
        <f t="shared" si="1"/>
        <v>2027</v>
      </c>
      <c r="B18" s="59">
        <v>1864.4967199088969</v>
      </c>
      <c r="C18" s="60">
        <v>21729469.278011125</v>
      </c>
      <c r="D18" s="55">
        <v>85.804981983414194</v>
      </c>
      <c r="E18" s="79"/>
    </row>
    <row r="19" spans="1:5" x14ac:dyDescent="0.2">
      <c r="A19" s="3">
        <f t="shared" si="1"/>
        <v>2028</v>
      </c>
      <c r="B19" s="59">
        <v>1852.7900016273777</v>
      </c>
      <c r="C19" s="60">
        <v>22549039.366378967</v>
      </c>
      <c r="D19" s="55">
        <v>82.167136769024481</v>
      </c>
      <c r="E19" s="79"/>
    </row>
    <row r="20" spans="1:5" x14ac:dyDescent="0.2">
      <c r="A20" s="3">
        <f t="shared" si="1"/>
        <v>2029</v>
      </c>
      <c r="B20" s="59">
        <v>2290.313371147518</v>
      </c>
      <c r="C20" s="60">
        <v>22929457.845549908</v>
      </c>
      <c r="D20" s="55">
        <v>99.885195130857255</v>
      </c>
      <c r="E20" s="79"/>
    </row>
    <row r="21" spans="1:5" x14ac:dyDescent="0.2">
      <c r="A21" s="3">
        <f t="shared" si="1"/>
        <v>2030</v>
      </c>
      <c r="B21" s="59">
        <v>2575.9864091656978</v>
      </c>
      <c r="C21" s="60">
        <v>23384384.190481663</v>
      </c>
      <c r="D21" s="55">
        <v>110.15840264094798</v>
      </c>
      <c r="E21" s="79"/>
    </row>
    <row r="22" spans="1:5" x14ac:dyDescent="0.2">
      <c r="A22" s="3">
        <f t="shared" si="1"/>
        <v>2031</v>
      </c>
      <c r="B22" s="59">
        <v>3132.7488131564019</v>
      </c>
      <c r="C22" s="60">
        <v>23882220.650033358</v>
      </c>
      <c r="D22" s="55">
        <v>131.17493800359918</v>
      </c>
      <c r="E22" s="79"/>
    </row>
    <row r="23" spans="1:5" x14ac:dyDescent="0.2">
      <c r="A23" s="3">
        <f t="shared" si="1"/>
        <v>2032</v>
      </c>
      <c r="B23" s="59">
        <v>3591.7558252309082</v>
      </c>
      <c r="C23" s="60">
        <v>24479610.259102654</v>
      </c>
      <c r="D23" s="55">
        <v>146.72438765218195</v>
      </c>
      <c r="E23" s="79"/>
    </row>
    <row r="24" spans="1:5" x14ac:dyDescent="0.2">
      <c r="A24" s="3">
        <f t="shared" si="1"/>
        <v>2033</v>
      </c>
      <c r="B24" s="59">
        <v>3624.0623036501197</v>
      </c>
      <c r="C24" s="60">
        <v>25008274.743971057</v>
      </c>
      <c r="D24" s="55">
        <v>144.91452692168625</v>
      </c>
      <c r="E24" s="79"/>
    </row>
    <row r="25" spans="1:5" x14ac:dyDescent="0.2">
      <c r="A25" s="3">
        <f t="shared" si="1"/>
        <v>2034</v>
      </c>
      <c r="B25" s="59">
        <v>3675.0592613627437</v>
      </c>
      <c r="C25" s="60">
        <v>25688499.192879237</v>
      </c>
      <c r="D25" s="55">
        <v>143.06243559691711</v>
      </c>
      <c r="E25" s="79"/>
    </row>
    <row r="26" spans="1:5" x14ac:dyDescent="0.2">
      <c r="A26" s="3">
        <f t="shared" si="1"/>
        <v>2035</v>
      </c>
      <c r="B26" s="59">
        <v>3796.7984758678754</v>
      </c>
      <c r="C26" s="60">
        <v>26420813.151573863</v>
      </c>
      <c r="D26" s="55">
        <v>143.70483050941615</v>
      </c>
      <c r="E26" s="79"/>
    </row>
    <row r="27" spans="1:5" x14ac:dyDescent="0.2">
      <c r="A27" s="3">
        <f t="shared" si="1"/>
        <v>2036</v>
      </c>
      <c r="B27" s="59">
        <v>4146.0155571633886</v>
      </c>
      <c r="C27" s="60">
        <v>27260994.189233735</v>
      </c>
      <c r="D27" s="55">
        <v>152.08599981290436</v>
      </c>
      <c r="E27" s="79"/>
    </row>
    <row r="28" spans="1:5" x14ac:dyDescent="0.2">
      <c r="A28" s="3">
        <f t="shared" si="1"/>
        <v>2037</v>
      </c>
      <c r="B28" s="59">
        <v>5071.3380318218733</v>
      </c>
      <c r="C28" s="60">
        <v>27944115.372105535</v>
      </c>
      <c r="D28" s="55">
        <v>181.4814305012568</v>
      </c>
      <c r="E28" s="79"/>
    </row>
    <row r="29" spans="1:5" x14ac:dyDescent="0.2">
      <c r="A29" s="3">
        <f t="shared" si="1"/>
        <v>2038</v>
      </c>
      <c r="B29" s="59">
        <v>6344.6848012056607</v>
      </c>
      <c r="C29" s="60">
        <v>28693478.250558872</v>
      </c>
      <c r="D29" s="55">
        <v>221.11940371265666</v>
      </c>
      <c r="E29" s="79"/>
    </row>
    <row r="30" spans="1:5" x14ac:dyDescent="0.2">
      <c r="A30" s="3">
        <f t="shared" si="1"/>
        <v>2039</v>
      </c>
      <c r="B30" s="59">
        <v>7963.8252074055317</v>
      </c>
      <c r="C30" s="60">
        <v>29506392.275346961</v>
      </c>
      <c r="D30" s="55">
        <v>269.90169225328941</v>
      </c>
      <c r="E30" s="79"/>
    </row>
    <row r="31" spans="1:5" x14ac:dyDescent="0.2">
      <c r="A31" s="3">
        <f t="shared" si="1"/>
        <v>2040</v>
      </c>
      <c r="B31" s="59">
        <v>8885.085142586051</v>
      </c>
      <c r="C31" s="60">
        <v>30422406.607060637</v>
      </c>
      <c r="D31" s="55">
        <v>292.05727401342205</v>
      </c>
      <c r="E31" s="79"/>
    </row>
    <row r="32" spans="1:5" x14ac:dyDescent="0.2">
      <c r="A32" s="3">
        <f t="shared" si="1"/>
        <v>2041</v>
      </c>
      <c r="B32" s="59">
        <v>11882.930340835161</v>
      </c>
      <c r="C32" s="60">
        <v>31097455.078278702</v>
      </c>
      <c r="D32" s="55">
        <v>382.11906121974857</v>
      </c>
      <c r="E32" s="79"/>
    </row>
    <row r="33" spans="1:5" x14ac:dyDescent="0.2">
      <c r="A33" s="3">
        <f t="shared" si="1"/>
        <v>2042</v>
      </c>
      <c r="B33" s="59">
        <v>12461.553337110659</v>
      </c>
      <c r="C33" s="60">
        <v>31814924.117571566</v>
      </c>
      <c r="D33" s="55">
        <v>391.68892218819002</v>
      </c>
      <c r="E33" s="79"/>
    </row>
    <row r="34" spans="1:5" x14ac:dyDescent="0.2">
      <c r="A34" s="3">
        <f t="shared" si="1"/>
        <v>2043</v>
      </c>
      <c r="B34" s="59">
        <v>12807.16517901402</v>
      </c>
      <c r="C34" s="60">
        <v>32532335.611845087</v>
      </c>
      <c r="D34" s="55">
        <v>393.67493720158552</v>
      </c>
      <c r="E34" s="79"/>
    </row>
    <row r="35" spans="1:5" customFormat="1" ht="39" x14ac:dyDescent="0.2">
      <c r="A35" s="19" t="s">
        <v>169</v>
      </c>
      <c r="B35" s="19" t="s">
        <v>310</v>
      </c>
      <c r="C35" s="19" t="s">
        <v>311</v>
      </c>
      <c r="D35" s="19" t="s">
        <v>312</v>
      </c>
      <c r="E35" s="79"/>
    </row>
    <row r="36" spans="1:5" customFormat="1" x14ac:dyDescent="0.2"/>
    <row r="37" spans="1:5" customFormat="1" x14ac:dyDescent="0.2"/>
    <row r="39" spans="1:5" x14ac:dyDescent="0.2">
      <c r="A39" s="3">
        <v>1</v>
      </c>
      <c r="B39" s="3" t="s">
        <v>71</v>
      </c>
    </row>
    <row r="40" spans="1:5" x14ac:dyDescent="0.2">
      <c r="B40" s="3" t="s">
        <v>313</v>
      </c>
      <c r="C40" s="3" t="s">
        <v>305</v>
      </c>
      <c r="D40" s="3" t="s">
        <v>314</v>
      </c>
    </row>
    <row r="41" spans="1:5" x14ac:dyDescent="0.2">
      <c r="A41" s="3" t="s">
        <v>163</v>
      </c>
      <c r="B41" s="3" t="s">
        <v>307</v>
      </c>
      <c r="C41" s="3" t="s">
        <v>308</v>
      </c>
      <c r="D41" s="3" t="s">
        <v>309</v>
      </c>
    </row>
    <row r="42" spans="1:5" x14ac:dyDescent="0.2">
      <c r="A42" s="3">
        <f t="shared" ref="A42:A44" si="2">A43-1</f>
        <v>2019</v>
      </c>
      <c r="B42" s="9"/>
      <c r="C42" s="9"/>
      <c r="D42" s="9"/>
    </row>
    <row r="43" spans="1:5" x14ac:dyDescent="0.2">
      <c r="A43" s="3">
        <f t="shared" si="2"/>
        <v>2020</v>
      </c>
      <c r="B43" s="9"/>
      <c r="C43" s="9"/>
      <c r="D43" s="9"/>
    </row>
    <row r="44" spans="1:5" x14ac:dyDescent="0.2">
      <c r="A44" s="3">
        <f t="shared" si="2"/>
        <v>2021</v>
      </c>
      <c r="B44" s="9"/>
      <c r="C44" s="9"/>
      <c r="D44" s="9"/>
    </row>
    <row r="45" spans="1:5" x14ac:dyDescent="0.2">
      <c r="A45" s="3">
        <f>A46-1</f>
        <v>2022</v>
      </c>
      <c r="B45" s="9"/>
      <c r="C45" s="9"/>
      <c r="D45" s="9"/>
    </row>
    <row r="46" spans="1:5" x14ac:dyDescent="0.2">
      <c r="A46" s="3">
        <v>2023</v>
      </c>
      <c r="B46" s="10"/>
      <c r="C46" s="10"/>
      <c r="D46" s="10"/>
    </row>
    <row r="47" spans="1:5" x14ac:dyDescent="0.2">
      <c r="A47" s="3">
        <f>A46+1</f>
        <v>2024</v>
      </c>
      <c r="B47" s="59">
        <v>1657.7713671000208</v>
      </c>
      <c r="C47" s="60">
        <v>19683694.255924664</v>
      </c>
      <c r="D47" s="55">
        <f t="shared" ref="D47:D66" si="3">B47*1000000/C47</f>
        <v>84.220540389720924</v>
      </c>
    </row>
    <row r="48" spans="1:5" x14ac:dyDescent="0.2">
      <c r="A48" s="3">
        <f t="shared" ref="A48:A65" si="4">A47+1</f>
        <v>2025</v>
      </c>
      <c r="B48" s="59">
        <v>1828.8006309349014</v>
      </c>
      <c r="C48" s="60">
        <v>20345757.891285531</v>
      </c>
      <c r="D48" s="55">
        <f t="shared" si="3"/>
        <v>89.886090294931265</v>
      </c>
    </row>
    <row r="49" spans="1:4" x14ac:dyDescent="0.2">
      <c r="A49" s="3">
        <f t="shared" si="4"/>
        <v>2026</v>
      </c>
      <c r="B49" s="59">
        <v>1772.0206161876522</v>
      </c>
      <c r="C49" s="60">
        <v>21049381.395267077</v>
      </c>
      <c r="D49" s="55">
        <f t="shared" si="3"/>
        <v>84.18397590468328</v>
      </c>
    </row>
    <row r="50" spans="1:4" x14ac:dyDescent="0.2">
      <c r="A50" s="3">
        <f t="shared" si="4"/>
        <v>2027</v>
      </c>
      <c r="B50" s="59">
        <v>1857.1827012421188</v>
      </c>
      <c r="C50" s="60">
        <v>21729469.278011125</v>
      </c>
      <c r="D50" s="55">
        <f t="shared" si="3"/>
        <v>85.468387537723828</v>
      </c>
    </row>
    <row r="51" spans="1:4" x14ac:dyDescent="0.2">
      <c r="A51" s="3">
        <f t="shared" si="4"/>
        <v>2028</v>
      </c>
      <c r="B51" s="59">
        <v>1848.0281907531712</v>
      </c>
      <c r="C51" s="60">
        <v>22549039.366378967</v>
      </c>
      <c r="D51" s="55">
        <f t="shared" si="3"/>
        <v>81.955960993558563</v>
      </c>
    </row>
    <row r="52" spans="1:4" x14ac:dyDescent="0.2">
      <c r="A52" s="3">
        <f t="shared" si="4"/>
        <v>2029</v>
      </c>
      <c r="B52" s="59">
        <v>2236.2276668428062</v>
      </c>
      <c r="C52" s="60">
        <v>22929457.845549908</v>
      </c>
      <c r="D52" s="55">
        <f t="shared" si="3"/>
        <v>97.526408252029725</v>
      </c>
    </row>
    <row r="53" spans="1:4" x14ac:dyDescent="0.2">
      <c r="A53" s="3">
        <f t="shared" si="4"/>
        <v>2030</v>
      </c>
      <c r="B53" s="59">
        <v>2874.1819489426875</v>
      </c>
      <c r="C53" s="60">
        <v>23384384.190481663</v>
      </c>
      <c r="D53" s="55">
        <f t="shared" si="3"/>
        <v>122.9103116648498</v>
      </c>
    </row>
    <row r="54" spans="1:4" x14ac:dyDescent="0.2">
      <c r="A54" s="3">
        <f t="shared" si="4"/>
        <v>2031</v>
      </c>
      <c r="B54" s="59">
        <v>3756.46726703176</v>
      </c>
      <c r="C54" s="60">
        <v>23882220.650033358</v>
      </c>
      <c r="D54" s="55">
        <f t="shared" si="3"/>
        <v>157.29137261054964</v>
      </c>
    </row>
    <row r="55" spans="1:4" x14ac:dyDescent="0.2">
      <c r="A55" s="3">
        <f t="shared" si="4"/>
        <v>2032</v>
      </c>
      <c r="B55" s="59">
        <v>4614.0092759500667</v>
      </c>
      <c r="C55" s="60">
        <v>24479610.259102654</v>
      </c>
      <c r="D55" s="55">
        <f t="shared" si="3"/>
        <v>188.48377188661996</v>
      </c>
    </row>
    <row r="56" spans="1:4" x14ac:dyDescent="0.2">
      <c r="A56" s="3">
        <f t="shared" si="4"/>
        <v>2033</v>
      </c>
      <c r="B56" s="59">
        <v>5185.5220595694664</v>
      </c>
      <c r="C56" s="60">
        <v>25008274.743971057</v>
      </c>
      <c r="D56" s="55">
        <f t="shared" si="3"/>
        <v>207.35225091125415</v>
      </c>
    </row>
    <row r="57" spans="1:4" x14ac:dyDescent="0.2">
      <c r="A57" s="3">
        <f t="shared" si="4"/>
        <v>2034</v>
      </c>
      <c r="B57" s="59">
        <v>5785.3241590894131</v>
      </c>
      <c r="C57" s="60">
        <v>25688499.192879237</v>
      </c>
      <c r="D57" s="55">
        <f t="shared" si="3"/>
        <v>225.21067173488612</v>
      </c>
    </row>
    <row r="58" spans="1:4" x14ac:dyDescent="0.2">
      <c r="A58" s="3">
        <f t="shared" si="4"/>
        <v>2035</v>
      </c>
      <c r="B58" s="59">
        <v>6573.9253808104659</v>
      </c>
      <c r="C58" s="60">
        <v>26420813.151573863</v>
      </c>
      <c r="D58" s="55">
        <f t="shared" si="3"/>
        <v>248.81616410124997</v>
      </c>
    </row>
    <row r="59" spans="1:4" x14ac:dyDescent="0.2">
      <c r="A59" s="3">
        <f t="shared" si="4"/>
        <v>2036</v>
      </c>
      <c r="B59" s="59">
        <v>7654.5225699362736</v>
      </c>
      <c r="C59" s="60">
        <v>27260994.189233735</v>
      </c>
      <c r="D59" s="55">
        <f t="shared" si="3"/>
        <v>280.78662563815436</v>
      </c>
    </row>
    <row r="60" spans="1:4" x14ac:dyDescent="0.2">
      <c r="A60" s="3">
        <f t="shared" si="4"/>
        <v>2037</v>
      </c>
      <c r="B60" s="59">
        <v>9056.2534621631348</v>
      </c>
      <c r="C60" s="60">
        <v>27944115.372105535</v>
      </c>
      <c r="D60" s="55">
        <f t="shared" si="3"/>
        <v>324.08445719499491</v>
      </c>
    </row>
    <row r="61" spans="1:4" x14ac:dyDescent="0.2">
      <c r="A61" s="3">
        <f t="shared" si="4"/>
        <v>2038</v>
      </c>
      <c r="B61" s="59">
        <v>10562.255642847445</v>
      </c>
      <c r="C61" s="60">
        <v>28693478.250558872</v>
      </c>
      <c r="D61" s="55">
        <f t="shared" si="3"/>
        <v>368.10649272336718</v>
      </c>
    </row>
    <row r="62" spans="1:4" x14ac:dyDescent="0.2">
      <c r="A62" s="3">
        <f t="shared" si="4"/>
        <v>2039</v>
      </c>
      <c r="B62" s="59">
        <v>12087.4700513222</v>
      </c>
      <c r="C62" s="60">
        <v>29506392.275346961</v>
      </c>
      <c r="D62" s="55">
        <f t="shared" si="3"/>
        <v>409.65598025419951</v>
      </c>
    </row>
    <row r="63" spans="1:4" x14ac:dyDescent="0.2">
      <c r="A63" s="3">
        <f t="shared" si="4"/>
        <v>2040</v>
      </c>
      <c r="B63" s="59">
        <v>13594.938044917599</v>
      </c>
      <c r="C63" s="60">
        <v>30422406.607060637</v>
      </c>
      <c r="D63" s="55">
        <f t="shared" si="3"/>
        <v>446.87253774862091</v>
      </c>
    </row>
    <row r="64" spans="1:4" x14ac:dyDescent="0.2">
      <c r="A64" s="3">
        <f t="shared" si="4"/>
        <v>2041</v>
      </c>
      <c r="B64" s="59">
        <v>14736.415210614365</v>
      </c>
      <c r="C64" s="60">
        <v>31097455.078278702</v>
      </c>
      <c r="D64" s="55">
        <f t="shared" si="3"/>
        <v>473.87849499323244</v>
      </c>
    </row>
    <row r="65" spans="1:4" x14ac:dyDescent="0.2">
      <c r="A65" s="3">
        <f t="shared" si="4"/>
        <v>2042</v>
      </c>
      <c r="B65" s="59">
        <v>15290.029205756289</v>
      </c>
      <c r="C65" s="60">
        <v>31814924.117571566</v>
      </c>
      <c r="D65" s="55">
        <f t="shared" si="3"/>
        <v>480.59298049092365</v>
      </c>
    </row>
    <row r="66" spans="1:4" x14ac:dyDescent="0.2">
      <c r="A66" s="3">
        <v>2043</v>
      </c>
      <c r="B66" s="59">
        <v>15607.835954907998</v>
      </c>
      <c r="C66" s="60">
        <v>32532335.611845087</v>
      </c>
      <c r="D66" s="55">
        <f t="shared" si="3"/>
        <v>479.76376922735153</v>
      </c>
    </row>
    <row r="67" spans="1:4" x14ac:dyDescent="0.2">
      <c r="B67" s="56"/>
    </row>
    <row r="68" spans="1:4" x14ac:dyDescent="0.2">
      <c r="A68" s="3">
        <f>A39+1</f>
        <v>2</v>
      </c>
      <c r="B68" s="3" t="s">
        <v>73</v>
      </c>
    </row>
    <row r="69" spans="1:4" x14ac:dyDescent="0.2">
      <c r="B69" s="3" t="s">
        <v>313</v>
      </c>
      <c r="C69" s="3" t="s">
        <v>305</v>
      </c>
      <c r="D69" s="3" t="s">
        <v>314</v>
      </c>
    </row>
    <row r="70" spans="1:4" x14ac:dyDescent="0.2">
      <c r="A70" s="3" t="s">
        <v>163</v>
      </c>
      <c r="B70" s="3" t="s">
        <v>307</v>
      </c>
      <c r="C70" s="3" t="s">
        <v>308</v>
      </c>
      <c r="D70" s="3" t="s">
        <v>309</v>
      </c>
    </row>
    <row r="71" spans="1:4" x14ac:dyDescent="0.2">
      <c r="A71" s="3">
        <f t="shared" ref="A71:A73" si="5">A72-1</f>
        <v>2019</v>
      </c>
      <c r="B71" s="9"/>
      <c r="C71" s="9"/>
      <c r="D71" s="9"/>
    </row>
    <row r="72" spans="1:4" x14ac:dyDescent="0.2">
      <c r="A72" s="3">
        <f t="shared" si="5"/>
        <v>2020</v>
      </c>
      <c r="B72" s="9"/>
      <c r="C72" s="9"/>
      <c r="D72" s="9"/>
    </row>
    <row r="73" spans="1:4" x14ac:dyDescent="0.2">
      <c r="A73" s="3">
        <f t="shared" si="5"/>
        <v>2021</v>
      </c>
      <c r="B73" s="9"/>
      <c r="C73" s="9"/>
      <c r="D73" s="9"/>
    </row>
    <row r="74" spans="1:4" x14ac:dyDescent="0.2">
      <c r="A74" s="3">
        <f>A75-1</f>
        <v>2022</v>
      </c>
      <c r="B74" s="9"/>
      <c r="C74" s="9"/>
      <c r="D74" s="9"/>
    </row>
    <row r="75" spans="1:4" x14ac:dyDescent="0.2">
      <c r="A75" s="3">
        <v>2023</v>
      </c>
      <c r="B75" s="10"/>
      <c r="C75" s="10"/>
      <c r="D75" s="10"/>
    </row>
    <row r="76" spans="1:4" x14ac:dyDescent="0.2">
      <c r="A76" s="3">
        <f>A75+1</f>
        <v>2024</v>
      </c>
      <c r="B76" s="59">
        <v>1657.7713671000208</v>
      </c>
      <c r="C76" s="60">
        <v>19683694.255924664</v>
      </c>
      <c r="D76" s="55">
        <f t="shared" ref="D76:D95" si="6">B76*1000000/C76</f>
        <v>84.220540389720924</v>
      </c>
    </row>
    <row r="77" spans="1:4" x14ac:dyDescent="0.2">
      <c r="A77" s="3">
        <f t="shared" ref="A77:A95" si="7">A76+1</f>
        <v>2025</v>
      </c>
      <c r="B77" s="59">
        <v>1828.7949391223615</v>
      </c>
      <c r="C77" s="60">
        <v>20345757.891285531</v>
      </c>
      <c r="D77" s="55">
        <f t="shared" si="6"/>
        <v>89.885810540666483</v>
      </c>
    </row>
    <row r="78" spans="1:4" x14ac:dyDescent="0.2">
      <c r="A78" s="3">
        <f t="shared" si="7"/>
        <v>2026</v>
      </c>
      <c r="B78" s="59">
        <v>1783.5115439366232</v>
      </c>
      <c r="C78" s="60">
        <v>21049381.395267077</v>
      </c>
      <c r="D78" s="55">
        <f t="shared" si="6"/>
        <v>84.729879251351448</v>
      </c>
    </row>
    <row r="79" spans="1:4" x14ac:dyDescent="0.2">
      <c r="A79" s="3">
        <f t="shared" si="7"/>
        <v>2027</v>
      </c>
      <c r="B79" s="59">
        <v>1883.225560553866</v>
      </c>
      <c r="C79" s="60">
        <v>21729469.278011125</v>
      </c>
      <c r="D79" s="55">
        <f t="shared" si="6"/>
        <v>86.666891697146667</v>
      </c>
    </row>
    <row r="80" spans="1:4" x14ac:dyDescent="0.2">
      <c r="A80" s="3">
        <f t="shared" si="7"/>
        <v>2028</v>
      </c>
      <c r="B80" s="59">
        <v>2197.5474229883998</v>
      </c>
      <c r="C80" s="60">
        <v>22549039.366378967</v>
      </c>
      <c r="D80" s="55">
        <f t="shared" si="6"/>
        <v>97.456365536572861</v>
      </c>
    </row>
    <row r="81" spans="1:4" x14ac:dyDescent="0.2">
      <c r="A81" s="3">
        <f t="shared" si="7"/>
        <v>2029</v>
      </c>
      <c r="B81" s="59">
        <v>2810.0172353748267</v>
      </c>
      <c r="C81" s="60">
        <v>22929457.845549908</v>
      </c>
      <c r="D81" s="55">
        <f t="shared" si="6"/>
        <v>122.55053103753117</v>
      </c>
    </row>
    <row r="82" spans="1:4" x14ac:dyDescent="0.2">
      <c r="A82" s="3">
        <f t="shared" si="7"/>
        <v>2030</v>
      </c>
      <c r="B82" s="59">
        <v>3088.6883625343207</v>
      </c>
      <c r="C82" s="60">
        <v>23384384.190481663</v>
      </c>
      <c r="D82" s="55">
        <f t="shared" si="6"/>
        <v>132.0833739890202</v>
      </c>
    </row>
    <row r="83" spans="1:4" x14ac:dyDescent="0.2">
      <c r="A83" s="3">
        <f t="shared" si="7"/>
        <v>2031</v>
      </c>
      <c r="B83" s="59">
        <v>3723.0203128502853</v>
      </c>
      <c r="C83" s="60">
        <v>23882220.650033358</v>
      </c>
      <c r="D83" s="55">
        <f t="shared" si="6"/>
        <v>155.89087662353063</v>
      </c>
    </row>
    <row r="84" spans="1:4" x14ac:dyDescent="0.2">
      <c r="A84" s="3">
        <f t="shared" si="7"/>
        <v>2032</v>
      </c>
      <c r="B84" s="59">
        <v>4586.2410780750142</v>
      </c>
      <c r="C84" s="60">
        <v>24479610.259102654</v>
      </c>
      <c r="D84" s="55">
        <f t="shared" si="6"/>
        <v>187.34943201841367</v>
      </c>
    </row>
    <row r="85" spans="1:4" x14ac:dyDescent="0.2">
      <c r="A85" s="3">
        <f t="shared" si="7"/>
        <v>2033</v>
      </c>
      <c r="B85" s="59">
        <v>5155.404570629802</v>
      </c>
      <c r="C85" s="60">
        <v>25008274.743971057</v>
      </c>
      <c r="D85" s="55">
        <f t="shared" si="6"/>
        <v>206.14794996494734</v>
      </c>
    </row>
    <row r="86" spans="1:4" x14ac:dyDescent="0.2">
      <c r="A86" s="3">
        <f t="shared" si="7"/>
        <v>2034</v>
      </c>
      <c r="B86" s="59">
        <v>5753.6763990894124</v>
      </c>
      <c r="C86" s="60">
        <v>25688499.192879237</v>
      </c>
      <c r="D86" s="55">
        <f t="shared" si="6"/>
        <v>223.97869007015839</v>
      </c>
    </row>
    <row r="87" spans="1:4" x14ac:dyDescent="0.2">
      <c r="A87" s="3">
        <f t="shared" si="7"/>
        <v>2035</v>
      </c>
      <c r="B87" s="59">
        <v>6548.6169494600999</v>
      </c>
      <c r="C87" s="60">
        <v>26420813.151573863</v>
      </c>
      <c r="D87" s="55">
        <f t="shared" si="6"/>
        <v>247.85826658291194</v>
      </c>
    </row>
    <row r="88" spans="1:4" x14ac:dyDescent="0.2">
      <c r="A88" s="3">
        <f t="shared" si="7"/>
        <v>2036</v>
      </c>
      <c r="B88" s="59">
        <v>7653.0897885590339</v>
      </c>
      <c r="C88" s="60">
        <v>27260994.189233735</v>
      </c>
      <c r="D88" s="55">
        <f t="shared" si="6"/>
        <v>280.73406770988169</v>
      </c>
    </row>
    <row r="89" spans="1:4" x14ac:dyDescent="0.2">
      <c r="A89" s="3">
        <f t="shared" si="7"/>
        <v>2037</v>
      </c>
      <c r="B89" s="59">
        <v>9108.4624689621596</v>
      </c>
      <c r="C89" s="60">
        <v>27944115.372105535</v>
      </c>
      <c r="D89" s="55">
        <f t="shared" si="6"/>
        <v>325.9527935550409</v>
      </c>
    </row>
    <row r="90" spans="1:4" x14ac:dyDescent="0.2">
      <c r="A90" s="3">
        <f t="shared" si="7"/>
        <v>2038</v>
      </c>
      <c r="B90" s="59">
        <v>10590.063822428961</v>
      </c>
      <c r="C90" s="60">
        <v>28693478.250558872</v>
      </c>
      <c r="D90" s="55">
        <f t="shared" si="6"/>
        <v>369.07563906870354</v>
      </c>
    </row>
    <row r="91" spans="1:4" x14ac:dyDescent="0.2">
      <c r="A91" s="3">
        <f t="shared" si="7"/>
        <v>2039</v>
      </c>
      <c r="B91" s="59">
        <v>12091.631288150124</v>
      </c>
      <c r="C91" s="60">
        <v>29506392.275346961</v>
      </c>
      <c r="D91" s="55">
        <f t="shared" si="6"/>
        <v>409.79700857067724</v>
      </c>
    </row>
    <row r="92" spans="1:4" x14ac:dyDescent="0.2">
      <c r="A92" s="3">
        <f t="shared" si="7"/>
        <v>2040</v>
      </c>
      <c r="B92" s="59">
        <v>13570.708266874748</v>
      </c>
      <c r="C92" s="60">
        <v>30422406.607060637</v>
      </c>
      <c r="D92" s="55">
        <f t="shared" si="6"/>
        <v>446.07609260357356</v>
      </c>
    </row>
    <row r="93" spans="1:4" x14ac:dyDescent="0.2">
      <c r="A93" s="3">
        <f t="shared" si="7"/>
        <v>2041</v>
      </c>
      <c r="B93" s="59">
        <v>14712.810798984117</v>
      </c>
      <c r="C93" s="60">
        <v>31097455.078278702</v>
      </c>
      <c r="D93" s="55">
        <f t="shared" si="6"/>
        <v>473.11944858345936</v>
      </c>
    </row>
    <row r="94" spans="1:4" x14ac:dyDescent="0.2">
      <c r="A94" s="3">
        <f t="shared" si="7"/>
        <v>2042</v>
      </c>
      <c r="B94" s="59">
        <v>15266.425228154354</v>
      </c>
      <c r="C94" s="60">
        <v>31814924.117571566</v>
      </c>
      <c r="D94" s="55">
        <f t="shared" si="6"/>
        <v>479.85106523396104</v>
      </c>
    </row>
    <row r="95" spans="1:4" x14ac:dyDescent="0.2">
      <c r="A95" s="3">
        <f t="shared" si="7"/>
        <v>2043</v>
      </c>
      <c r="B95" s="59">
        <v>15584.412122684673</v>
      </c>
      <c r="C95" s="60">
        <v>32532335.611845087</v>
      </c>
      <c r="D95" s="55">
        <f t="shared" si="6"/>
        <v>479.04375230318101</v>
      </c>
    </row>
    <row r="96" spans="1:4" x14ac:dyDescent="0.2">
      <c r="B96" s="56"/>
    </row>
    <row r="97" spans="1:4" x14ac:dyDescent="0.2">
      <c r="A97" s="3">
        <f>A68+1</f>
        <v>3</v>
      </c>
      <c r="B97" s="3" t="s">
        <v>75</v>
      </c>
    </row>
    <row r="98" spans="1:4" x14ac:dyDescent="0.2">
      <c r="B98" s="3" t="s">
        <v>313</v>
      </c>
      <c r="C98" s="3" t="s">
        <v>305</v>
      </c>
      <c r="D98" s="3" t="s">
        <v>314</v>
      </c>
    </row>
    <row r="99" spans="1:4" x14ac:dyDescent="0.2">
      <c r="A99" s="3" t="s">
        <v>163</v>
      </c>
      <c r="B99" s="3" t="s">
        <v>307</v>
      </c>
      <c r="C99" s="3" t="s">
        <v>308</v>
      </c>
      <c r="D99" s="3" t="s">
        <v>309</v>
      </c>
    </row>
    <row r="100" spans="1:4" x14ac:dyDescent="0.2">
      <c r="A100" s="3">
        <f t="shared" ref="A100:A102" si="8">A101-1</f>
        <v>2019</v>
      </c>
      <c r="B100" s="9"/>
      <c r="C100" s="9"/>
      <c r="D100" s="9"/>
    </row>
    <row r="101" spans="1:4" x14ac:dyDescent="0.2">
      <c r="A101" s="3">
        <f t="shared" si="8"/>
        <v>2020</v>
      </c>
      <c r="B101" s="9"/>
      <c r="C101" s="9"/>
      <c r="D101" s="9"/>
    </row>
    <row r="102" spans="1:4" x14ac:dyDescent="0.2">
      <c r="A102" s="3">
        <f t="shared" si="8"/>
        <v>2021</v>
      </c>
      <c r="B102" s="9"/>
      <c r="C102" s="9"/>
      <c r="D102" s="9"/>
    </row>
    <row r="103" spans="1:4" x14ac:dyDescent="0.2">
      <c r="A103" s="3">
        <f>A104-1</f>
        <v>2022</v>
      </c>
      <c r="B103" s="9"/>
      <c r="C103" s="9"/>
      <c r="D103" s="9"/>
    </row>
    <row r="104" spans="1:4" x14ac:dyDescent="0.2">
      <c r="A104" s="3">
        <v>2023</v>
      </c>
      <c r="B104" s="10"/>
      <c r="C104" s="10"/>
      <c r="D104" s="10"/>
    </row>
    <row r="105" spans="1:4" x14ac:dyDescent="0.2">
      <c r="A105" s="3">
        <f>A104+1</f>
        <v>2024</v>
      </c>
      <c r="B105" s="59">
        <v>1657.7713671000208</v>
      </c>
      <c r="C105" s="60">
        <v>19683694.255924664</v>
      </c>
      <c r="D105" s="55">
        <f t="shared" ref="D105:D124" si="9">B105*1000000/C105</f>
        <v>84.220540389720924</v>
      </c>
    </row>
    <row r="106" spans="1:4" x14ac:dyDescent="0.2">
      <c r="A106" s="3">
        <f t="shared" ref="A106:A124" si="10">A105+1</f>
        <v>2025</v>
      </c>
      <c r="B106" s="59">
        <v>1828.8006309349014</v>
      </c>
      <c r="C106" s="60">
        <v>20345757.891285531</v>
      </c>
      <c r="D106" s="55">
        <f t="shared" si="9"/>
        <v>89.886090294931265</v>
      </c>
    </row>
    <row r="107" spans="1:4" x14ac:dyDescent="0.2">
      <c r="A107" s="3">
        <f t="shared" si="10"/>
        <v>2026</v>
      </c>
      <c r="B107" s="59">
        <v>1747.6187911248248</v>
      </c>
      <c r="C107" s="60">
        <v>21049381.395267077</v>
      </c>
      <c r="D107" s="55">
        <f t="shared" si="9"/>
        <v>83.024710242447995</v>
      </c>
    </row>
    <row r="108" spans="1:4" x14ac:dyDescent="0.2">
      <c r="A108" s="3">
        <f t="shared" si="10"/>
        <v>2027</v>
      </c>
      <c r="B108" s="59">
        <v>1862.6125303991371</v>
      </c>
      <c r="C108" s="60">
        <v>21729469.278011125</v>
      </c>
      <c r="D108" s="55">
        <f t="shared" si="9"/>
        <v>85.718270730338787</v>
      </c>
    </row>
    <row r="109" spans="1:4" x14ac:dyDescent="0.2">
      <c r="A109" s="3">
        <f t="shared" si="10"/>
        <v>2028</v>
      </c>
      <c r="B109" s="59">
        <v>1846.2314164248519</v>
      </c>
      <c r="C109" s="60">
        <v>22549039.366378967</v>
      </c>
      <c r="D109" s="55">
        <f t="shared" si="9"/>
        <v>81.876278027950804</v>
      </c>
    </row>
    <row r="110" spans="1:4" x14ac:dyDescent="0.2">
      <c r="A110" s="3">
        <f t="shared" si="10"/>
        <v>2029</v>
      </c>
      <c r="B110" s="59">
        <v>1909.7810931316051</v>
      </c>
      <c r="C110" s="60">
        <v>22929457.845549908</v>
      </c>
      <c r="D110" s="55">
        <f t="shared" si="9"/>
        <v>83.289413382368778</v>
      </c>
    </row>
    <row r="111" spans="1:4" x14ac:dyDescent="0.2">
      <c r="A111" s="3">
        <f t="shared" si="10"/>
        <v>2030</v>
      </c>
      <c r="B111" s="59">
        <v>2500.7756325343207</v>
      </c>
      <c r="C111" s="60">
        <v>23384384.190481663</v>
      </c>
      <c r="D111" s="55">
        <f t="shared" si="9"/>
        <v>106.94212052640805</v>
      </c>
    </row>
    <row r="112" spans="1:4" x14ac:dyDescent="0.2">
      <c r="A112" s="3">
        <f t="shared" si="10"/>
        <v>2031</v>
      </c>
      <c r="B112" s="59">
        <v>3783.5531228502859</v>
      </c>
      <c r="C112" s="60">
        <v>23882220.650033358</v>
      </c>
      <c r="D112" s="55">
        <f t="shared" si="9"/>
        <v>158.42551571287828</v>
      </c>
    </row>
    <row r="113" spans="1:4" x14ac:dyDescent="0.2">
      <c r="A113" s="3">
        <f t="shared" si="10"/>
        <v>2032</v>
      </c>
      <c r="B113" s="59">
        <v>4636.8383959500661</v>
      </c>
      <c r="C113" s="60">
        <v>24479610.259102654</v>
      </c>
      <c r="D113" s="55">
        <f t="shared" si="9"/>
        <v>189.41634882548325</v>
      </c>
    </row>
    <row r="114" spans="1:4" x14ac:dyDescent="0.2">
      <c r="A114" s="3">
        <f t="shared" si="10"/>
        <v>2033</v>
      </c>
      <c r="B114" s="59">
        <v>5205.5952406298011</v>
      </c>
      <c r="C114" s="60">
        <v>25008274.743971057</v>
      </c>
      <c r="D114" s="55">
        <f t="shared" si="9"/>
        <v>208.15491248090814</v>
      </c>
    </row>
    <row r="115" spans="1:4" x14ac:dyDescent="0.2">
      <c r="A115" s="3">
        <f t="shared" si="10"/>
        <v>2034</v>
      </c>
      <c r="B115" s="59">
        <v>5807.617228629023</v>
      </c>
      <c r="C115" s="60">
        <v>25688499.192879237</v>
      </c>
      <c r="D115" s="55">
        <f t="shared" si="9"/>
        <v>226.07849470002802</v>
      </c>
    </row>
    <row r="116" spans="1:4" x14ac:dyDescent="0.2">
      <c r="A116" s="3">
        <f t="shared" si="10"/>
        <v>2035</v>
      </c>
      <c r="B116" s="59">
        <v>6594.1565203548762</v>
      </c>
      <c r="C116" s="60">
        <v>26420813.151573863</v>
      </c>
      <c r="D116" s="55">
        <f t="shared" si="9"/>
        <v>249.58189146279432</v>
      </c>
    </row>
    <row r="117" spans="1:4" x14ac:dyDescent="0.2">
      <c r="A117" s="3">
        <f t="shared" si="10"/>
        <v>2036</v>
      </c>
      <c r="B117" s="59">
        <v>7663.5360098527044</v>
      </c>
      <c r="C117" s="60">
        <v>27260994.189233735</v>
      </c>
      <c r="D117" s="55">
        <f t="shared" si="9"/>
        <v>281.11726067860309</v>
      </c>
    </row>
    <row r="118" spans="1:4" x14ac:dyDescent="0.2">
      <c r="A118" s="3">
        <f t="shared" si="10"/>
        <v>2037</v>
      </c>
      <c r="B118" s="59">
        <v>9061.8497521631343</v>
      </c>
      <c r="C118" s="60">
        <v>27944115.372105535</v>
      </c>
      <c r="D118" s="55">
        <f t="shared" si="9"/>
        <v>324.28472440422581</v>
      </c>
    </row>
    <row r="119" spans="1:4" x14ac:dyDescent="0.2">
      <c r="A119" s="3">
        <f t="shared" si="10"/>
        <v>2038</v>
      </c>
      <c r="B119" s="59">
        <v>10538.185572847444</v>
      </c>
      <c r="C119" s="60">
        <v>28693478.250558872</v>
      </c>
      <c r="D119" s="55">
        <f t="shared" si="9"/>
        <v>367.26762370268546</v>
      </c>
    </row>
    <row r="120" spans="1:4" x14ac:dyDescent="0.2">
      <c r="A120" s="3">
        <f t="shared" si="10"/>
        <v>2039</v>
      </c>
      <c r="B120" s="59">
        <v>12048.738378150125</v>
      </c>
      <c r="C120" s="60">
        <v>29506392.275346961</v>
      </c>
      <c r="D120" s="55">
        <f t="shared" si="9"/>
        <v>408.34332661594243</v>
      </c>
    </row>
    <row r="121" spans="1:4" x14ac:dyDescent="0.2">
      <c r="A121" s="3">
        <f t="shared" si="10"/>
        <v>2040</v>
      </c>
      <c r="B121" s="59">
        <v>13612.444806874746</v>
      </c>
      <c r="C121" s="60">
        <v>30422406.607060637</v>
      </c>
      <c r="D121" s="55">
        <f t="shared" si="9"/>
        <v>447.44799393074572</v>
      </c>
    </row>
    <row r="122" spans="1:4" x14ac:dyDescent="0.2">
      <c r="A122" s="3">
        <f t="shared" si="10"/>
        <v>2041</v>
      </c>
      <c r="B122" s="59">
        <v>14753.932608984116</v>
      </c>
      <c r="C122" s="60">
        <v>31097455.078278702</v>
      </c>
      <c r="D122" s="55">
        <f t="shared" si="9"/>
        <v>474.44180148650196</v>
      </c>
    </row>
    <row r="123" spans="1:4" x14ac:dyDescent="0.2">
      <c r="A123" s="3">
        <f t="shared" si="10"/>
        <v>2042</v>
      </c>
      <c r="B123" s="59">
        <v>15307.50103575629</v>
      </c>
      <c r="C123" s="60">
        <v>31814924.117571566</v>
      </c>
      <c r="D123" s="55">
        <f t="shared" si="9"/>
        <v>481.14215137485962</v>
      </c>
    </row>
    <row r="124" spans="1:4" x14ac:dyDescent="0.2">
      <c r="A124" s="3">
        <f t="shared" si="10"/>
        <v>2043</v>
      </c>
      <c r="B124" s="59">
        <v>15626.081184907998</v>
      </c>
      <c r="C124" s="60">
        <v>32532335.611845087</v>
      </c>
      <c r="D124" s="55">
        <f t="shared" si="9"/>
        <v>480.3246029227152</v>
      </c>
    </row>
    <row r="125" spans="1:4" x14ac:dyDescent="0.2">
      <c r="B125" s="56"/>
    </row>
    <row r="126" spans="1:4" x14ac:dyDescent="0.2">
      <c r="A126" s="3">
        <f>A97+1</f>
        <v>4</v>
      </c>
      <c r="B126" s="3" t="s">
        <v>77</v>
      </c>
    </row>
    <row r="127" spans="1:4" x14ac:dyDescent="0.2">
      <c r="B127" s="3" t="s">
        <v>313</v>
      </c>
      <c r="C127" s="3" t="s">
        <v>305</v>
      </c>
      <c r="D127" s="3" t="s">
        <v>314</v>
      </c>
    </row>
    <row r="128" spans="1:4" x14ac:dyDescent="0.2">
      <c r="A128" s="3" t="s">
        <v>163</v>
      </c>
      <c r="B128" s="3" t="s">
        <v>307</v>
      </c>
      <c r="C128" s="3" t="s">
        <v>308</v>
      </c>
      <c r="D128" s="3" t="s">
        <v>309</v>
      </c>
    </row>
    <row r="129" spans="1:4" x14ac:dyDescent="0.2">
      <c r="A129" s="3">
        <f t="shared" ref="A129:A131" si="11">A130-1</f>
        <v>2019</v>
      </c>
      <c r="B129" s="9"/>
      <c r="C129" s="9"/>
      <c r="D129" s="9"/>
    </row>
    <row r="130" spans="1:4" x14ac:dyDescent="0.2">
      <c r="A130" s="3">
        <f t="shared" si="11"/>
        <v>2020</v>
      </c>
      <c r="B130" s="9"/>
      <c r="C130" s="9"/>
      <c r="D130" s="9"/>
    </row>
    <row r="131" spans="1:4" x14ac:dyDescent="0.2">
      <c r="A131" s="3">
        <f t="shared" si="11"/>
        <v>2021</v>
      </c>
      <c r="B131" s="9"/>
      <c r="C131" s="9"/>
      <c r="D131" s="9"/>
    </row>
    <row r="132" spans="1:4" x14ac:dyDescent="0.2">
      <c r="A132" s="3">
        <f>A133-1</f>
        <v>2022</v>
      </c>
      <c r="B132" s="9"/>
      <c r="C132" s="9"/>
      <c r="D132" s="9"/>
    </row>
    <row r="133" spans="1:4" x14ac:dyDescent="0.2">
      <c r="A133" s="3">
        <v>2023</v>
      </c>
      <c r="B133" s="10"/>
      <c r="C133" s="10"/>
      <c r="D133" s="10"/>
    </row>
    <row r="134" spans="1:4" x14ac:dyDescent="0.2">
      <c r="A134" s="3">
        <f>A133+1</f>
        <v>2024</v>
      </c>
      <c r="B134" s="59">
        <v>1657.7713671000208</v>
      </c>
      <c r="C134" s="60">
        <v>19683694.255924664</v>
      </c>
      <c r="D134" s="55">
        <f t="shared" ref="D134:D153" si="12">B134*1000000/C134</f>
        <v>84.220540389720924</v>
      </c>
    </row>
    <row r="135" spans="1:4" x14ac:dyDescent="0.2">
      <c r="A135" s="3">
        <f t="shared" ref="A135:A153" si="13">A134+1</f>
        <v>2025</v>
      </c>
      <c r="B135" s="59">
        <v>1828.8006309349014</v>
      </c>
      <c r="C135" s="60">
        <v>20345757.891285531</v>
      </c>
      <c r="D135" s="55">
        <f t="shared" si="12"/>
        <v>89.886090294931265</v>
      </c>
    </row>
    <row r="136" spans="1:4" x14ac:dyDescent="0.2">
      <c r="A136" s="3">
        <f t="shared" si="13"/>
        <v>2026</v>
      </c>
      <c r="B136" s="59">
        <v>1772.0206161876522</v>
      </c>
      <c r="C136" s="60">
        <v>21049381.395267077</v>
      </c>
      <c r="D136" s="55">
        <f t="shared" si="12"/>
        <v>84.18397590468328</v>
      </c>
    </row>
    <row r="137" spans="1:4" x14ac:dyDescent="0.2">
      <c r="A137" s="3">
        <f t="shared" si="13"/>
        <v>2027</v>
      </c>
      <c r="B137" s="59">
        <v>1857.188073847522</v>
      </c>
      <c r="C137" s="60">
        <v>21729469.278011125</v>
      </c>
      <c r="D137" s="55">
        <f t="shared" si="12"/>
        <v>85.468634787453425</v>
      </c>
    </row>
    <row r="138" spans="1:4" x14ac:dyDescent="0.2">
      <c r="A138" s="3">
        <f t="shared" si="13"/>
        <v>2028</v>
      </c>
      <c r="B138" s="59">
        <v>1848.0281907531712</v>
      </c>
      <c r="C138" s="60">
        <v>22549039.366378967</v>
      </c>
      <c r="D138" s="55">
        <f t="shared" si="12"/>
        <v>81.955960993558563</v>
      </c>
    </row>
    <row r="139" spans="1:4" x14ac:dyDescent="0.2">
      <c r="A139" s="3">
        <f t="shared" si="13"/>
        <v>2029</v>
      </c>
      <c r="B139" s="59">
        <v>2236.2276668428062</v>
      </c>
      <c r="C139" s="60">
        <v>22929457.845549908</v>
      </c>
      <c r="D139" s="55">
        <f t="shared" si="12"/>
        <v>97.526408252029725</v>
      </c>
    </row>
    <row r="140" spans="1:4" x14ac:dyDescent="0.2">
      <c r="A140" s="3">
        <f t="shared" si="13"/>
        <v>2030</v>
      </c>
      <c r="B140" s="59">
        <v>2874.1819489426875</v>
      </c>
      <c r="C140" s="60">
        <v>23384384.190481663</v>
      </c>
      <c r="D140" s="55">
        <f t="shared" si="12"/>
        <v>122.9103116648498</v>
      </c>
    </row>
    <row r="141" spans="1:4" x14ac:dyDescent="0.2">
      <c r="A141" s="3">
        <f t="shared" si="13"/>
        <v>2031</v>
      </c>
      <c r="B141" s="59">
        <v>3821.5108446425729</v>
      </c>
      <c r="C141" s="60">
        <v>23882220.650033358</v>
      </c>
      <c r="D141" s="55">
        <f t="shared" si="12"/>
        <v>160.01488725200414</v>
      </c>
    </row>
    <row r="142" spans="1:4" x14ac:dyDescent="0.2">
      <c r="A142" s="3">
        <f t="shared" si="13"/>
        <v>2032</v>
      </c>
      <c r="B142" s="59">
        <v>4818.2565774093437</v>
      </c>
      <c r="C142" s="60">
        <v>24479610.259102654</v>
      </c>
      <c r="D142" s="55">
        <f t="shared" si="12"/>
        <v>196.82734023993265</v>
      </c>
    </row>
    <row r="143" spans="1:4" x14ac:dyDescent="0.2">
      <c r="A143" s="3">
        <f t="shared" si="13"/>
        <v>2033</v>
      </c>
      <c r="B143" s="59">
        <v>5537.0932412933362</v>
      </c>
      <c r="C143" s="60">
        <v>25008274.743971057</v>
      </c>
      <c r="D143" s="55">
        <f t="shared" si="12"/>
        <v>221.41044506191722</v>
      </c>
    </row>
    <row r="144" spans="1:4" x14ac:dyDescent="0.2">
      <c r="A144" s="3">
        <f t="shared" si="13"/>
        <v>2034</v>
      </c>
      <c r="B144" s="59">
        <v>6289.6292154821904</v>
      </c>
      <c r="C144" s="60">
        <v>25688499.192879237</v>
      </c>
      <c r="D144" s="55">
        <f t="shared" si="12"/>
        <v>244.84222173733113</v>
      </c>
    </row>
    <row r="145" spans="1:4" x14ac:dyDescent="0.2">
      <c r="A145" s="3">
        <f t="shared" si="13"/>
        <v>2035</v>
      </c>
      <c r="B145" s="59">
        <v>7218.9390633388612</v>
      </c>
      <c r="C145" s="60">
        <v>26420813.151573863</v>
      </c>
      <c r="D145" s="55">
        <f t="shared" si="12"/>
        <v>273.22925384334116</v>
      </c>
    </row>
    <row r="146" spans="1:4" x14ac:dyDescent="0.2">
      <c r="A146" s="3">
        <f t="shared" si="13"/>
        <v>2036</v>
      </c>
      <c r="B146" s="59">
        <v>8288.2593627526549</v>
      </c>
      <c r="C146" s="60">
        <v>27260994.189233735</v>
      </c>
      <c r="D146" s="55">
        <f t="shared" si="12"/>
        <v>304.03364254506761</v>
      </c>
    </row>
    <row r="147" spans="1:4" x14ac:dyDescent="0.2">
      <c r="A147" s="3">
        <f t="shared" si="13"/>
        <v>2037</v>
      </c>
      <c r="B147" s="59">
        <v>9511.3027364089467</v>
      </c>
      <c r="C147" s="60">
        <v>27944115.372105535</v>
      </c>
      <c r="D147" s="55">
        <f t="shared" si="12"/>
        <v>340.36871841372908</v>
      </c>
    </row>
    <row r="148" spans="1:4" x14ac:dyDescent="0.2">
      <c r="A148" s="3">
        <f t="shared" si="13"/>
        <v>2038</v>
      </c>
      <c r="B148" s="59">
        <v>10893.336501114747</v>
      </c>
      <c r="C148" s="60">
        <v>28693478.250558872</v>
      </c>
      <c r="D148" s="55">
        <f t="shared" si="12"/>
        <v>379.64503313231381</v>
      </c>
    </row>
    <row r="149" spans="1:4" x14ac:dyDescent="0.2">
      <c r="A149" s="3">
        <f t="shared" si="13"/>
        <v>2039</v>
      </c>
      <c r="B149" s="59">
        <v>12230.199538745019</v>
      </c>
      <c r="C149" s="60">
        <v>29506392.275346961</v>
      </c>
      <c r="D149" s="55">
        <f t="shared" si="12"/>
        <v>414.49321979507255</v>
      </c>
    </row>
    <row r="150" spans="1:4" x14ac:dyDescent="0.2">
      <c r="A150" s="3">
        <f t="shared" si="13"/>
        <v>2040</v>
      </c>
      <c r="B150" s="59">
        <v>13542.5587449176</v>
      </c>
      <c r="C150" s="60">
        <v>30422406.607060637</v>
      </c>
      <c r="D150" s="55">
        <f t="shared" si="12"/>
        <v>445.15080347964818</v>
      </c>
    </row>
    <row r="151" spans="1:4" x14ac:dyDescent="0.2">
      <c r="A151" s="3">
        <f t="shared" si="13"/>
        <v>2041</v>
      </c>
      <c r="B151" s="59">
        <v>14578.287610614363</v>
      </c>
      <c r="C151" s="60">
        <v>31097455.078278702</v>
      </c>
      <c r="D151" s="55">
        <f t="shared" si="12"/>
        <v>468.79359014806226</v>
      </c>
    </row>
    <row r="152" spans="1:4" x14ac:dyDescent="0.2">
      <c r="A152" s="3">
        <f t="shared" si="13"/>
        <v>2042</v>
      </c>
      <c r="B152" s="59">
        <v>15144.974333358225</v>
      </c>
      <c r="C152" s="60">
        <v>31814924.117571566</v>
      </c>
      <c r="D152" s="55">
        <f t="shared" si="12"/>
        <v>476.03364626582805</v>
      </c>
    </row>
    <row r="153" spans="1:4" x14ac:dyDescent="0.2">
      <c r="A153" s="3">
        <f t="shared" si="13"/>
        <v>2043</v>
      </c>
      <c r="B153" s="59">
        <v>15475.142364907999</v>
      </c>
      <c r="C153" s="60">
        <v>32532335.611845087</v>
      </c>
      <c r="D153" s="55">
        <f t="shared" si="12"/>
        <v>475.68494772547069</v>
      </c>
    </row>
    <row r="154" spans="1:4" x14ac:dyDescent="0.2">
      <c r="B154" s="56"/>
    </row>
    <row r="155" spans="1:4" x14ac:dyDescent="0.2">
      <c r="A155" s="3">
        <f>A126+1</f>
        <v>5</v>
      </c>
      <c r="B155" s="3" t="s">
        <v>79</v>
      </c>
    </row>
    <row r="156" spans="1:4" x14ac:dyDescent="0.2">
      <c r="B156" s="3" t="s">
        <v>313</v>
      </c>
      <c r="C156" s="3" t="s">
        <v>305</v>
      </c>
      <c r="D156" s="3" t="s">
        <v>314</v>
      </c>
    </row>
    <row r="157" spans="1:4" x14ac:dyDescent="0.2">
      <c r="A157" s="3" t="s">
        <v>163</v>
      </c>
      <c r="B157" s="3" t="s">
        <v>307</v>
      </c>
      <c r="C157" s="3" t="s">
        <v>308</v>
      </c>
      <c r="D157" s="3" t="s">
        <v>309</v>
      </c>
    </row>
    <row r="158" spans="1:4" x14ac:dyDescent="0.2">
      <c r="A158" s="3">
        <f t="shared" ref="A158:A160" si="14">A159-1</f>
        <v>2019</v>
      </c>
      <c r="B158" s="9"/>
      <c r="C158" s="9"/>
      <c r="D158" s="9"/>
    </row>
    <row r="159" spans="1:4" x14ac:dyDescent="0.2">
      <c r="A159" s="3">
        <f t="shared" si="14"/>
        <v>2020</v>
      </c>
      <c r="B159" s="9"/>
      <c r="C159" s="9"/>
      <c r="D159" s="9"/>
    </row>
    <row r="160" spans="1:4" x14ac:dyDescent="0.2">
      <c r="A160" s="3">
        <f t="shared" si="14"/>
        <v>2021</v>
      </c>
      <c r="B160" s="9"/>
      <c r="C160" s="9"/>
      <c r="D160" s="9"/>
    </row>
    <row r="161" spans="1:4" x14ac:dyDescent="0.2">
      <c r="A161" s="3">
        <f>A162-1</f>
        <v>2022</v>
      </c>
      <c r="B161" s="9"/>
      <c r="C161" s="9"/>
      <c r="D161" s="9"/>
    </row>
    <row r="162" spans="1:4" x14ac:dyDescent="0.2">
      <c r="A162" s="3">
        <v>2023</v>
      </c>
      <c r="B162" s="10"/>
      <c r="C162" s="10"/>
      <c r="D162" s="10"/>
    </row>
    <row r="163" spans="1:4" x14ac:dyDescent="0.2">
      <c r="A163" s="3">
        <f>A162+1</f>
        <v>2024</v>
      </c>
      <c r="B163" s="59">
        <v>1657.7713671000208</v>
      </c>
      <c r="C163" s="60">
        <v>19683694.255924664</v>
      </c>
      <c r="D163" s="69">
        <f t="shared" ref="D163:D182" si="15">B163*1000000/C163</f>
        <v>84.220540389720924</v>
      </c>
    </row>
    <row r="164" spans="1:4" x14ac:dyDescent="0.2">
      <c r="A164" s="3">
        <f t="shared" ref="A164:A182" si="16">A163+1</f>
        <v>2025</v>
      </c>
      <c r="B164" s="59">
        <v>1828.8006309349014</v>
      </c>
      <c r="C164" s="60">
        <v>20345757.891285531</v>
      </c>
      <c r="D164" s="55">
        <f t="shared" si="15"/>
        <v>89.886090294931265</v>
      </c>
    </row>
    <row r="165" spans="1:4" x14ac:dyDescent="0.2">
      <c r="A165" s="3">
        <f t="shared" si="16"/>
        <v>2026</v>
      </c>
      <c r="B165" s="59">
        <v>1772.1708588842253</v>
      </c>
      <c r="C165" s="60">
        <v>21049381.395267077</v>
      </c>
      <c r="D165" s="55">
        <f t="shared" si="15"/>
        <v>84.191113534704414</v>
      </c>
    </row>
    <row r="166" spans="1:4" x14ac:dyDescent="0.2">
      <c r="A166" s="3">
        <f t="shared" si="16"/>
        <v>2027</v>
      </c>
      <c r="B166" s="59">
        <v>1874.1739907647916</v>
      </c>
      <c r="C166" s="60">
        <v>21729469.278011125</v>
      </c>
      <c r="D166" s="55">
        <f t="shared" si="15"/>
        <v>86.250334363266731</v>
      </c>
    </row>
    <row r="167" spans="1:4" x14ac:dyDescent="0.2">
      <c r="A167" s="3">
        <f t="shared" si="16"/>
        <v>2028</v>
      </c>
      <c r="B167" s="59">
        <v>2242.7957770744088</v>
      </c>
      <c r="C167" s="60">
        <v>22549039.366378967</v>
      </c>
      <c r="D167" s="55">
        <f t="shared" si="15"/>
        <v>99.463029915964327</v>
      </c>
    </row>
    <row r="168" spans="1:4" x14ac:dyDescent="0.2">
      <c r="A168" s="3">
        <f t="shared" si="16"/>
        <v>2029</v>
      </c>
      <c r="B168" s="59">
        <v>3044.3427625492691</v>
      </c>
      <c r="C168" s="60">
        <v>22929457.845549908</v>
      </c>
      <c r="D168" s="55">
        <f t="shared" si="15"/>
        <v>132.76994087935262</v>
      </c>
    </row>
    <row r="169" spans="1:4" x14ac:dyDescent="0.2">
      <c r="A169" s="3">
        <f t="shared" si="16"/>
        <v>2030</v>
      </c>
      <c r="B169" s="59">
        <v>3328.9480596077069</v>
      </c>
      <c r="C169" s="60">
        <v>23384384.190481663</v>
      </c>
      <c r="D169" s="55">
        <f t="shared" si="15"/>
        <v>142.35773892915751</v>
      </c>
    </row>
    <row r="170" spans="1:4" x14ac:dyDescent="0.2">
      <c r="A170" s="3">
        <f t="shared" si="16"/>
        <v>2031</v>
      </c>
      <c r="B170" s="59">
        <v>3972.3376431607576</v>
      </c>
      <c r="C170" s="60">
        <v>23882220.650033358</v>
      </c>
      <c r="D170" s="55">
        <f t="shared" si="15"/>
        <v>166.33033005476435</v>
      </c>
    </row>
    <row r="171" spans="1:4" x14ac:dyDescent="0.2">
      <c r="A171" s="3">
        <f t="shared" si="16"/>
        <v>2032</v>
      </c>
      <c r="B171" s="59">
        <v>4838.3413252843957</v>
      </c>
      <c r="C171" s="60">
        <v>24479610.259102654</v>
      </c>
      <c r="D171" s="55">
        <f t="shared" si="15"/>
        <v>197.64780868948989</v>
      </c>
    </row>
    <row r="172" spans="1:4" x14ac:dyDescent="0.2">
      <c r="A172" s="3">
        <f t="shared" si="16"/>
        <v>2033</v>
      </c>
      <c r="B172" s="59">
        <v>5405.5136333451555</v>
      </c>
      <c r="C172" s="60">
        <v>25008274.743971057</v>
      </c>
      <c r="D172" s="55">
        <f t="shared" si="15"/>
        <v>216.14900222768489</v>
      </c>
    </row>
    <row r="173" spans="1:4" x14ac:dyDescent="0.2">
      <c r="A173" s="3">
        <f t="shared" si="16"/>
        <v>2034</v>
      </c>
      <c r="B173" s="59">
        <v>6000.9133377461931</v>
      </c>
      <c r="C173" s="60">
        <v>25688499.192879237</v>
      </c>
      <c r="D173" s="55">
        <f t="shared" si="15"/>
        <v>233.60311136470071</v>
      </c>
    </row>
    <row r="174" spans="1:4" x14ac:dyDescent="0.2">
      <c r="A174" s="3">
        <f t="shared" si="16"/>
        <v>2035</v>
      </c>
      <c r="B174" s="59">
        <v>6784.4869548476563</v>
      </c>
      <c r="C174" s="60">
        <v>26420813.151573863</v>
      </c>
      <c r="D174" s="55">
        <f t="shared" si="15"/>
        <v>256.78569830253355</v>
      </c>
    </row>
    <row r="175" spans="1:4" x14ac:dyDescent="0.2">
      <c r="A175" s="3">
        <f t="shared" si="16"/>
        <v>2036</v>
      </c>
      <c r="B175" s="59">
        <v>7864.5803560344757</v>
      </c>
      <c r="C175" s="60">
        <v>27260994.189233735</v>
      </c>
      <c r="D175" s="55">
        <f t="shared" si="15"/>
        <v>288.49205944002063</v>
      </c>
    </row>
    <row r="176" spans="1:4" x14ac:dyDescent="0.2">
      <c r="A176" s="3">
        <f t="shared" si="16"/>
        <v>2037</v>
      </c>
      <c r="B176" s="59">
        <v>9302.8326856595322</v>
      </c>
      <c r="C176" s="60">
        <v>27944115.372105535</v>
      </c>
      <c r="D176" s="55">
        <f t="shared" si="15"/>
        <v>332.90846970041628</v>
      </c>
    </row>
    <row r="177" spans="1:4" x14ac:dyDescent="0.2">
      <c r="A177" s="3">
        <f t="shared" si="16"/>
        <v>2038</v>
      </c>
      <c r="B177" s="59">
        <v>10846.410040696263</v>
      </c>
      <c r="C177" s="60">
        <v>28693478.250558872</v>
      </c>
      <c r="D177" s="55">
        <f t="shared" si="15"/>
        <v>378.00959318987418</v>
      </c>
    </row>
    <row r="178" spans="1:4" x14ac:dyDescent="0.2">
      <c r="A178" s="3">
        <f t="shared" si="16"/>
        <v>2039</v>
      </c>
      <c r="B178" s="59">
        <v>12268.261115089173</v>
      </c>
      <c r="C178" s="60">
        <v>29506392.275346961</v>
      </c>
      <c r="D178" s="55">
        <f t="shared" si="15"/>
        <v>415.78316320763798</v>
      </c>
    </row>
    <row r="179" spans="1:4" x14ac:dyDescent="0.2">
      <c r="A179" s="3">
        <f t="shared" si="16"/>
        <v>2040</v>
      </c>
      <c r="B179" s="59">
        <v>13555.796236874747</v>
      </c>
      <c r="C179" s="60">
        <v>30422406.607060637</v>
      </c>
      <c r="D179" s="55">
        <f t="shared" si="15"/>
        <v>445.58592658243629</v>
      </c>
    </row>
    <row r="180" spans="1:4" x14ac:dyDescent="0.2">
      <c r="A180" s="3">
        <f t="shared" si="16"/>
        <v>2041</v>
      </c>
      <c r="B180" s="59">
        <v>14582.096410614364</v>
      </c>
      <c r="C180" s="60">
        <v>31097455.078278702</v>
      </c>
      <c r="D180" s="55">
        <f t="shared" si="15"/>
        <v>468.91606962396838</v>
      </c>
    </row>
    <row r="181" spans="1:4" x14ac:dyDescent="0.2">
      <c r="A181" s="3">
        <f t="shared" si="16"/>
        <v>2042</v>
      </c>
      <c r="B181" s="59">
        <v>15139.56589575629</v>
      </c>
      <c r="C181" s="60">
        <v>31814924.117571566</v>
      </c>
      <c r="D181" s="55">
        <f t="shared" si="15"/>
        <v>475.86364939322993</v>
      </c>
    </row>
    <row r="182" spans="1:4" x14ac:dyDescent="0.2">
      <c r="A182" s="3">
        <f t="shared" si="16"/>
        <v>2043</v>
      </c>
      <c r="B182" s="59">
        <v>15459.123904907998</v>
      </c>
      <c r="C182" s="60">
        <v>32532335.611845087</v>
      </c>
      <c r="D182" s="55">
        <f t="shared" si="15"/>
        <v>475.19256192842482</v>
      </c>
    </row>
    <row r="183" spans="1:4" x14ac:dyDescent="0.2">
      <c r="B183" s="56"/>
    </row>
    <row r="184" spans="1:4" x14ac:dyDescent="0.2">
      <c r="A184" s="3">
        <f>A155+1</f>
        <v>6</v>
      </c>
      <c r="B184" s="3" t="s">
        <v>81</v>
      </c>
    </row>
    <row r="185" spans="1:4" x14ac:dyDescent="0.2">
      <c r="B185" s="3" t="s">
        <v>313</v>
      </c>
      <c r="C185" s="3" t="s">
        <v>305</v>
      </c>
      <c r="D185" s="3" t="s">
        <v>314</v>
      </c>
    </row>
    <row r="186" spans="1:4" x14ac:dyDescent="0.2">
      <c r="A186" s="3" t="s">
        <v>163</v>
      </c>
      <c r="B186" s="3" t="s">
        <v>307</v>
      </c>
      <c r="C186" s="3" t="s">
        <v>308</v>
      </c>
      <c r="D186" s="3" t="s">
        <v>309</v>
      </c>
    </row>
    <row r="187" spans="1:4" x14ac:dyDescent="0.2">
      <c r="A187" s="3">
        <f t="shared" ref="A187:A189" si="17">A188-1</f>
        <v>2019</v>
      </c>
      <c r="B187" s="9"/>
      <c r="C187" s="9"/>
      <c r="D187" s="9"/>
    </row>
    <row r="188" spans="1:4" x14ac:dyDescent="0.2">
      <c r="A188" s="3">
        <f t="shared" si="17"/>
        <v>2020</v>
      </c>
      <c r="B188" s="9"/>
      <c r="C188" s="9"/>
      <c r="D188" s="9"/>
    </row>
    <row r="189" spans="1:4" x14ac:dyDescent="0.2">
      <c r="A189" s="3">
        <f t="shared" si="17"/>
        <v>2021</v>
      </c>
      <c r="B189" s="9"/>
      <c r="C189" s="9"/>
      <c r="D189" s="9"/>
    </row>
    <row r="190" spans="1:4" x14ac:dyDescent="0.2">
      <c r="A190" s="3">
        <f>A191-1</f>
        <v>2022</v>
      </c>
      <c r="B190" s="9"/>
      <c r="C190" s="9"/>
      <c r="D190" s="9"/>
    </row>
    <row r="191" spans="1:4" x14ac:dyDescent="0.2">
      <c r="A191" s="3">
        <v>2023</v>
      </c>
      <c r="B191" s="10"/>
      <c r="C191" s="10"/>
      <c r="D191" s="10"/>
    </row>
    <row r="192" spans="1:4" x14ac:dyDescent="0.2">
      <c r="A192" s="3">
        <f>A191+1</f>
        <v>2024</v>
      </c>
      <c r="B192" s="59">
        <v>1657.7713671000208</v>
      </c>
      <c r="C192" s="60">
        <v>19683694.255924664</v>
      </c>
      <c r="D192" s="69">
        <f t="shared" ref="D192:D211" si="18">B192*1000000/C192</f>
        <v>84.220540389720924</v>
      </c>
    </row>
    <row r="193" spans="1:4" x14ac:dyDescent="0.2">
      <c r="A193" s="3">
        <f t="shared" ref="A193:A211" si="19">A192+1</f>
        <v>2025</v>
      </c>
      <c r="B193" s="59">
        <v>1828.8006309349014</v>
      </c>
      <c r="C193" s="60">
        <v>20345757.891285531</v>
      </c>
      <c r="D193" s="55">
        <f t="shared" si="18"/>
        <v>89.886090294931265</v>
      </c>
    </row>
    <row r="194" spans="1:4" x14ac:dyDescent="0.2">
      <c r="A194" s="3">
        <f t="shared" si="19"/>
        <v>2026</v>
      </c>
      <c r="B194" s="59">
        <v>1897.2442210429074</v>
      </c>
      <c r="C194" s="60">
        <v>21049381.395267077</v>
      </c>
      <c r="D194" s="55">
        <f t="shared" si="18"/>
        <v>90.133015570210546</v>
      </c>
    </row>
    <row r="195" spans="1:4" x14ac:dyDescent="0.2">
      <c r="A195" s="3">
        <f t="shared" si="19"/>
        <v>2027</v>
      </c>
      <c r="B195" s="59">
        <v>1961.6113445935325</v>
      </c>
      <c r="C195" s="60">
        <v>21729469.278011125</v>
      </c>
      <c r="D195" s="55">
        <f t="shared" si="18"/>
        <v>90.274240916622915</v>
      </c>
    </row>
    <row r="196" spans="1:4" x14ac:dyDescent="0.2">
      <c r="A196" s="3">
        <f t="shared" si="19"/>
        <v>2028</v>
      </c>
      <c r="B196" s="59">
        <v>1952.9188707531714</v>
      </c>
      <c r="C196" s="60">
        <v>22549039.366378967</v>
      </c>
      <c r="D196" s="55">
        <f t="shared" si="18"/>
        <v>86.607630552324522</v>
      </c>
    </row>
    <row r="197" spans="1:4" x14ac:dyDescent="0.2">
      <c r="A197" s="3">
        <f t="shared" si="19"/>
        <v>2029</v>
      </c>
      <c r="B197" s="59">
        <v>2291.0958068428063</v>
      </c>
      <c r="C197" s="60">
        <v>22929457.845549908</v>
      </c>
      <c r="D197" s="55">
        <f t="shared" si="18"/>
        <v>99.919318732930989</v>
      </c>
    </row>
    <row r="198" spans="1:4" x14ac:dyDescent="0.2">
      <c r="A198" s="3">
        <f t="shared" si="19"/>
        <v>2030</v>
      </c>
      <c r="B198" s="59">
        <v>2858.4851061259546</v>
      </c>
      <c r="C198" s="60">
        <v>23384384.190481663</v>
      </c>
      <c r="D198" s="55">
        <f t="shared" si="18"/>
        <v>122.23905846062293</v>
      </c>
    </row>
    <row r="199" spans="1:4" x14ac:dyDescent="0.2">
      <c r="A199" s="3">
        <f t="shared" si="19"/>
        <v>2031</v>
      </c>
      <c r="B199" s="59">
        <v>3533.6150012132343</v>
      </c>
      <c r="C199" s="60">
        <v>23882220.650033358</v>
      </c>
      <c r="D199" s="55">
        <f t="shared" si="18"/>
        <v>147.96006841215993</v>
      </c>
    </row>
    <row r="200" spans="1:4" x14ac:dyDescent="0.2">
      <c r="A200" s="3">
        <f t="shared" si="19"/>
        <v>2032</v>
      </c>
      <c r="B200" s="59">
        <v>4357.4817459500664</v>
      </c>
      <c r="C200" s="60">
        <v>24479610.259102654</v>
      </c>
      <c r="D200" s="55">
        <f t="shared" si="18"/>
        <v>178.00453928100237</v>
      </c>
    </row>
    <row r="201" spans="1:4" x14ac:dyDescent="0.2">
      <c r="A201" s="3">
        <f t="shared" si="19"/>
        <v>2033</v>
      </c>
      <c r="B201" s="59">
        <v>4934.4895706298012</v>
      </c>
      <c r="C201" s="60">
        <v>25008274.743971057</v>
      </c>
      <c r="D201" s="55">
        <f t="shared" si="18"/>
        <v>197.31427382128379</v>
      </c>
    </row>
    <row r="202" spans="1:4" x14ac:dyDescent="0.2">
      <c r="A202" s="3">
        <f t="shared" si="19"/>
        <v>2034</v>
      </c>
      <c r="B202" s="59">
        <v>5540.0559190894137</v>
      </c>
      <c r="C202" s="60">
        <v>25688499.192879237</v>
      </c>
      <c r="D202" s="55">
        <f t="shared" si="18"/>
        <v>215.66288779630605</v>
      </c>
    </row>
    <row r="203" spans="1:4" x14ac:dyDescent="0.2">
      <c r="A203" s="3">
        <f t="shared" si="19"/>
        <v>2035</v>
      </c>
      <c r="B203" s="59">
        <v>6325.3066544387748</v>
      </c>
      <c r="C203" s="60">
        <v>26420813.151573863</v>
      </c>
      <c r="D203" s="55">
        <f t="shared" si="18"/>
        <v>239.40620669587463</v>
      </c>
    </row>
    <row r="204" spans="1:4" x14ac:dyDescent="0.2">
      <c r="A204" s="3">
        <f t="shared" si="19"/>
        <v>2036</v>
      </c>
      <c r="B204" s="59">
        <v>7404.3909916477933</v>
      </c>
      <c r="C204" s="60">
        <v>27260994.189233735</v>
      </c>
      <c r="D204" s="55">
        <f t="shared" si="18"/>
        <v>271.61118704071441</v>
      </c>
    </row>
    <row r="205" spans="1:4" x14ac:dyDescent="0.2">
      <c r="A205" s="3">
        <f t="shared" si="19"/>
        <v>2037</v>
      </c>
      <c r="B205" s="59">
        <v>8801.2575021631346</v>
      </c>
      <c r="C205" s="60">
        <v>27944115.372105535</v>
      </c>
      <c r="D205" s="55">
        <f t="shared" si="18"/>
        <v>314.95924580059369</v>
      </c>
    </row>
    <row r="206" spans="1:4" x14ac:dyDescent="0.2">
      <c r="A206" s="3">
        <f t="shared" si="19"/>
        <v>2038</v>
      </c>
      <c r="B206" s="59">
        <v>10317.783122847446</v>
      </c>
      <c r="C206" s="60">
        <v>28693478.250558872</v>
      </c>
      <c r="D206" s="55">
        <f t="shared" si="18"/>
        <v>359.58635034588337</v>
      </c>
    </row>
    <row r="207" spans="1:4" x14ac:dyDescent="0.2">
      <c r="A207" s="3">
        <f t="shared" si="19"/>
        <v>2039</v>
      </c>
      <c r="B207" s="59">
        <v>11843.754608150124</v>
      </c>
      <c r="C207" s="60">
        <v>29506392.275346961</v>
      </c>
      <c r="D207" s="55">
        <f t="shared" si="18"/>
        <v>401.39622959075757</v>
      </c>
    </row>
    <row r="208" spans="1:4" x14ac:dyDescent="0.2">
      <c r="A208" s="3">
        <f t="shared" si="19"/>
        <v>2040</v>
      </c>
      <c r="B208" s="59">
        <v>13351.081464917599</v>
      </c>
      <c r="C208" s="60">
        <v>30422406.607060637</v>
      </c>
      <c r="D208" s="55">
        <f t="shared" si="18"/>
        <v>438.85684776229999</v>
      </c>
    </row>
    <row r="209" spans="1:4" x14ac:dyDescent="0.2">
      <c r="A209" s="3">
        <f t="shared" si="19"/>
        <v>2041</v>
      </c>
      <c r="B209" s="59">
        <v>14494.074440614366</v>
      </c>
      <c r="C209" s="60">
        <v>31097455.078278702</v>
      </c>
      <c r="D209" s="55">
        <f t="shared" si="18"/>
        <v>466.08554957728194</v>
      </c>
    </row>
    <row r="210" spans="1:4" x14ac:dyDescent="0.2">
      <c r="A210" s="3">
        <f t="shared" si="19"/>
        <v>2042</v>
      </c>
      <c r="B210" s="59">
        <v>15048.127463358223</v>
      </c>
      <c r="C210" s="60">
        <v>31814924.117571566</v>
      </c>
      <c r="D210" s="55">
        <f t="shared" si="18"/>
        <v>472.98957582762409</v>
      </c>
    </row>
    <row r="211" spans="1:4" x14ac:dyDescent="0.2">
      <c r="A211" s="3">
        <f t="shared" si="19"/>
        <v>2043</v>
      </c>
      <c r="B211" s="59">
        <v>15367.223494908001</v>
      </c>
      <c r="C211" s="60">
        <v>32532335.611845087</v>
      </c>
      <c r="D211" s="55">
        <f t="shared" si="18"/>
        <v>472.36766761107572</v>
      </c>
    </row>
    <row r="212" spans="1:4" x14ac:dyDescent="0.2">
      <c r="B212" s="56"/>
    </row>
    <row r="213" spans="1:4" x14ac:dyDescent="0.2">
      <c r="A213" s="3">
        <f>A184+1</f>
        <v>7</v>
      </c>
      <c r="B213" s="3" t="s">
        <v>83</v>
      </c>
    </row>
    <row r="214" spans="1:4" x14ac:dyDescent="0.2">
      <c r="B214" s="3" t="s">
        <v>313</v>
      </c>
      <c r="C214" s="3" t="s">
        <v>305</v>
      </c>
      <c r="D214" s="3" t="s">
        <v>314</v>
      </c>
    </row>
    <row r="215" spans="1:4" x14ac:dyDescent="0.2">
      <c r="A215" s="3" t="s">
        <v>163</v>
      </c>
      <c r="B215" s="3" t="s">
        <v>307</v>
      </c>
      <c r="C215" s="3" t="s">
        <v>308</v>
      </c>
      <c r="D215" s="3" t="s">
        <v>309</v>
      </c>
    </row>
    <row r="216" spans="1:4" x14ac:dyDescent="0.2">
      <c r="A216" s="3">
        <f t="shared" ref="A216:A218" si="20">A217-1</f>
        <v>2019</v>
      </c>
      <c r="B216" s="9"/>
      <c r="C216" s="9"/>
      <c r="D216" s="9"/>
    </row>
    <row r="217" spans="1:4" x14ac:dyDescent="0.2">
      <c r="A217" s="3">
        <f t="shared" si="20"/>
        <v>2020</v>
      </c>
      <c r="B217" s="9"/>
      <c r="C217" s="9"/>
      <c r="D217" s="9"/>
    </row>
    <row r="218" spans="1:4" x14ac:dyDescent="0.2">
      <c r="A218" s="3">
        <f t="shared" si="20"/>
        <v>2021</v>
      </c>
      <c r="B218" s="9"/>
      <c r="C218" s="9"/>
      <c r="D218" s="9"/>
    </row>
    <row r="219" spans="1:4" x14ac:dyDescent="0.2">
      <c r="A219" s="3">
        <f>A220-1</f>
        <v>2022</v>
      </c>
      <c r="B219" s="9"/>
      <c r="C219" s="9"/>
      <c r="D219" s="9"/>
    </row>
    <row r="220" spans="1:4" x14ac:dyDescent="0.2">
      <c r="A220" s="3">
        <v>2023</v>
      </c>
      <c r="B220" s="10"/>
      <c r="C220" s="10"/>
      <c r="D220" s="10"/>
    </row>
    <row r="221" spans="1:4" x14ac:dyDescent="0.2">
      <c r="A221" s="3">
        <f>A220+1</f>
        <v>2024</v>
      </c>
      <c r="B221" s="59">
        <v>1657.7713671000208</v>
      </c>
      <c r="C221" s="60">
        <v>19683694.255924664</v>
      </c>
      <c r="D221" s="69">
        <f t="shared" ref="D221:D240" si="21">B221*1000000/C221</f>
        <v>84.220540389720924</v>
      </c>
    </row>
    <row r="222" spans="1:4" x14ac:dyDescent="0.2">
      <c r="A222" s="3">
        <f t="shared" ref="A222:A240" si="22">A221+1</f>
        <v>2025</v>
      </c>
      <c r="B222" s="59">
        <v>1828.8006309349014</v>
      </c>
      <c r="C222" s="60">
        <v>20345757.891285531</v>
      </c>
      <c r="D222" s="55">
        <f t="shared" si="21"/>
        <v>89.886090294931265</v>
      </c>
    </row>
    <row r="223" spans="1:4" x14ac:dyDescent="0.2">
      <c r="A223" s="3">
        <f t="shared" si="22"/>
        <v>2026</v>
      </c>
      <c r="B223" s="59">
        <v>1772.0206161876522</v>
      </c>
      <c r="C223" s="60">
        <v>21049381.395267077</v>
      </c>
      <c r="D223" s="55">
        <f t="shared" si="21"/>
        <v>84.18397590468328</v>
      </c>
    </row>
    <row r="224" spans="1:4" x14ac:dyDescent="0.2">
      <c r="A224" s="3">
        <f t="shared" si="22"/>
        <v>2027</v>
      </c>
      <c r="B224" s="59">
        <v>1857.1827012421188</v>
      </c>
      <c r="C224" s="60">
        <v>21729469.278011125</v>
      </c>
      <c r="D224" s="55">
        <f t="shared" si="21"/>
        <v>85.468387537723828</v>
      </c>
    </row>
    <row r="225" spans="1:4" x14ac:dyDescent="0.2">
      <c r="A225" s="3">
        <f t="shared" si="22"/>
        <v>2028</v>
      </c>
      <c r="B225" s="59">
        <v>1848.0281907531712</v>
      </c>
      <c r="C225" s="60">
        <v>22549039.366378967</v>
      </c>
      <c r="D225" s="55">
        <f t="shared" si="21"/>
        <v>81.955960993558563</v>
      </c>
    </row>
    <row r="226" spans="1:4" x14ac:dyDescent="0.2">
      <c r="A226" s="3">
        <f t="shared" si="22"/>
        <v>2029</v>
      </c>
      <c r="B226" s="59">
        <v>2236.2276668428062</v>
      </c>
      <c r="C226" s="60">
        <v>22929457.845549908</v>
      </c>
      <c r="D226" s="55">
        <f t="shared" si="21"/>
        <v>97.526408252029725</v>
      </c>
    </row>
    <row r="227" spans="1:4" x14ac:dyDescent="0.2">
      <c r="A227" s="3">
        <f t="shared" si="22"/>
        <v>2030</v>
      </c>
      <c r="B227" s="59">
        <v>2874.1819489426875</v>
      </c>
      <c r="C227" s="60">
        <v>23384384.190481663</v>
      </c>
      <c r="D227" s="55">
        <f t="shared" si="21"/>
        <v>122.9103116648498</v>
      </c>
    </row>
    <row r="228" spans="1:4" x14ac:dyDescent="0.2">
      <c r="A228" s="3">
        <f t="shared" si="22"/>
        <v>2031</v>
      </c>
      <c r="B228" s="59">
        <v>3756.46726703176</v>
      </c>
      <c r="C228" s="60">
        <v>23882220.650033358</v>
      </c>
      <c r="D228" s="55">
        <f t="shared" si="21"/>
        <v>157.29137261054964</v>
      </c>
    </row>
    <row r="229" spans="1:4" x14ac:dyDescent="0.2">
      <c r="A229" s="3">
        <f t="shared" si="22"/>
        <v>2032</v>
      </c>
      <c r="B229" s="59">
        <v>4614.0092759500667</v>
      </c>
      <c r="C229" s="60">
        <v>24479610.259102654</v>
      </c>
      <c r="D229" s="55">
        <f t="shared" si="21"/>
        <v>188.48377188661996</v>
      </c>
    </row>
    <row r="230" spans="1:4" x14ac:dyDescent="0.2">
      <c r="A230" s="3">
        <f t="shared" si="22"/>
        <v>2033</v>
      </c>
      <c r="B230" s="59">
        <v>5185.5220595694664</v>
      </c>
      <c r="C230" s="60">
        <v>25008274.743971057</v>
      </c>
      <c r="D230" s="55">
        <f t="shared" si="21"/>
        <v>207.35225091125415</v>
      </c>
    </row>
    <row r="231" spans="1:4" x14ac:dyDescent="0.2">
      <c r="A231" s="3">
        <f t="shared" si="22"/>
        <v>2034</v>
      </c>
      <c r="B231" s="59">
        <v>5785.3241590894131</v>
      </c>
      <c r="C231" s="60">
        <v>25688499.192879237</v>
      </c>
      <c r="D231" s="55">
        <f t="shared" si="21"/>
        <v>225.21067173488612</v>
      </c>
    </row>
    <row r="232" spans="1:4" x14ac:dyDescent="0.2">
      <c r="A232" s="3">
        <f t="shared" si="22"/>
        <v>2035</v>
      </c>
      <c r="B232" s="59">
        <v>6573.9253808104659</v>
      </c>
      <c r="C232" s="60">
        <v>26420813.151573863</v>
      </c>
      <c r="D232" s="55">
        <f t="shared" si="21"/>
        <v>248.81616410124997</v>
      </c>
    </row>
    <row r="233" spans="1:4" x14ac:dyDescent="0.2">
      <c r="A233" s="3">
        <f t="shared" si="22"/>
        <v>2036</v>
      </c>
      <c r="B233" s="59">
        <v>7654.5225699362736</v>
      </c>
      <c r="C233" s="60">
        <v>27260994.189233735</v>
      </c>
      <c r="D233" s="55">
        <f t="shared" si="21"/>
        <v>280.78662563815436</v>
      </c>
    </row>
    <row r="234" spans="1:4" x14ac:dyDescent="0.2">
      <c r="A234" s="3">
        <f t="shared" si="22"/>
        <v>2037</v>
      </c>
      <c r="B234" s="59">
        <v>9056.2534621631348</v>
      </c>
      <c r="C234" s="60">
        <v>27944115.372105535</v>
      </c>
      <c r="D234" s="55">
        <f t="shared" si="21"/>
        <v>324.08445719499491</v>
      </c>
    </row>
    <row r="235" spans="1:4" x14ac:dyDescent="0.2">
      <c r="A235" s="3">
        <f t="shared" si="22"/>
        <v>2038</v>
      </c>
      <c r="B235" s="59">
        <v>10562.255642847445</v>
      </c>
      <c r="C235" s="60">
        <v>28693478.250558872</v>
      </c>
      <c r="D235" s="55">
        <f t="shared" si="21"/>
        <v>368.10649272336718</v>
      </c>
    </row>
    <row r="236" spans="1:4" x14ac:dyDescent="0.2">
      <c r="A236" s="3">
        <f t="shared" si="22"/>
        <v>2039</v>
      </c>
      <c r="B236" s="59">
        <v>12087.4700513222</v>
      </c>
      <c r="C236" s="60">
        <v>29506392.275346961</v>
      </c>
      <c r="D236" s="55">
        <f t="shared" si="21"/>
        <v>409.65598025419951</v>
      </c>
    </row>
    <row r="237" spans="1:4" x14ac:dyDescent="0.2">
      <c r="A237" s="3">
        <f t="shared" si="22"/>
        <v>2040</v>
      </c>
      <c r="B237" s="59">
        <v>13594.938044917599</v>
      </c>
      <c r="C237" s="60">
        <v>30422406.607060637</v>
      </c>
      <c r="D237" s="55">
        <f t="shared" si="21"/>
        <v>446.87253774862091</v>
      </c>
    </row>
    <row r="238" spans="1:4" x14ac:dyDescent="0.2">
      <c r="A238" s="3">
        <f t="shared" si="22"/>
        <v>2041</v>
      </c>
      <c r="B238" s="59">
        <v>14736.415210614365</v>
      </c>
      <c r="C238" s="60">
        <v>31097455.078278702</v>
      </c>
      <c r="D238" s="55">
        <f t="shared" si="21"/>
        <v>473.87849499323244</v>
      </c>
    </row>
    <row r="239" spans="1:4" x14ac:dyDescent="0.2">
      <c r="A239" s="3">
        <f t="shared" si="22"/>
        <v>2042</v>
      </c>
      <c r="B239" s="59">
        <v>15290.029205756289</v>
      </c>
      <c r="C239" s="60">
        <v>31814924.117571566</v>
      </c>
      <c r="D239" s="55">
        <f t="shared" si="21"/>
        <v>480.59298049092365</v>
      </c>
    </row>
    <row r="240" spans="1:4" x14ac:dyDescent="0.2">
      <c r="A240" s="3">
        <f t="shared" si="22"/>
        <v>2043</v>
      </c>
      <c r="B240" s="59">
        <v>15607.835954907998</v>
      </c>
      <c r="C240" s="60">
        <v>32532335.611845087</v>
      </c>
      <c r="D240" s="55">
        <f t="shared" si="21"/>
        <v>479.76376922735153</v>
      </c>
    </row>
    <row r="241" spans="1:4" x14ac:dyDescent="0.2">
      <c r="B241" s="56"/>
    </row>
    <row r="242" spans="1:4" x14ac:dyDescent="0.2">
      <c r="A242" s="3">
        <f>A213+1</f>
        <v>8</v>
      </c>
      <c r="B242" s="3" t="s">
        <v>85</v>
      </c>
    </row>
    <row r="243" spans="1:4" x14ac:dyDescent="0.2">
      <c r="B243" s="3" t="s">
        <v>313</v>
      </c>
      <c r="C243" s="3" t="s">
        <v>305</v>
      </c>
      <c r="D243" s="3" t="s">
        <v>314</v>
      </c>
    </row>
    <row r="244" spans="1:4" x14ac:dyDescent="0.2">
      <c r="A244" s="3" t="s">
        <v>163</v>
      </c>
      <c r="B244" s="3" t="s">
        <v>307</v>
      </c>
      <c r="C244" s="3" t="s">
        <v>308</v>
      </c>
      <c r="D244" s="3" t="s">
        <v>309</v>
      </c>
    </row>
    <row r="245" spans="1:4" x14ac:dyDescent="0.2">
      <c r="A245" s="3">
        <f t="shared" ref="A245:A247" si="23">A246-1</f>
        <v>2019</v>
      </c>
      <c r="B245" s="9"/>
      <c r="C245" s="9"/>
      <c r="D245" s="9"/>
    </row>
    <row r="246" spans="1:4" x14ac:dyDescent="0.2">
      <c r="A246" s="3">
        <f t="shared" si="23"/>
        <v>2020</v>
      </c>
      <c r="B246" s="9"/>
      <c r="C246" s="9"/>
      <c r="D246" s="9"/>
    </row>
    <row r="247" spans="1:4" x14ac:dyDescent="0.2">
      <c r="A247" s="3">
        <f t="shared" si="23"/>
        <v>2021</v>
      </c>
      <c r="B247" s="9"/>
      <c r="C247" s="9"/>
      <c r="D247" s="9"/>
    </row>
    <row r="248" spans="1:4" x14ac:dyDescent="0.2">
      <c r="A248" s="3">
        <f>A249-1</f>
        <v>2022</v>
      </c>
      <c r="B248" s="9"/>
      <c r="C248" s="9"/>
      <c r="D248" s="9"/>
    </row>
    <row r="249" spans="1:4" x14ac:dyDescent="0.2">
      <c r="A249" s="3">
        <v>2023</v>
      </c>
      <c r="B249" s="10"/>
      <c r="C249" s="10"/>
      <c r="D249" s="10"/>
    </row>
    <row r="250" spans="1:4" x14ac:dyDescent="0.2">
      <c r="A250" s="3">
        <f>A249+1</f>
        <v>2024</v>
      </c>
      <c r="B250" s="59">
        <v>1657.7713671000208</v>
      </c>
      <c r="C250" s="60">
        <v>19683694.255924664</v>
      </c>
      <c r="D250" s="55">
        <f t="shared" ref="D250:D269" si="24">B250*1000000/C250</f>
        <v>84.220540389720924</v>
      </c>
    </row>
    <row r="251" spans="1:4" x14ac:dyDescent="0.2">
      <c r="A251" s="3">
        <f t="shared" ref="A251:A269" si="25">A250+1</f>
        <v>2025</v>
      </c>
      <c r="B251" s="59">
        <v>1828.8006309349014</v>
      </c>
      <c r="C251" s="60">
        <v>20345757.891285531</v>
      </c>
      <c r="D251" s="55">
        <f t="shared" si="24"/>
        <v>89.886090294931265</v>
      </c>
    </row>
    <row r="252" spans="1:4" x14ac:dyDescent="0.2">
      <c r="A252" s="3">
        <f t="shared" si="25"/>
        <v>2026</v>
      </c>
      <c r="B252" s="59">
        <v>1839.6589764631037</v>
      </c>
      <c r="C252" s="60">
        <v>21049381.395267077</v>
      </c>
      <c r="D252" s="55">
        <f t="shared" si="24"/>
        <v>87.397294101799517</v>
      </c>
    </row>
    <row r="253" spans="1:4" x14ac:dyDescent="0.2">
      <c r="A253" s="3">
        <f t="shared" si="25"/>
        <v>2027</v>
      </c>
      <c r="B253" s="59">
        <v>1966.2639918366738</v>
      </c>
      <c r="C253" s="60">
        <v>21729469.278011125</v>
      </c>
      <c r="D253" s="55">
        <f t="shared" si="24"/>
        <v>90.488357846199719</v>
      </c>
    </row>
    <row r="254" spans="1:4" x14ac:dyDescent="0.2">
      <c r="A254" s="3">
        <f t="shared" si="25"/>
        <v>2028</v>
      </c>
      <c r="B254" s="59">
        <v>1984.0683607531712</v>
      </c>
      <c r="C254" s="60">
        <v>22549039.366378967</v>
      </c>
      <c r="D254" s="55">
        <f t="shared" si="24"/>
        <v>87.989041507083172</v>
      </c>
    </row>
    <row r="255" spans="1:4" x14ac:dyDescent="0.2">
      <c r="A255" s="3">
        <f t="shared" si="25"/>
        <v>2029</v>
      </c>
      <c r="B255" s="59">
        <v>2412.7053868428061</v>
      </c>
      <c r="C255" s="60">
        <v>22929457.845549908</v>
      </c>
      <c r="D255" s="55">
        <f t="shared" si="24"/>
        <v>105.22295830518547</v>
      </c>
    </row>
    <row r="256" spans="1:4" x14ac:dyDescent="0.2">
      <c r="A256" s="3">
        <f t="shared" si="25"/>
        <v>2030</v>
      </c>
      <c r="B256" s="59">
        <v>3251.7925561259549</v>
      </c>
      <c r="C256" s="60">
        <v>23384384.190481663</v>
      </c>
      <c r="D256" s="55">
        <f t="shared" si="24"/>
        <v>139.05829333104947</v>
      </c>
    </row>
    <row r="257" spans="1:4" x14ac:dyDescent="0.2">
      <c r="A257" s="3">
        <f t="shared" si="25"/>
        <v>2031</v>
      </c>
      <c r="B257" s="59">
        <v>3505.3754870317603</v>
      </c>
      <c r="C257" s="60">
        <v>23882220.650033358</v>
      </c>
      <c r="D257" s="55">
        <f t="shared" si="24"/>
        <v>146.77761915020511</v>
      </c>
    </row>
    <row r="258" spans="1:4" x14ac:dyDescent="0.2">
      <c r="A258" s="3">
        <f t="shared" si="25"/>
        <v>2032</v>
      </c>
      <c r="B258" s="59">
        <v>4326.261425950066</v>
      </c>
      <c r="C258" s="60">
        <v>24479610.259102654</v>
      </c>
      <c r="D258" s="55">
        <f t="shared" si="24"/>
        <v>176.72917910698195</v>
      </c>
    </row>
    <row r="259" spans="1:4" x14ac:dyDescent="0.2">
      <c r="A259" s="3">
        <f t="shared" si="25"/>
        <v>2033</v>
      </c>
      <c r="B259" s="59">
        <v>4898.6313106298021</v>
      </c>
      <c r="C259" s="60">
        <v>25008274.743971057</v>
      </c>
      <c r="D259" s="55">
        <f t="shared" si="24"/>
        <v>195.88041801287207</v>
      </c>
    </row>
    <row r="260" spans="1:4" x14ac:dyDescent="0.2">
      <c r="A260" s="3">
        <f t="shared" si="25"/>
        <v>2034</v>
      </c>
      <c r="B260" s="59">
        <v>5506.5085890894134</v>
      </c>
      <c r="C260" s="60">
        <v>25688499.192879237</v>
      </c>
      <c r="D260" s="55">
        <f t="shared" si="24"/>
        <v>214.35695981086349</v>
      </c>
    </row>
    <row r="261" spans="1:4" x14ac:dyDescent="0.2">
      <c r="A261" s="3">
        <f t="shared" si="25"/>
        <v>2035</v>
      </c>
      <c r="B261" s="59">
        <v>6293.7231044387763</v>
      </c>
      <c r="C261" s="60">
        <v>26420813.151573863</v>
      </c>
      <c r="D261" s="55">
        <f t="shared" si="24"/>
        <v>238.21080253405694</v>
      </c>
    </row>
    <row r="262" spans="1:4" x14ac:dyDescent="0.2">
      <c r="A262" s="3">
        <f t="shared" si="25"/>
        <v>2036</v>
      </c>
      <c r="B262" s="59">
        <v>7373.0695316477932</v>
      </c>
      <c r="C262" s="60">
        <v>27260994.189233735</v>
      </c>
      <c r="D262" s="55">
        <f t="shared" si="24"/>
        <v>270.46223921501957</v>
      </c>
    </row>
    <row r="263" spans="1:4" x14ac:dyDescent="0.2">
      <c r="A263" s="3">
        <f t="shared" si="25"/>
        <v>2037</v>
      </c>
      <c r="B263" s="59">
        <v>8769.8469621631357</v>
      </c>
      <c r="C263" s="60">
        <v>27944115.372105535</v>
      </c>
      <c r="D263" s="55">
        <f t="shared" si="24"/>
        <v>313.8351973352286</v>
      </c>
    </row>
    <row r="264" spans="1:4" x14ac:dyDescent="0.2">
      <c r="A264" s="3">
        <f t="shared" si="25"/>
        <v>2038</v>
      </c>
      <c r="B264" s="59">
        <v>10286.544172847445</v>
      </c>
      <c r="C264" s="60">
        <v>28693478.250558872</v>
      </c>
      <c r="D264" s="55">
        <f t="shared" si="24"/>
        <v>358.49763779151073</v>
      </c>
    </row>
    <row r="265" spans="1:4" x14ac:dyDescent="0.2">
      <c r="A265" s="3">
        <f t="shared" si="25"/>
        <v>2039</v>
      </c>
      <c r="B265" s="59">
        <v>11812.664658150121</v>
      </c>
      <c r="C265" s="60">
        <v>29506392.275346961</v>
      </c>
      <c r="D265" s="55">
        <f t="shared" si="24"/>
        <v>400.34256129712554</v>
      </c>
    </row>
    <row r="266" spans="1:4" x14ac:dyDescent="0.2">
      <c r="A266" s="3">
        <f t="shared" si="25"/>
        <v>2040</v>
      </c>
      <c r="B266" s="59">
        <v>13318.992214917598</v>
      </c>
      <c r="C266" s="60">
        <v>30422406.607060637</v>
      </c>
      <c r="D266" s="55">
        <f t="shared" si="24"/>
        <v>437.8020577710127</v>
      </c>
    </row>
    <row r="267" spans="1:4" x14ac:dyDescent="0.2">
      <c r="A267" s="3">
        <f t="shared" si="25"/>
        <v>2041</v>
      </c>
      <c r="B267" s="59">
        <v>14460.949990614363</v>
      </c>
      <c r="C267" s="60">
        <v>31097455.078278702</v>
      </c>
      <c r="D267" s="55">
        <f t="shared" si="24"/>
        <v>465.02036755783303</v>
      </c>
    </row>
    <row r="268" spans="1:4" x14ac:dyDescent="0.2">
      <c r="A268" s="3">
        <f t="shared" si="25"/>
        <v>2042</v>
      </c>
      <c r="B268" s="59">
        <v>15015.181183358223</v>
      </c>
      <c r="C268" s="60">
        <v>31814924.117571566</v>
      </c>
      <c r="D268" s="55">
        <f t="shared" si="24"/>
        <v>471.95401528760055</v>
      </c>
    </row>
    <row r="269" spans="1:4" x14ac:dyDescent="0.2">
      <c r="A269" s="3">
        <f t="shared" si="25"/>
        <v>2043</v>
      </c>
      <c r="B269" s="59">
        <v>15335.020894908001</v>
      </c>
      <c r="C269" s="60">
        <v>32532335.611845087</v>
      </c>
      <c r="D269" s="55">
        <f t="shared" si="24"/>
        <v>471.37780323784961</v>
      </c>
    </row>
    <row r="270" spans="1:4" x14ac:dyDescent="0.2">
      <c r="B270" s="56"/>
    </row>
    <row r="271" spans="1:4" x14ac:dyDescent="0.2">
      <c r="A271" s="3">
        <f>A242+1</f>
        <v>9</v>
      </c>
      <c r="B271" s="3" t="s">
        <v>87</v>
      </c>
    </row>
    <row r="272" spans="1:4" x14ac:dyDescent="0.2">
      <c r="B272" s="3" t="s">
        <v>313</v>
      </c>
      <c r="C272" s="3" t="s">
        <v>305</v>
      </c>
      <c r="D272" s="3" t="s">
        <v>314</v>
      </c>
    </row>
    <row r="273" spans="1:4" x14ac:dyDescent="0.2">
      <c r="A273" s="3" t="s">
        <v>163</v>
      </c>
      <c r="B273" s="3" t="s">
        <v>307</v>
      </c>
      <c r="C273" s="3" t="s">
        <v>308</v>
      </c>
      <c r="D273" s="3" t="s">
        <v>309</v>
      </c>
    </row>
    <row r="274" spans="1:4" x14ac:dyDescent="0.2">
      <c r="A274" s="3">
        <f t="shared" ref="A274:A276" si="26">A275-1</f>
        <v>2019</v>
      </c>
      <c r="B274" s="9"/>
      <c r="C274" s="9"/>
      <c r="D274" s="9"/>
    </row>
    <row r="275" spans="1:4" x14ac:dyDescent="0.2">
      <c r="A275" s="3">
        <f t="shared" si="26"/>
        <v>2020</v>
      </c>
      <c r="B275" s="9"/>
      <c r="C275" s="9"/>
      <c r="D275" s="9"/>
    </row>
    <row r="276" spans="1:4" x14ac:dyDescent="0.2">
      <c r="A276" s="3">
        <f t="shared" si="26"/>
        <v>2021</v>
      </c>
      <c r="B276" s="9"/>
      <c r="C276" s="9"/>
      <c r="D276" s="9"/>
    </row>
    <row r="277" spans="1:4" x14ac:dyDescent="0.2">
      <c r="A277" s="3">
        <f>A278-1</f>
        <v>2022</v>
      </c>
      <c r="B277" s="9"/>
      <c r="C277" s="9"/>
      <c r="D277" s="9"/>
    </row>
    <row r="278" spans="1:4" x14ac:dyDescent="0.2">
      <c r="A278" s="3">
        <v>2023</v>
      </c>
      <c r="B278" s="10"/>
      <c r="C278" s="10"/>
      <c r="D278" s="10"/>
    </row>
    <row r="279" spans="1:4" x14ac:dyDescent="0.2">
      <c r="A279" s="3">
        <f>A278+1</f>
        <v>2024</v>
      </c>
      <c r="B279" s="59">
        <v>1657.7713671000208</v>
      </c>
      <c r="C279" s="60">
        <v>19683694.255924664</v>
      </c>
      <c r="D279" s="55">
        <f t="shared" ref="D279:D298" si="27">B279*1000000/C279</f>
        <v>84.220540389720924</v>
      </c>
    </row>
    <row r="280" spans="1:4" x14ac:dyDescent="0.2">
      <c r="A280" s="3">
        <f t="shared" ref="A280:A298" si="28">A279+1</f>
        <v>2025</v>
      </c>
      <c r="B280" s="59">
        <v>1828.8006309349014</v>
      </c>
      <c r="C280" s="60">
        <v>20345757.891285531</v>
      </c>
      <c r="D280" s="55">
        <f t="shared" si="27"/>
        <v>89.886090294931265</v>
      </c>
    </row>
    <row r="281" spans="1:4" x14ac:dyDescent="0.2">
      <c r="A281" s="3">
        <f t="shared" si="28"/>
        <v>2026</v>
      </c>
      <c r="B281" s="59">
        <v>1772.0206161876522</v>
      </c>
      <c r="C281" s="60">
        <v>21049381.395267077</v>
      </c>
      <c r="D281" s="55">
        <f t="shared" si="27"/>
        <v>84.18397590468328</v>
      </c>
    </row>
    <row r="282" spans="1:4" x14ac:dyDescent="0.2">
      <c r="A282" s="3">
        <f t="shared" si="28"/>
        <v>2027</v>
      </c>
      <c r="B282" s="59">
        <v>1857.1827012421188</v>
      </c>
      <c r="C282" s="60">
        <v>21729469.278011125</v>
      </c>
      <c r="D282" s="55">
        <f t="shared" si="27"/>
        <v>85.468387537723828</v>
      </c>
    </row>
    <row r="283" spans="1:4" x14ac:dyDescent="0.2">
      <c r="A283" s="3">
        <f t="shared" si="28"/>
        <v>2028</v>
      </c>
      <c r="B283" s="59">
        <v>1848.0281907531712</v>
      </c>
      <c r="C283" s="60">
        <v>22549039.366378967</v>
      </c>
      <c r="D283" s="55">
        <f t="shared" si="27"/>
        <v>81.955960993558563</v>
      </c>
    </row>
    <row r="284" spans="1:4" x14ac:dyDescent="0.2">
      <c r="A284" s="3">
        <f t="shared" si="28"/>
        <v>2029</v>
      </c>
      <c r="B284" s="59">
        <v>2236.2276668428062</v>
      </c>
      <c r="C284" s="60">
        <v>22929457.845549908</v>
      </c>
      <c r="D284" s="55">
        <f t="shared" si="27"/>
        <v>97.526408252029725</v>
      </c>
    </row>
    <row r="285" spans="1:4" x14ac:dyDescent="0.2">
      <c r="A285" s="3">
        <f t="shared" si="28"/>
        <v>2030</v>
      </c>
      <c r="B285" s="59">
        <v>2874.1819489426875</v>
      </c>
      <c r="C285" s="60">
        <v>23384384.190481663</v>
      </c>
      <c r="D285" s="55">
        <f t="shared" si="27"/>
        <v>122.9103116648498</v>
      </c>
    </row>
    <row r="286" spans="1:4" x14ac:dyDescent="0.2">
      <c r="A286" s="3">
        <f t="shared" si="28"/>
        <v>2031</v>
      </c>
      <c r="B286" s="59">
        <v>3756.46726703176</v>
      </c>
      <c r="C286" s="60">
        <v>23882220.650033358</v>
      </c>
      <c r="D286" s="55">
        <f t="shared" si="27"/>
        <v>157.29137261054964</v>
      </c>
    </row>
    <row r="287" spans="1:4" x14ac:dyDescent="0.2">
      <c r="A287" s="3">
        <f t="shared" si="28"/>
        <v>2032</v>
      </c>
      <c r="B287" s="59">
        <v>4614.0092759500667</v>
      </c>
      <c r="C287" s="60">
        <v>24479610.259102654</v>
      </c>
      <c r="D287" s="55">
        <f t="shared" si="27"/>
        <v>188.48377188661996</v>
      </c>
    </row>
    <row r="288" spans="1:4" x14ac:dyDescent="0.2">
      <c r="A288" s="3">
        <f t="shared" si="28"/>
        <v>2033</v>
      </c>
      <c r="B288" s="59">
        <v>5185.5220595694664</v>
      </c>
      <c r="C288" s="60">
        <v>25008274.743971057</v>
      </c>
      <c r="D288" s="55">
        <f t="shared" si="27"/>
        <v>207.35225091125415</v>
      </c>
    </row>
    <row r="289" spans="1:4" x14ac:dyDescent="0.2">
      <c r="A289" s="3">
        <f t="shared" si="28"/>
        <v>2034</v>
      </c>
      <c r="B289" s="59">
        <v>5785.3241590894131</v>
      </c>
      <c r="C289" s="60">
        <v>25688499.192879237</v>
      </c>
      <c r="D289" s="55">
        <f t="shared" si="27"/>
        <v>225.21067173488612</v>
      </c>
    </row>
    <row r="290" spans="1:4" x14ac:dyDescent="0.2">
      <c r="A290" s="3">
        <f t="shared" si="28"/>
        <v>2035</v>
      </c>
      <c r="B290" s="59">
        <v>6573.9253808104659</v>
      </c>
      <c r="C290" s="60">
        <v>26420813.151573863</v>
      </c>
      <c r="D290" s="55">
        <f t="shared" si="27"/>
        <v>248.81616410124997</v>
      </c>
    </row>
    <row r="291" spans="1:4" x14ac:dyDescent="0.2">
      <c r="A291" s="3">
        <f t="shared" si="28"/>
        <v>2036</v>
      </c>
      <c r="B291" s="59">
        <v>7654.5225699362736</v>
      </c>
      <c r="C291" s="60">
        <v>27260994.189233735</v>
      </c>
      <c r="D291" s="55">
        <f t="shared" si="27"/>
        <v>280.78662563815436</v>
      </c>
    </row>
    <row r="292" spans="1:4" x14ac:dyDescent="0.2">
      <c r="A292" s="3">
        <f t="shared" si="28"/>
        <v>2037</v>
      </c>
      <c r="B292" s="59">
        <v>9056.2534621631348</v>
      </c>
      <c r="C292" s="60">
        <v>27944115.372105535</v>
      </c>
      <c r="D292" s="55">
        <f t="shared" si="27"/>
        <v>324.08445719499491</v>
      </c>
    </row>
    <row r="293" spans="1:4" x14ac:dyDescent="0.2">
      <c r="A293" s="3">
        <f t="shared" si="28"/>
        <v>2038</v>
      </c>
      <c r="B293" s="59">
        <v>10562.255642847445</v>
      </c>
      <c r="C293" s="60">
        <v>28693478.250558872</v>
      </c>
      <c r="D293" s="55">
        <f t="shared" si="27"/>
        <v>368.10649272336718</v>
      </c>
    </row>
    <row r="294" spans="1:4" x14ac:dyDescent="0.2">
      <c r="A294" s="3">
        <f t="shared" si="28"/>
        <v>2039</v>
      </c>
      <c r="B294" s="59">
        <v>12087.4700513222</v>
      </c>
      <c r="C294" s="60">
        <v>29506392.275346961</v>
      </c>
      <c r="D294" s="55">
        <f t="shared" si="27"/>
        <v>409.65598025419951</v>
      </c>
    </row>
    <row r="295" spans="1:4" x14ac:dyDescent="0.2">
      <c r="A295" s="3">
        <f t="shared" si="28"/>
        <v>2040</v>
      </c>
      <c r="B295" s="59">
        <v>13594.938044917599</v>
      </c>
      <c r="C295" s="60">
        <v>30422406.607060637</v>
      </c>
      <c r="D295" s="55">
        <f t="shared" si="27"/>
        <v>446.87253774862091</v>
      </c>
    </row>
    <row r="296" spans="1:4" x14ac:dyDescent="0.2">
      <c r="A296" s="3">
        <f t="shared" si="28"/>
        <v>2041</v>
      </c>
      <c r="B296" s="59">
        <v>14736.415210614365</v>
      </c>
      <c r="C296" s="60">
        <v>31097455.078278702</v>
      </c>
      <c r="D296" s="55">
        <f t="shared" si="27"/>
        <v>473.87849499323244</v>
      </c>
    </row>
    <row r="297" spans="1:4" x14ac:dyDescent="0.2">
      <c r="A297" s="3">
        <f t="shared" si="28"/>
        <v>2042</v>
      </c>
      <c r="B297" s="59">
        <v>15290.029205756289</v>
      </c>
      <c r="C297" s="60">
        <v>31814924.117571566</v>
      </c>
      <c r="D297" s="55">
        <f t="shared" si="27"/>
        <v>480.59298049092365</v>
      </c>
    </row>
    <row r="298" spans="1:4" x14ac:dyDescent="0.2">
      <c r="A298" s="3">
        <f t="shared" si="28"/>
        <v>2043</v>
      </c>
      <c r="B298" s="59">
        <v>15607.835954907998</v>
      </c>
      <c r="C298" s="60">
        <v>32532335.611845087</v>
      </c>
      <c r="D298" s="55">
        <f t="shared" si="27"/>
        <v>479.76376922735153</v>
      </c>
    </row>
    <row r="299" spans="1:4" x14ac:dyDescent="0.2">
      <c r="B299" s="56"/>
    </row>
    <row r="300" spans="1:4" x14ac:dyDescent="0.2">
      <c r="A300" s="3">
        <f>A271+1</f>
        <v>10</v>
      </c>
      <c r="B300" s="3" t="s">
        <v>89</v>
      </c>
    </row>
    <row r="301" spans="1:4" x14ac:dyDescent="0.2">
      <c r="B301" s="3" t="s">
        <v>313</v>
      </c>
      <c r="C301" s="3" t="s">
        <v>305</v>
      </c>
      <c r="D301" s="3" t="s">
        <v>314</v>
      </c>
    </row>
    <row r="302" spans="1:4" x14ac:dyDescent="0.2">
      <c r="A302" s="3" t="s">
        <v>163</v>
      </c>
      <c r="B302" s="3" t="s">
        <v>307</v>
      </c>
      <c r="C302" s="3" t="s">
        <v>308</v>
      </c>
      <c r="D302" s="3" t="s">
        <v>309</v>
      </c>
    </row>
    <row r="303" spans="1:4" x14ac:dyDescent="0.2">
      <c r="A303" s="3">
        <f t="shared" ref="A303:A305" si="29">A304-1</f>
        <v>2019</v>
      </c>
      <c r="B303" s="9"/>
      <c r="C303" s="9"/>
      <c r="D303" s="9"/>
    </row>
    <row r="304" spans="1:4" x14ac:dyDescent="0.2">
      <c r="A304" s="3">
        <f t="shared" si="29"/>
        <v>2020</v>
      </c>
      <c r="B304" s="9"/>
      <c r="C304" s="9"/>
      <c r="D304" s="9"/>
    </row>
    <row r="305" spans="1:4" x14ac:dyDescent="0.2">
      <c r="A305" s="3">
        <f t="shared" si="29"/>
        <v>2021</v>
      </c>
      <c r="B305" s="9"/>
      <c r="C305" s="9"/>
      <c r="D305" s="9"/>
    </row>
    <row r="306" spans="1:4" x14ac:dyDescent="0.2">
      <c r="A306" s="3">
        <f>A307-1</f>
        <v>2022</v>
      </c>
      <c r="B306" s="9"/>
      <c r="C306" s="9"/>
      <c r="D306" s="9"/>
    </row>
    <row r="307" spans="1:4" x14ac:dyDescent="0.2">
      <c r="A307" s="3">
        <v>2023</v>
      </c>
      <c r="B307" s="10"/>
      <c r="C307" s="10"/>
      <c r="D307" s="10"/>
    </row>
    <row r="308" spans="1:4" x14ac:dyDescent="0.2">
      <c r="A308" s="3">
        <f>A307+1</f>
        <v>2024</v>
      </c>
      <c r="B308" s="59">
        <v>1657.7713671000208</v>
      </c>
      <c r="C308" s="60">
        <v>19683694.255924664</v>
      </c>
      <c r="D308" s="55">
        <f t="shared" ref="D308:D327" si="30">B308*1000000/C308</f>
        <v>84.220540389720924</v>
      </c>
    </row>
    <row r="309" spans="1:4" x14ac:dyDescent="0.2">
      <c r="A309" s="3">
        <f t="shared" ref="A309:A327" si="31">A308+1</f>
        <v>2025</v>
      </c>
      <c r="B309" s="59">
        <v>1828.7977850286313</v>
      </c>
      <c r="C309" s="60">
        <v>20345757.891285531</v>
      </c>
      <c r="D309" s="55">
        <f t="shared" si="30"/>
        <v>89.885950417798867</v>
      </c>
    </row>
    <row r="310" spans="1:4" x14ac:dyDescent="0.2">
      <c r="A310" s="3">
        <f t="shared" si="31"/>
        <v>2026</v>
      </c>
      <c r="B310" s="59">
        <v>1769.2977311961238</v>
      </c>
      <c r="C310" s="60">
        <v>21049381.395267077</v>
      </c>
      <c r="D310" s="55">
        <f t="shared" si="30"/>
        <v>84.054618896969004</v>
      </c>
    </row>
    <row r="311" spans="1:4" x14ac:dyDescent="0.2">
      <c r="A311" s="3">
        <f t="shared" si="31"/>
        <v>2027</v>
      </c>
      <c r="B311" s="59">
        <v>1855.1063046150193</v>
      </c>
      <c r="C311" s="60">
        <v>21729469.278011125</v>
      </c>
      <c r="D311" s="55">
        <f t="shared" si="30"/>
        <v>85.372830826212208</v>
      </c>
    </row>
    <row r="312" spans="1:4" x14ac:dyDescent="0.2">
      <c r="A312" s="3">
        <f t="shared" si="31"/>
        <v>2028</v>
      </c>
      <c r="B312" s="59">
        <v>1843.7068953379617</v>
      </c>
      <c r="C312" s="60">
        <v>22549039.366378967</v>
      </c>
      <c r="D312" s="55">
        <f t="shared" si="30"/>
        <v>81.764321103938585</v>
      </c>
    </row>
    <row r="313" spans="1:4" x14ac:dyDescent="0.2">
      <c r="A313" s="3">
        <f t="shared" si="31"/>
        <v>2029</v>
      </c>
      <c r="B313" s="59">
        <v>2241.2007168428058</v>
      </c>
      <c r="C313" s="60">
        <v>22929457.845549908</v>
      </c>
      <c r="D313" s="55">
        <f t="shared" si="30"/>
        <v>97.74329301369734</v>
      </c>
    </row>
    <row r="314" spans="1:4" x14ac:dyDescent="0.2">
      <c r="A314" s="3">
        <f t="shared" si="31"/>
        <v>2030</v>
      </c>
      <c r="B314" s="59">
        <v>2884.1332825343206</v>
      </c>
      <c r="C314" s="60">
        <v>23384384.190481663</v>
      </c>
      <c r="D314" s="55">
        <f t="shared" si="30"/>
        <v>123.33586632177696</v>
      </c>
    </row>
    <row r="315" spans="1:4" x14ac:dyDescent="0.2">
      <c r="A315" s="3">
        <f t="shared" si="31"/>
        <v>2031</v>
      </c>
      <c r="B315" s="59">
        <v>3780.1486412132344</v>
      </c>
      <c r="C315" s="60">
        <v>23882220.650033358</v>
      </c>
      <c r="D315" s="55">
        <f t="shared" si="30"/>
        <v>158.28296273646373</v>
      </c>
    </row>
    <row r="316" spans="1:4" x14ac:dyDescent="0.2">
      <c r="A316" s="3">
        <f t="shared" si="31"/>
        <v>2032</v>
      </c>
      <c r="B316" s="59">
        <v>4637.7120238251182</v>
      </c>
      <c r="C316" s="60">
        <v>24479610.259102654</v>
      </c>
      <c r="D316" s="55">
        <f t="shared" si="30"/>
        <v>189.45203680686058</v>
      </c>
    </row>
    <row r="317" spans="1:4" x14ac:dyDescent="0.2">
      <c r="A317" s="3">
        <f t="shared" si="31"/>
        <v>2033</v>
      </c>
      <c r="B317" s="59">
        <v>5208.6759406298015</v>
      </c>
      <c r="C317" s="60">
        <v>25008274.743971057</v>
      </c>
      <c r="D317" s="55">
        <f t="shared" si="30"/>
        <v>208.27809970719787</v>
      </c>
    </row>
    <row r="318" spans="1:4" x14ac:dyDescent="0.2">
      <c r="A318" s="3">
        <f t="shared" si="31"/>
        <v>2034</v>
      </c>
      <c r="B318" s="59">
        <v>5809.2948395498033</v>
      </c>
      <c r="C318" s="60">
        <v>25688499.192879237</v>
      </c>
      <c r="D318" s="55">
        <f t="shared" si="30"/>
        <v>226.14380061409426</v>
      </c>
    </row>
    <row r="319" spans="1:4" x14ac:dyDescent="0.2">
      <c r="A319" s="3">
        <f t="shared" si="31"/>
        <v>2035</v>
      </c>
      <c r="B319" s="59">
        <v>6601.4870176377426</v>
      </c>
      <c r="C319" s="60">
        <v>26420813.151573863</v>
      </c>
      <c r="D319" s="55">
        <f t="shared" si="30"/>
        <v>249.85934307795893</v>
      </c>
    </row>
    <row r="320" spans="1:4" x14ac:dyDescent="0.2">
      <c r="A320" s="3">
        <f t="shared" si="31"/>
        <v>2036</v>
      </c>
      <c r="B320" s="59">
        <v>7686.8701271600712</v>
      </c>
      <c r="C320" s="60">
        <v>27260994.189233735</v>
      </c>
      <c r="D320" s="55">
        <f t="shared" si="30"/>
        <v>281.97321322183728</v>
      </c>
    </row>
    <row r="321" spans="1:4" x14ac:dyDescent="0.2">
      <c r="A321" s="3">
        <f t="shared" si="31"/>
        <v>2037</v>
      </c>
      <c r="B321" s="59">
        <v>9093.0052205626489</v>
      </c>
      <c r="C321" s="60">
        <v>27944115.372105535</v>
      </c>
      <c r="D321" s="55">
        <f t="shared" si="30"/>
        <v>325.39964495134808</v>
      </c>
    </row>
    <row r="322" spans="1:4" x14ac:dyDescent="0.2">
      <c r="A322" s="3">
        <f t="shared" si="31"/>
        <v>2038</v>
      </c>
      <c r="B322" s="59">
        <v>10586.545782428961</v>
      </c>
      <c r="C322" s="60">
        <v>28693478.250558872</v>
      </c>
      <c r="D322" s="55">
        <f t="shared" si="30"/>
        <v>368.95303141656461</v>
      </c>
    </row>
    <row r="323" spans="1:4" x14ac:dyDescent="0.2">
      <c r="A323" s="3">
        <f t="shared" si="31"/>
        <v>2039</v>
      </c>
      <c r="B323" s="59">
        <v>12110.754628150124</v>
      </c>
      <c r="C323" s="60">
        <v>29506392.275346961</v>
      </c>
      <c r="D323" s="55">
        <f t="shared" si="30"/>
        <v>410.44511694738236</v>
      </c>
    </row>
    <row r="324" spans="1:4" x14ac:dyDescent="0.2">
      <c r="A324" s="3">
        <f t="shared" si="31"/>
        <v>2040</v>
      </c>
      <c r="B324" s="59">
        <v>13618.968064917597</v>
      </c>
      <c r="C324" s="60">
        <v>30422406.607060637</v>
      </c>
      <c r="D324" s="55">
        <f t="shared" si="30"/>
        <v>447.66241674505841</v>
      </c>
    </row>
    <row r="325" spans="1:4" x14ac:dyDescent="0.2">
      <c r="A325" s="3">
        <f t="shared" si="31"/>
        <v>2041</v>
      </c>
      <c r="B325" s="59">
        <v>14760.519758984115</v>
      </c>
      <c r="C325" s="60">
        <v>31097455.078278702</v>
      </c>
      <c r="D325" s="55">
        <f t="shared" si="30"/>
        <v>474.653624286259</v>
      </c>
    </row>
    <row r="326" spans="1:4" x14ac:dyDescent="0.2">
      <c r="A326" s="3">
        <f t="shared" si="31"/>
        <v>2042</v>
      </c>
      <c r="B326" s="59">
        <v>15313.552720960159</v>
      </c>
      <c r="C326" s="60">
        <v>31814924.117571566</v>
      </c>
      <c r="D326" s="55">
        <f t="shared" si="30"/>
        <v>481.33236667072219</v>
      </c>
    </row>
    <row r="327" spans="1:4" x14ac:dyDescent="0.2">
      <c r="A327" s="3">
        <f t="shared" si="31"/>
        <v>2043</v>
      </c>
      <c r="B327" s="59">
        <v>15631.094034908001</v>
      </c>
      <c r="C327" s="60">
        <v>32532335.611845087</v>
      </c>
      <c r="D327" s="55">
        <f t="shared" si="30"/>
        <v>480.47869115234039</v>
      </c>
    </row>
    <row r="328" spans="1:4" x14ac:dyDescent="0.2">
      <c r="B328" s="56"/>
    </row>
    <row r="329" spans="1:4" x14ac:dyDescent="0.2">
      <c r="A329" s="3">
        <f>A300+1</f>
        <v>11</v>
      </c>
      <c r="B329" s="3" t="s">
        <v>91</v>
      </c>
    </row>
    <row r="330" spans="1:4" x14ac:dyDescent="0.2">
      <c r="B330" s="3" t="s">
        <v>313</v>
      </c>
      <c r="C330" s="3" t="s">
        <v>305</v>
      </c>
      <c r="D330" s="3" t="s">
        <v>314</v>
      </c>
    </row>
    <row r="331" spans="1:4" x14ac:dyDescent="0.2">
      <c r="A331" s="3" t="s">
        <v>163</v>
      </c>
      <c r="B331" s="3" t="s">
        <v>307</v>
      </c>
      <c r="C331" s="3" t="s">
        <v>308</v>
      </c>
      <c r="D331" s="3" t="s">
        <v>309</v>
      </c>
    </row>
    <row r="332" spans="1:4" x14ac:dyDescent="0.2">
      <c r="A332" s="3">
        <f t="shared" ref="A332:A334" si="32">A333-1</f>
        <v>2019</v>
      </c>
      <c r="B332" s="9"/>
      <c r="C332" s="9"/>
      <c r="D332" s="9"/>
    </row>
    <row r="333" spans="1:4" x14ac:dyDescent="0.2">
      <c r="A333" s="3">
        <f t="shared" si="32"/>
        <v>2020</v>
      </c>
      <c r="B333" s="9"/>
      <c r="C333" s="9"/>
      <c r="D333" s="9"/>
    </row>
    <row r="334" spans="1:4" x14ac:dyDescent="0.2">
      <c r="A334" s="3">
        <f t="shared" si="32"/>
        <v>2021</v>
      </c>
      <c r="B334" s="9"/>
      <c r="C334" s="9"/>
      <c r="D334" s="9"/>
    </row>
    <row r="335" spans="1:4" x14ac:dyDescent="0.2">
      <c r="A335" s="3">
        <f>A336-1</f>
        <v>2022</v>
      </c>
      <c r="B335" s="9"/>
      <c r="C335" s="9"/>
      <c r="D335" s="9"/>
    </row>
    <row r="336" spans="1:4" x14ac:dyDescent="0.2">
      <c r="A336" s="3">
        <v>2023</v>
      </c>
      <c r="B336" s="10"/>
      <c r="C336" s="10"/>
      <c r="D336" s="10"/>
    </row>
    <row r="337" spans="1:4" x14ac:dyDescent="0.2">
      <c r="A337" s="3">
        <f>A336+1</f>
        <v>2024</v>
      </c>
      <c r="B337" s="59">
        <v>1657.7713671000208</v>
      </c>
      <c r="C337" s="60">
        <v>19683694.255924664</v>
      </c>
      <c r="D337" s="55">
        <f t="shared" ref="D337:D356" si="33">B337*1000000/C337</f>
        <v>84.220540389720924</v>
      </c>
    </row>
    <row r="338" spans="1:4" x14ac:dyDescent="0.2">
      <c r="A338" s="3">
        <f t="shared" ref="A338:A356" si="34">A337+1</f>
        <v>2025</v>
      </c>
      <c r="B338" s="59">
        <v>1828.7977850286313</v>
      </c>
      <c r="C338" s="60">
        <v>20345757.891285531</v>
      </c>
      <c r="D338" s="55">
        <f t="shared" si="33"/>
        <v>89.885950417798867</v>
      </c>
    </row>
    <row r="339" spans="1:4" x14ac:dyDescent="0.2">
      <c r="A339" s="3">
        <f t="shared" si="34"/>
        <v>2026</v>
      </c>
      <c r="B339" s="59">
        <v>1759.9966073536007</v>
      </c>
      <c r="C339" s="60">
        <v>21049381.395267077</v>
      </c>
      <c r="D339" s="55">
        <f t="shared" si="33"/>
        <v>83.612747296665617</v>
      </c>
    </row>
    <row r="340" spans="1:4" x14ac:dyDescent="0.2">
      <c r="A340" s="3">
        <f t="shared" si="34"/>
        <v>2027</v>
      </c>
      <c r="B340" s="59">
        <v>1847.4853564958985</v>
      </c>
      <c r="C340" s="60">
        <v>21729469.278011125</v>
      </c>
      <c r="D340" s="55">
        <f t="shared" si="33"/>
        <v>85.022111348363168</v>
      </c>
    </row>
    <row r="341" spans="1:4" x14ac:dyDescent="0.2">
      <c r="A341" s="3">
        <f t="shared" si="34"/>
        <v>2028</v>
      </c>
      <c r="B341" s="59">
        <v>1831.7417253379617</v>
      </c>
      <c r="C341" s="60">
        <v>22549039.366378967</v>
      </c>
      <c r="D341" s="55">
        <f t="shared" si="33"/>
        <v>81.233692290640207</v>
      </c>
    </row>
    <row r="342" spans="1:4" x14ac:dyDescent="0.2">
      <c r="A342" s="3">
        <f t="shared" si="34"/>
        <v>2029</v>
      </c>
      <c r="B342" s="59">
        <v>2254.5341430884364</v>
      </c>
      <c r="C342" s="60">
        <v>22929457.845549908</v>
      </c>
      <c r="D342" s="55">
        <f t="shared" si="33"/>
        <v>98.324790680822446</v>
      </c>
    </row>
    <row r="343" spans="1:4" x14ac:dyDescent="0.2">
      <c r="A343" s="3">
        <f t="shared" si="34"/>
        <v>2030</v>
      </c>
      <c r="B343" s="59">
        <v>2918.0862689426876</v>
      </c>
      <c r="C343" s="60">
        <v>23384384.190481663</v>
      </c>
      <c r="D343" s="55">
        <f t="shared" si="33"/>
        <v>124.78781759540455</v>
      </c>
    </row>
    <row r="344" spans="1:4" x14ac:dyDescent="0.2">
      <c r="A344" s="3">
        <f t="shared" si="34"/>
        <v>2031</v>
      </c>
      <c r="B344" s="59">
        <v>3871.4457270317598</v>
      </c>
      <c r="C344" s="60">
        <v>23882220.650033358</v>
      </c>
      <c r="D344" s="55">
        <f t="shared" si="33"/>
        <v>162.10576829363447</v>
      </c>
    </row>
    <row r="345" spans="1:4" x14ac:dyDescent="0.2">
      <c r="A345" s="3">
        <f t="shared" si="34"/>
        <v>2032</v>
      </c>
      <c r="B345" s="59">
        <v>4714.1572280750142</v>
      </c>
      <c r="C345" s="60">
        <v>24479610.259102654</v>
      </c>
      <c r="D345" s="55">
        <f t="shared" si="33"/>
        <v>192.57484813599399</v>
      </c>
    </row>
    <row r="346" spans="1:4" x14ac:dyDescent="0.2">
      <c r="A346" s="3">
        <f t="shared" si="34"/>
        <v>2033</v>
      </c>
      <c r="B346" s="59">
        <v>5285.0218206298014</v>
      </c>
      <c r="C346" s="60">
        <v>25008274.743971057</v>
      </c>
      <c r="D346" s="55">
        <f t="shared" si="33"/>
        <v>211.33092445347131</v>
      </c>
    </row>
    <row r="347" spans="1:4" x14ac:dyDescent="0.2">
      <c r="A347" s="3">
        <f t="shared" si="34"/>
        <v>2034</v>
      </c>
      <c r="B347" s="59">
        <v>5885.0232895498029</v>
      </c>
      <c r="C347" s="60">
        <v>25688499.192879237</v>
      </c>
      <c r="D347" s="55">
        <f t="shared" si="33"/>
        <v>229.09175212466715</v>
      </c>
    </row>
    <row r="348" spans="1:4" x14ac:dyDescent="0.2">
      <c r="A348" s="3">
        <f t="shared" si="34"/>
        <v>2035</v>
      </c>
      <c r="B348" s="59">
        <v>6675.9572817314865</v>
      </c>
      <c r="C348" s="60">
        <v>26420813.151573863</v>
      </c>
      <c r="D348" s="55">
        <f t="shared" si="33"/>
        <v>252.67796427884755</v>
      </c>
    </row>
    <row r="349" spans="1:4" x14ac:dyDescent="0.2">
      <c r="A349" s="3">
        <f t="shared" si="34"/>
        <v>2036</v>
      </c>
      <c r="B349" s="59">
        <v>7762.5469629013378</v>
      </c>
      <c r="C349" s="60">
        <v>27260994.189233735</v>
      </c>
      <c r="D349" s="55">
        <f t="shared" si="33"/>
        <v>284.74922480879377</v>
      </c>
    </row>
    <row r="350" spans="1:4" x14ac:dyDescent="0.2">
      <c r="A350" s="3">
        <f t="shared" si="34"/>
        <v>2037</v>
      </c>
      <c r="B350" s="59">
        <v>9169.4155537636216</v>
      </c>
      <c r="C350" s="60">
        <v>27944115.372105535</v>
      </c>
      <c r="D350" s="55">
        <f t="shared" si="33"/>
        <v>328.1340429519106</v>
      </c>
    </row>
    <row r="351" spans="1:4" x14ac:dyDescent="0.2">
      <c r="A351" s="3">
        <f t="shared" si="34"/>
        <v>2038</v>
      </c>
      <c r="B351" s="59">
        <v>10659.455322010477</v>
      </c>
      <c r="C351" s="60">
        <v>28693478.250558872</v>
      </c>
      <c r="D351" s="55">
        <f t="shared" si="33"/>
        <v>371.49401090133989</v>
      </c>
    </row>
    <row r="352" spans="1:4" x14ac:dyDescent="0.2">
      <c r="A352" s="3">
        <f t="shared" si="34"/>
        <v>2039</v>
      </c>
      <c r="B352" s="59">
        <v>12182.756198150124</v>
      </c>
      <c r="C352" s="60">
        <v>29506392.275346961</v>
      </c>
      <c r="D352" s="55">
        <f t="shared" si="33"/>
        <v>412.88531937294829</v>
      </c>
    </row>
    <row r="353" spans="1:4" x14ac:dyDescent="0.2">
      <c r="A353" s="3">
        <f t="shared" si="34"/>
        <v>2040</v>
      </c>
      <c r="B353" s="59">
        <v>13691.1408349176</v>
      </c>
      <c r="C353" s="60">
        <v>30422406.607060637</v>
      </c>
      <c r="D353" s="55">
        <f t="shared" si="33"/>
        <v>450.03477245419725</v>
      </c>
    </row>
    <row r="354" spans="1:4" x14ac:dyDescent="0.2">
      <c r="A354" s="3">
        <f t="shared" si="34"/>
        <v>2041</v>
      </c>
      <c r="B354" s="59">
        <v>14832.496588984117</v>
      </c>
      <c r="C354" s="60">
        <v>31097455.078278702</v>
      </c>
      <c r="D354" s="55">
        <f t="shared" si="33"/>
        <v>476.96818121121703</v>
      </c>
    </row>
    <row r="355" spans="1:4" x14ac:dyDescent="0.2">
      <c r="A355" s="3">
        <f t="shared" si="34"/>
        <v>2042</v>
      </c>
      <c r="B355" s="59">
        <v>15384.502275756287</v>
      </c>
      <c r="C355" s="60">
        <v>31814924.117571566</v>
      </c>
      <c r="D355" s="55">
        <f t="shared" si="33"/>
        <v>483.56243814704987</v>
      </c>
    </row>
    <row r="356" spans="1:4" x14ac:dyDescent="0.2">
      <c r="A356" s="3">
        <f t="shared" si="34"/>
        <v>2043</v>
      </c>
      <c r="B356" s="59">
        <v>15700.768414908</v>
      </c>
      <c r="C356" s="60">
        <v>32532335.611845087</v>
      </c>
      <c r="D356" s="55">
        <f t="shared" si="33"/>
        <v>482.62038736595719</v>
      </c>
    </row>
    <row r="357" spans="1:4" x14ac:dyDescent="0.2">
      <c r="B357" s="56"/>
    </row>
    <row r="358" spans="1:4" x14ac:dyDescent="0.2">
      <c r="A358" s="3">
        <f>A329+1</f>
        <v>12</v>
      </c>
      <c r="B358" s="3" t="s">
        <v>93</v>
      </c>
    </row>
    <row r="359" spans="1:4" x14ac:dyDescent="0.2">
      <c r="B359" s="3" t="s">
        <v>313</v>
      </c>
      <c r="C359" s="3" t="s">
        <v>305</v>
      </c>
      <c r="D359" s="3" t="s">
        <v>314</v>
      </c>
    </row>
    <row r="360" spans="1:4" x14ac:dyDescent="0.2">
      <c r="A360" s="3" t="s">
        <v>163</v>
      </c>
      <c r="B360" s="3" t="s">
        <v>307</v>
      </c>
      <c r="C360" s="3" t="s">
        <v>308</v>
      </c>
      <c r="D360" s="3" t="s">
        <v>309</v>
      </c>
    </row>
    <row r="361" spans="1:4" x14ac:dyDescent="0.2">
      <c r="A361" s="3">
        <f t="shared" ref="A361:A363" si="35">A362-1</f>
        <v>2019</v>
      </c>
      <c r="B361" s="9"/>
      <c r="C361" s="9"/>
      <c r="D361" s="9"/>
    </row>
    <row r="362" spans="1:4" x14ac:dyDescent="0.2">
      <c r="A362" s="3">
        <f t="shared" si="35"/>
        <v>2020</v>
      </c>
      <c r="B362" s="9"/>
      <c r="C362" s="9"/>
      <c r="D362" s="9"/>
    </row>
    <row r="363" spans="1:4" x14ac:dyDescent="0.2">
      <c r="A363" s="3">
        <f t="shared" si="35"/>
        <v>2021</v>
      </c>
      <c r="B363" s="9"/>
      <c r="C363" s="9"/>
      <c r="D363" s="9"/>
    </row>
    <row r="364" spans="1:4" x14ac:dyDescent="0.2">
      <c r="A364" s="3">
        <f>A365-1</f>
        <v>2022</v>
      </c>
      <c r="B364" s="9"/>
      <c r="C364" s="9"/>
      <c r="D364" s="9"/>
    </row>
    <row r="365" spans="1:4" x14ac:dyDescent="0.2">
      <c r="A365" s="3">
        <v>2023</v>
      </c>
      <c r="B365" s="10"/>
      <c r="C365" s="10"/>
      <c r="D365" s="10"/>
    </row>
    <row r="366" spans="1:4" x14ac:dyDescent="0.2">
      <c r="A366" s="3">
        <f>A365+1</f>
        <v>2024</v>
      </c>
      <c r="B366" s="59">
        <v>1657.7713671000208</v>
      </c>
      <c r="C366" s="60">
        <v>19683694.255924664</v>
      </c>
      <c r="D366" s="69">
        <f t="shared" ref="D366:D385" si="36">B366*1000000/C366</f>
        <v>84.220540389720924</v>
      </c>
    </row>
    <row r="367" spans="1:4" x14ac:dyDescent="0.2">
      <c r="A367" s="3">
        <f t="shared" ref="A367:A385" si="37">A366+1</f>
        <v>2025</v>
      </c>
      <c r="B367" s="59">
        <v>1828.7977850286313</v>
      </c>
      <c r="C367" s="60">
        <v>20345757.891285531</v>
      </c>
      <c r="D367" s="55">
        <f t="shared" si="36"/>
        <v>89.885950417798867</v>
      </c>
    </row>
    <row r="368" spans="1:4" x14ac:dyDescent="0.2">
      <c r="A368" s="3">
        <f t="shared" si="37"/>
        <v>2026</v>
      </c>
      <c r="B368" s="59">
        <v>1767.9436959814266</v>
      </c>
      <c r="C368" s="60">
        <v>21049381.395267077</v>
      </c>
      <c r="D368" s="55">
        <f t="shared" si="36"/>
        <v>83.990292293290196</v>
      </c>
    </row>
    <row r="369" spans="1:4" x14ac:dyDescent="0.2">
      <c r="A369" s="3">
        <f t="shared" si="37"/>
        <v>2027</v>
      </c>
      <c r="B369" s="59">
        <v>1853.0241274578248</v>
      </c>
      <c r="C369" s="60">
        <v>21729469.278011125</v>
      </c>
      <c r="D369" s="55">
        <f t="shared" si="36"/>
        <v>85.27700809209226</v>
      </c>
    </row>
    <row r="370" spans="1:4" x14ac:dyDescent="0.2">
      <c r="A370" s="3">
        <f t="shared" si="37"/>
        <v>2028</v>
      </c>
      <c r="B370" s="59">
        <v>1841.0582207531713</v>
      </c>
      <c r="C370" s="60">
        <v>22549039.366378967</v>
      </c>
      <c r="D370" s="55">
        <f t="shared" si="36"/>
        <v>81.646858247017974</v>
      </c>
    </row>
    <row r="371" spans="1:4" x14ac:dyDescent="0.2">
      <c r="A371" s="3">
        <f t="shared" si="37"/>
        <v>2029</v>
      </c>
      <c r="B371" s="59">
        <v>2244.7842030884362</v>
      </c>
      <c r="C371" s="60">
        <v>22929457.845549908</v>
      </c>
      <c r="D371" s="55">
        <f t="shared" si="36"/>
        <v>97.899576091551523</v>
      </c>
    </row>
    <row r="372" spans="1:4" x14ac:dyDescent="0.2">
      <c r="A372" s="3">
        <f t="shared" si="37"/>
        <v>2030</v>
      </c>
      <c r="B372" s="59">
        <v>2896.1325025343208</v>
      </c>
      <c r="C372" s="60">
        <v>23384384.190481663</v>
      </c>
      <c r="D372" s="55">
        <f t="shared" si="36"/>
        <v>123.84899593435338</v>
      </c>
    </row>
    <row r="373" spans="1:4" x14ac:dyDescent="0.2">
      <c r="A373" s="3">
        <f t="shared" si="37"/>
        <v>2031</v>
      </c>
      <c r="B373" s="59">
        <v>3786.8176070317609</v>
      </c>
      <c r="C373" s="60">
        <v>23882220.650033358</v>
      </c>
      <c r="D373" s="55">
        <f t="shared" si="36"/>
        <v>158.56220669439597</v>
      </c>
    </row>
    <row r="374" spans="1:4" x14ac:dyDescent="0.2">
      <c r="A374" s="3">
        <f t="shared" si="37"/>
        <v>2032</v>
      </c>
      <c r="B374" s="59">
        <v>4644.800088075016</v>
      </c>
      <c r="C374" s="60">
        <v>24479610.259102654</v>
      </c>
      <c r="D374" s="55">
        <f t="shared" si="36"/>
        <v>189.74158652496783</v>
      </c>
    </row>
    <row r="375" spans="1:4" x14ac:dyDescent="0.2">
      <c r="A375" s="3">
        <f t="shared" si="37"/>
        <v>2033</v>
      </c>
      <c r="B375" s="59">
        <v>5215.8645606298014</v>
      </c>
      <c r="C375" s="60">
        <v>25008274.743971057</v>
      </c>
      <c r="D375" s="55">
        <f t="shared" si="36"/>
        <v>208.56554936430516</v>
      </c>
    </row>
    <row r="376" spans="1:4" x14ac:dyDescent="0.2">
      <c r="A376" s="3">
        <f t="shared" si="37"/>
        <v>2034</v>
      </c>
      <c r="B376" s="59">
        <v>5815.2535590894131</v>
      </c>
      <c r="C376" s="60">
        <v>25688499.192879237</v>
      </c>
      <c r="D376" s="55">
        <f t="shared" si="36"/>
        <v>226.37576120840023</v>
      </c>
    </row>
    <row r="377" spans="1:4" x14ac:dyDescent="0.2">
      <c r="A377" s="3">
        <f t="shared" si="37"/>
        <v>2035</v>
      </c>
      <c r="B377" s="59">
        <v>6605.2063758153863</v>
      </c>
      <c r="C377" s="60">
        <v>26420813.151573863</v>
      </c>
      <c r="D377" s="55">
        <f t="shared" si="36"/>
        <v>250.00011687459821</v>
      </c>
    </row>
    <row r="378" spans="1:4" x14ac:dyDescent="0.2">
      <c r="A378" s="3">
        <f t="shared" si="37"/>
        <v>2036</v>
      </c>
      <c r="B378" s="59">
        <v>7687.7893969093629</v>
      </c>
      <c r="C378" s="60">
        <v>27260994.189233735</v>
      </c>
      <c r="D378" s="55">
        <f t="shared" si="36"/>
        <v>282.00693428655381</v>
      </c>
    </row>
    <row r="379" spans="1:4" x14ac:dyDescent="0.2">
      <c r="A379" s="3">
        <f t="shared" si="37"/>
        <v>2037</v>
      </c>
      <c r="B379" s="59">
        <v>9091.3446021631353</v>
      </c>
      <c r="C379" s="60">
        <v>27944115.372105535</v>
      </c>
      <c r="D379" s="55">
        <f t="shared" si="36"/>
        <v>325.34021854341205</v>
      </c>
    </row>
    <row r="380" spans="1:4" x14ac:dyDescent="0.2">
      <c r="A380" s="3">
        <f t="shared" si="37"/>
        <v>2038</v>
      </c>
      <c r="B380" s="59">
        <v>10591.412772428961</v>
      </c>
      <c r="C380" s="60">
        <v>28693478.250558872</v>
      </c>
      <c r="D380" s="55">
        <f t="shared" si="36"/>
        <v>369.12265149390413</v>
      </c>
    </row>
    <row r="381" spans="1:4" x14ac:dyDescent="0.2">
      <c r="A381" s="3">
        <f t="shared" si="37"/>
        <v>2039</v>
      </c>
      <c r="B381" s="59">
        <v>12115.581168150124</v>
      </c>
      <c r="C381" s="60">
        <v>29506392.275346961</v>
      </c>
      <c r="D381" s="55">
        <f t="shared" si="36"/>
        <v>410.60869302794691</v>
      </c>
    </row>
    <row r="382" spans="1:4" x14ac:dyDescent="0.2">
      <c r="A382" s="3">
        <f t="shared" si="37"/>
        <v>2040</v>
      </c>
      <c r="B382" s="59">
        <v>13623.610794917598</v>
      </c>
      <c r="C382" s="60">
        <v>30422406.607060637</v>
      </c>
      <c r="D382" s="55">
        <f t="shared" si="36"/>
        <v>447.81502564480678</v>
      </c>
    </row>
    <row r="383" spans="1:4" x14ac:dyDescent="0.2">
      <c r="A383" s="3">
        <f t="shared" si="37"/>
        <v>2041</v>
      </c>
      <c r="B383" s="59">
        <v>14765.323788984117</v>
      </c>
      <c r="C383" s="60">
        <v>31097455.078278702</v>
      </c>
      <c r="D383" s="55">
        <f t="shared" si="36"/>
        <v>474.80810734565756</v>
      </c>
    </row>
    <row r="384" spans="1:4" x14ac:dyDescent="0.2">
      <c r="A384" s="3">
        <f t="shared" si="37"/>
        <v>2042</v>
      </c>
      <c r="B384" s="59">
        <v>15318.34003575629</v>
      </c>
      <c r="C384" s="60">
        <v>31814924.117571566</v>
      </c>
      <c r="D384" s="55">
        <f t="shared" si="36"/>
        <v>481.48284054199212</v>
      </c>
    </row>
    <row r="385" spans="1:4" x14ac:dyDescent="0.2">
      <c r="A385" s="3">
        <f t="shared" si="37"/>
        <v>2043</v>
      </c>
      <c r="B385" s="59">
        <v>15635.632404907998</v>
      </c>
      <c r="C385" s="60">
        <v>32532335.611845087</v>
      </c>
      <c r="D385" s="55">
        <f t="shared" si="36"/>
        <v>480.61819450845184</v>
      </c>
    </row>
    <row r="386" spans="1:4" x14ac:dyDescent="0.2">
      <c r="B386" s="56"/>
    </row>
    <row r="387" spans="1:4" x14ac:dyDescent="0.2">
      <c r="A387" s="3">
        <f>A358+1</f>
        <v>13</v>
      </c>
      <c r="B387" s="3" t="s">
        <v>95</v>
      </c>
    </row>
    <row r="388" spans="1:4" x14ac:dyDescent="0.2">
      <c r="B388" s="3" t="s">
        <v>313</v>
      </c>
      <c r="C388" s="3" t="s">
        <v>305</v>
      </c>
      <c r="D388" s="3" t="s">
        <v>314</v>
      </c>
    </row>
    <row r="389" spans="1:4" x14ac:dyDescent="0.2">
      <c r="A389" s="3" t="s">
        <v>163</v>
      </c>
      <c r="B389" s="3" t="s">
        <v>307</v>
      </c>
      <c r="C389" s="3" t="s">
        <v>308</v>
      </c>
      <c r="D389" s="3" t="s">
        <v>309</v>
      </c>
    </row>
    <row r="390" spans="1:4" x14ac:dyDescent="0.2">
      <c r="A390" s="3">
        <f t="shared" ref="A390:A392" si="38">A391-1</f>
        <v>2019</v>
      </c>
      <c r="B390" s="9"/>
      <c r="C390" s="9"/>
      <c r="D390" s="9"/>
    </row>
    <row r="391" spans="1:4" x14ac:dyDescent="0.2">
      <c r="A391" s="3">
        <f t="shared" si="38"/>
        <v>2020</v>
      </c>
      <c r="B391" s="9"/>
      <c r="C391" s="9"/>
      <c r="D391" s="9"/>
    </row>
    <row r="392" spans="1:4" x14ac:dyDescent="0.2">
      <c r="A392" s="3">
        <f t="shared" si="38"/>
        <v>2021</v>
      </c>
      <c r="B392" s="9"/>
      <c r="C392" s="9"/>
      <c r="D392" s="9"/>
    </row>
    <row r="393" spans="1:4" x14ac:dyDescent="0.2">
      <c r="A393" s="3">
        <f>A394-1</f>
        <v>2022</v>
      </c>
      <c r="B393" s="9"/>
      <c r="C393" s="9"/>
      <c r="D393" s="9"/>
    </row>
    <row r="394" spans="1:4" x14ac:dyDescent="0.2">
      <c r="A394" s="3">
        <v>2023</v>
      </c>
      <c r="B394" s="10"/>
      <c r="C394" s="10"/>
      <c r="D394" s="10"/>
    </row>
    <row r="395" spans="1:4" x14ac:dyDescent="0.2">
      <c r="A395" s="3">
        <f>A394+1</f>
        <v>2024</v>
      </c>
      <c r="B395" s="59">
        <v>1657.7713671000208</v>
      </c>
      <c r="C395" s="60">
        <v>19683694.255924664</v>
      </c>
      <c r="D395" s="69">
        <f t="shared" ref="D395:D414" si="39">B395*1000000/C395</f>
        <v>84.220540389720924</v>
      </c>
    </row>
    <row r="396" spans="1:4" x14ac:dyDescent="0.2">
      <c r="A396" s="3">
        <f t="shared" ref="A396:A414" si="40">A395+1</f>
        <v>2025</v>
      </c>
      <c r="B396" s="59">
        <v>1828.8006309349014</v>
      </c>
      <c r="C396" s="60">
        <v>20345757.891285531</v>
      </c>
      <c r="D396" s="55">
        <f t="shared" si="39"/>
        <v>89.886090294931265</v>
      </c>
    </row>
    <row r="397" spans="1:4" x14ac:dyDescent="0.2">
      <c r="A397" s="3">
        <f t="shared" si="40"/>
        <v>2026</v>
      </c>
      <c r="B397" s="59">
        <v>1772.0235571996577</v>
      </c>
      <c r="C397" s="60">
        <v>21049381.395267077</v>
      </c>
      <c r="D397" s="55">
        <f t="shared" si="39"/>
        <v>84.184115624323979</v>
      </c>
    </row>
    <row r="398" spans="1:4" x14ac:dyDescent="0.2">
      <c r="A398" s="3">
        <f t="shared" si="40"/>
        <v>2027</v>
      </c>
      <c r="B398" s="59">
        <v>1857.1827012421188</v>
      </c>
      <c r="C398" s="60">
        <v>21729469.278011125</v>
      </c>
      <c r="D398" s="55">
        <f t="shared" si="39"/>
        <v>85.468387537723828</v>
      </c>
    </row>
    <row r="399" spans="1:4" x14ac:dyDescent="0.2">
      <c r="A399" s="3">
        <f t="shared" si="40"/>
        <v>2028</v>
      </c>
      <c r="B399" s="59">
        <v>1848.0281907531712</v>
      </c>
      <c r="C399" s="60">
        <v>22549039.366378967</v>
      </c>
      <c r="D399" s="55">
        <f t="shared" si="39"/>
        <v>81.955960993558563</v>
      </c>
    </row>
    <row r="400" spans="1:4" x14ac:dyDescent="0.2">
      <c r="A400" s="3">
        <f t="shared" si="40"/>
        <v>2029</v>
      </c>
      <c r="B400" s="59">
        <v>2236.2302030884362</v>
      </c>
      <c r="C400" s="60">
        <v>22929457.845549908</v>
      </c>
      <c r="D400" s="55">
        <f t="shared" si="39"/>
        <v>97.526518862827714</v>
      </c>
    </row>
    <row r="401" spans="1:4" x14ac:dyDescent="0.2">
      <c r="A401" s="3">
        <f t="shared" si="40"/>
        <v>2030</v>
      </c>
      <c r="B401" s="59">
        <v>2874.1819489426875</v>
      </c>
      <c r="C401" s="60">
        <v>23384384.190481663</v>
      </c>
      <c r="D401" s="55">
        <f t="shared" si="39"/>
        <v>122.9103116648498</v>
      </c>
    </row>
    <row r="402" spans="1:4" x14ac:dyDescent="0.2">
      <c r="A402" s="3">
        <f t="shared" si="40"/>
        <v>2031</v>
      </c>
      <c r="B402" s="59">
        <v>3756.46726703176</v>
      </c>
      <c r="C402" s="60">
        <v>23882220.650033358</v>
      </c>
      <c r="D402" s="55">
        <f t="shared" si="39"/>
        <v>157.29137261054964</v>
      </c>
    </row>
    <row r="403" spans="1:4" x14ac:dyDescent="0.2">
      <c r="A403" s="3">
        <f t="shared" si="40"/>
        <v>2032</v>
      </c>
      <c r="B403" s="59">
        <v>4614.0092759500667</v>
      </c>
      <c r="C403" s="60">
        <v>24479610.259102654</v>
      </c>
      <c r="D403" s="55">
        <f t="shared" si="39"/>
        <v>188.48377188661996</v>
      </c>
    </row>
    <row r="404" spans="1:4" x14ac:dyDescent="0.2">
      <c r="A404" s="3">
        <f t="shared" si="40"/>
        <v>2033</v>
      </c>
      <c r="B404" s="59">
        <v>5185.5220595694664</v>
      </c>
      <c r="C404" s="60">
        <v>25008274.743971057</v>
      </c>
      <c r="D404" s="55">
        <f t="shared" si="39"/>
        <v>207.35225091125415</v>
      </c>
    </row>
    <row r="405" spans="1:4" x14ac:dyDescent="0.2">
      <c r="A405" s="3">
        <f t="shared" si="40"/>
        <v>2034</v>
      </c>
      <c r="B405" s="59">
        <v>5785.3241590894131</v>
      </c>
      <c r="C405" s="60">
        <v>25688499.192879237</v>
      </c>
      <c r="D405" s="55">
        <f t="shared" si="39"/>
        <v>225.21067173488612</v>
      </c>
    </row>
    <row r="406" spans="1:4" x14ac:dyDescent="0.2">
      <c r="A406" s="3">
        <f t="shared" si="40"/>
        <v>2035</v>
      </c>
      <c r="B406" s="59">
        <v>6573.9253808104659</v>
      </c>
      <c r="C406" s="60">
        <v>26420813.151573863</v>
      </c>
      <c r="D406" s="55">
        <f t="shared" si="39"/>
        <v>248.81616410124997</v>
      </c>
    </row>
    <row r="407" spans="1:4" x14ac:dyDescent="0.2">
      <c r="A407" s="3">
        <f t="shared" si="40"/>
        <v>2036</v>
      </c>
      <c r="B407" s="59">
        <v>7654.5225699362736</v>
      </c>
      <c r="C407" s="60">
        <v>27260994.189233735</v>
      </c>
      <c r="D407" s="55">
        <f t="shared" si="39"/>
        <v>280.78662563815436</v>
      </c>
    </row>
    <row r="408" spans="1:4" x14ac:dyDescent="0.2">
      <c r="A408" s="3">
        <f t="shared" si="40"/>
        <v>2037</v>
      </c>
      <c r="B408" s="59">
        <v>9056.2534621631348</v>
      </c>
      <c r="C408" s="60">
        <v>27944115.372105535</v>
      </c>
      <c r="D408" s="55">
        <f t="shared" si="39"/>
        <v>324.08445719499491</v>
      </c>
    </row>
    <row r="409" spans="1:4" x14ac:dyDescent="0.2">
      <c r="A409" s="3">
        <f t="shared" si="40"/>
        <v>2038</v>
      </c>
      <c r="B409" s="59">
        <v>10562.255642847445</v>
      </c>
      <c r="C409" s="60">
        <v>28693478.250558872</v>
      </c>
      <c r="D409" s="55">
        <f t="shared" si="39"/>
        <v>368.10649272336718</v>
      </c>
    </row>
    <row r="410" spans="1:4" x14ac:dyDescent="0.2">
      <c r="A410" s="3">
        <f t="shared" si="40"/>
        <v>2039</v>
      </c>
      <c r="B410" s="59">
        <v>12087.4700513222</v>
      </c>
      <c r="C410" s="60">
        <v>29506392.275346961</v>
      </c>
      <c r="D410" s="55">
        <f t="shared" si="39"/>
        <v>409.65598025419951</v>
      </c>
    </row>
    <row r="411" spans="1:4" x14ac:dyDescent="0.2">
      <c r="A411" s="3">
        <f t="shared" si="40"/>
        <v>2040</v>
      </c>
      <c r="B411" s="59">
        <v>13594.938044917599</v>
      </c>
      <c r="C411" s="60">
        <v>30422406.607060637</v>
      </c>
      <c r="D411" s="55">
        <f t="shared" si="39"/>
        <v>446.87253774862091</v>
      </c>
    </row>
    <row r="412" spans="1:4" x14ac:dyDescent="0.2">
      <c r="A412" s="3">
        <f t="shared" si="40"/>
        <v>2041</v>
      </c>
      <c r="B412" s="59">
        <v>14736.415210614365</v>
      </c>
      <c r="C412" s="60">
        <v>31097455.078278702</v>
      </c>
      <c r="D412" s="55">
        <f t="shared" si="39"/>
        <v>473.87849499323244</v>
      </c>
    </row>
    <row r="413" spans="1:4" x14ac:dyDescent="0.2">
      <c r="A413" s="3">
        <f t="shared" si="40"/>
        <v>2042</v>
      </c>
      <c r="B413" s="59">
        <v>15290.029205756289</v>
      </c>
      <c r="C413" s="60">
        <v>31814924.117571566</v>
      </c>
      <c r="D413" s="55">
        <f t="shared" si="39"/>
        <v>480.59298049092365</v>
      </c>
    </row>
    <row r="414" spans="1:4" x14ac:dyDescent="0.2">
      <c r="A414" s="3">
        <f t="shared" si="40"/>
        <v>2043</v>
      </c>
      <c r="B414" s="59">
        <v>15607.835954907998</v>
      </c>
      <c r="C414" s="60">
        <v>32532335.611845087</v>
      </c>
      <c r="D414" s="55">
        <f t="shared" si="39"/>
        <v>479.76376922735153</v>
      </c>
    </row>
    <row r="415" spans="1:4" x14ac:dyDescent="0.2">
      <c r="B415" s="56"/>
    </row>
    <row r="416" spans="1:4" x14ac:dyDescent="0.2">
      <c r="A416" s="3">
        <f>A387+1</f>
        <v>14</v>
      </c>
      <c r="B416" s="3" t="s">
        <v>97</v>
      </c>
    </row>
    <row r="417" spans="1:4" x14ac:dyDescent="0.2">
      <c r="B417" s="3" t="s">
        <v>313</v>
      </c>
      <c r="C417" s="3" t="s">
        <v>305</v>
      </c>
      <c r="D417" s="3" t="s">
        <v>314</v>
      </c>
    </row>
    <row r="418" spans="1:4" x14ac:dyDescent="0.2">
      <c r="A418" s="3" t="s">
        <v>163</v>
      </c>
      <c r="B418" s="3" t="s">
        <v>307</v>
      </c>
      <c r="C418" s="3" t="s">
        <v>308</v>
      </c>
      <c r="D418" s="3" t="s">
        <v>309</v>
      </c>
    </row>
    <row r="419" spans="1:4" x14ac:dyDescent="0.2">
      <c r="A419" s="3">
        <f t="shared" ref="A419:A421" si="41">A420-1</f>
        <v>2019</v>
      </c>
      <c r="B419" s="9"/>
      <c r="C419" s="9"/>
      <c r="D419" s="9"/>
    </row>
    <row r="420" spans="1:4" x14ac:dyDescent="0.2">
      <c r="A420" s="3">
        <f t="shared" si="41"/>
        <v>2020</v>
      </c>
      <c r="B420" s="9"/>
      <c r="C420" s="9"/>
      <c r="D420" s="9"/>
    </row>
    <row r="421" spans="1:4" x14ac:dyDescent="0.2">
      <c r="A421" s="3">
        <f t="shared" si="41"/>
        <v>2021</v>
      </c>
      <c r="B421" s="9"/>
      <c r="C421" s="9"/>
      <c r="D421" s="9"/>
    </row>
    <row r="422" spans="1:4" x14ac:dyDescent="0.2">
      <c r="A422" s="3">
        <f>A423-1</f>
        <v>2022</v>
      </c>
      <c r="B422" s="9"/>
      <c r="C422" s="9"/>
      <c r="D422" s="9"/>
    </row>
    <row r="423" spans="1:4" x14ac:dyDescent="0.2">
      <c r="A423" s="3">
        <v>2023</v>
      </c>
      <c r="B423" s="10"/>
      <c r="C423" s="10"/>
      <c r="D423" s="10"/>
    </row>
    <row r="424" spans="1:4" x14ac:dyDescent="0.2">
      <c r="A424" s="3">
        <f>A423+1</f>
        <v>2024</v>
      </c>
      <c r="B424" s="59">
        <v>1657.7713671000208</v>
      </c>
      <c r="C424" s="60">
        <v>19683694.255924664</v>
      </c>
      <c r="D424" s="69">
        <f t="shared" ref="D424:D443" si="42">B424*1000000/C424</f>
        <v>84.220540389720924</v>
      </c>
    </row>
    <row r="425" spans="1:4" x14ac:dyDescent="0.2">
      <c r="A425" s="3">
        <f t="shared" ref="A425:A443" si="43">A424+1</f>
        <v>2025</v>
      </c>
      <c r="B425" s="59">
        <v>1828.8120145599808</v>
      </c>
      <c r="C425" s="60">
        <v>20345757.891285531</v>
      </c>
      <c r="D425" s="55">
        <f t="shared" si="42"/>
        <v>89.88664980346077</v>
      </c>
    </row>
    <row r="426" spans="1:4" x14ac:dyDescent="0.2">
      <c r="A426" s="3">
        <f t="shared" si="43"/>
        <v>2026</v>
      </c>
      <c r="B426" s="59">
        <v>1737.2215368583736</v>
      </c>
      <c r="C426" s="60">
        <v>21049381.395267077</v>
      </c>
      <c r="D426" s="55">
        <f t="shared" si="42"/>
        <v>82.530764407593722</v>
      </c>
    </row>
    <row r="427" spans="1:4" x14ac:dyDescent="0.2">
      <c r="A427" s="3">
        <f t="shared" si="43"/>
        <v>2027</v>
      </c>
      <c r="B427" s="59">
        <v>1809.8445754972931</v>
      </c>
      <c r="C427" s="60">
        <v>21729469.278011125</v>
      </c>
      <c r="D427" s="55">
        <f t="shared" si="42"/>
        <v>83.289865589526556</v>
      </c>
    </row>
    <row r="428" spans="1:4" x14ac:dyDescent="0.2">
      <c r="A428" s="3">
        <f t="shared" si="43"/>
        <v>2028</v>
      </c>
      <c r="B428" s="59">
        <v>1836.305506995775</v>
      </c>
      <c r="C428" s="60">
        <v>22549039.366378967</v>
      </c>
      <c r="D428" s="55">
        <f t="shared" si="42"/>
        <v>81.436085908552727</v>
      </c>
    </row>
    <row r="429" spans="1:4" x14ac:dyDescent="0.2">
      <c r="A429" s="3">
        <f t="shared" si="43"/>
        <v>2029</v>
      </c>
      <c r="B429" s="59">
        <v>1888.1330268066733</v>
      </c>
      <c r="C429" s="60">
        <v>22929457.845549908</v>
      </c>
      <c r="D429" s="55">
        <f t="shared" si="42"/>
        <v>82.345297456438445</v>
      </c>
    </row>
    <row r="430" spans="1:4" x14ac:dyDescent="0.2">
      <c r="A430" s="3">
        <f t="shared" si="43"/>
        <v>2030</v>
      </c>
      <c r="B430" s="59">
        <v>1932.6105389426875</v>
      </c>
      <c r="C430" s="60">
        <v>23384384.190481663</v>
      </c>
      <c r="D430" s="55">
        <f t="shared" si="42"/>
        <v>82.645346706599767</v>
      </c>
    </row>
    <row r="431" spans="1:4" x14ac:dyDescent="0.2">
      <c r="A431" s="3">
        <f t="shared" si="43"/>
        <v>2031</v>
      </c>
      <c r="B431" s="59">
        <v>2058.6890759562766</v>
      </c>
      <c r="C431" s="60">
        <v>23882220.650033358</v>
      </c>
      <c r="D431" s="55">
        <f t="shared" si="42"/>
        <v>86.201744223203178</v>
      </c>
    </row>
    <row r="432" spans="1:4" x14ac:dyDescent="0.2">
      <c r="A432" s="3">
        <f t="shared" si="43"/>
        <v>2032</v>
      </c>
      <c r="B432" s="59">
        <v>2173.884686465814</v>
      </c>
      <c r="C432" s="60">
        <v>24479610.259102654</v>
      </c>
      <c r="D432" s="55">
        <f t="shared" si="42"/>
        <v>88.803892850273755</v>
      </c>
    </row>
    <row r="433" spans="1:4" x14ac:dyDescent="0.2">
      <c r="A433" s="3">
        <f t="shared" si="43"/>
        <v>2033</v>
      </c>
      <c r="B433" s="59">
        <v>2206.500956105881</v>
      </c>
      <c r="C433" s="60">
        <v>25008274.743971057</v>
      </c>
      <c r="D433" s="55">
        <f t="shared" si="42"/>
        <v>88.230834741521676</v>
      </c>
    </row>
    <row r="434" spans="1:4" x14ac:dyDescent="0.2">
      <c r="A434" s="3">
        <f t="shared" si="43"/>
        <v>2034</v>
      </c>
      <c r="B434" s="59">
        <v>2242.9551361122008</v>
      </c>
      <c r="C434" s="60">
        <v>25688499.192879237</v>
      </c>
      <c r="D434" s="55">
        <f t="shared" si="42"/>
        <v>87.313591941328369</v>
      </c>
    </row>
    <row r="435" spans="1:4" x14ac:dyDescent="0.2">
      <c r="A435" s="3">
        <f t="shared" si="43"/>
        <v>2035</v>
      </c>
      <c r="B435" s="59">
        <v>2340.596586738428</v>
      </c>
      <c r="C435" s="60">
        <v>26420813.151573863</v>
      </c>
      <c r="D435" s="55">
        <f t="shared" si="42"/>
        <v>88.589119998337409</v>
      </c>
    </row>
    <row r="436" spans="1:4" x14ac:dyDescent="0.2">
      <c r="A436" s="3">
        <f t="shared" si="43"/>
        <v>2036</v>
      </c>
      <c r="B436" s="59">
        <v>2424.7408980229384</v>
      </c>
      <c r="C436" s="60">
        <v>27260994.189233735</v>
      </c>
      <c r="D436" s="55">
        <f t="shared" si="42"/>
        <v>88.945431747333274</v>
      </c>
    </row>
    <row r="437" spans="1:4" x14ac:dyDescent="0.2">
      <c r="A437" s="3">
        <f t="shared" si="43"/>
        <v>2037</v>
      </c>
      <c r="B437" s="59">
        <v>2603.1398657611849</v>
      </c>
      <c r="C437" s="60">
        <v>27944115.372105535</v>
      </c>
      <c r="D437" s="55">
        <f t="shared" si="42"/>
        <v>93.155207495303259</v>
      </c>
    </row>
    <row r="438" spans="1:4" x14ac:dyDescent="0.2">
      <c r="A438" s="3">
        <f t="shared" si="43"/>
        <v>2038</v>
      </c>
      <c r="B438" s="59">
        <v>3273.9857111735078</v>
      </c>
      <c r="C438" s="60">
        <v>28693478.250558872</v>
      </c>
      <c r="D438" s="55">
        <f t="shared" si="42"/>
        <v>114.10208558837719</v>
      </c>
    </row>
    <row r="439" spans="1:4" x14ac:dyDescent="0.2">
      <c r="A439" s="3">
        <f t="shared" si="43"/>
        <v>2039</v>
      </c>
      <c r="B439" s="59">
        <v>4242.3867013222007</v>
      </c>
      <c r="C439" s="60">
        <v>29506392.275346961</v>
      </c>
      <c r="D439" s="55">
        <f t="shared" si="42"/>
        <v>143.77856370013691</v>
      </c>
    </row>
    <row r="440" spans="1:4" x14ac:dyDescent="0.2">
      <c r="A440" s="3">
        <f t="shared" si="43"/>
        <v>2040</v>
      </c>
      <c r="B440" s="59">
        <v>5226.1346393107715</v>
      </c>
      <c r="C440" s="60">
        <v>30422406.607060637</v>
      </c>
      <c r="D440" s="55">
        <f t="shared" si="42"/>
        <v>171.78570738377599</v>
      </c>
    </row>
    <row r="441" spans="1:4" x14ac:dyDescent="0.2">
      <c r="A441" s="3">
        <f t="shared" si="43"/>
        <v>2041</v>
      </c>
      <c r="B441" s="59">
        <v>5942.8290457236189</v>
      </c>
      <c r="C441" s="60">
        <v>31097455.078278702</v>
      </c>
      <c r="D441" s="55">
        <f t="shared" si="42"/>
        <v>191.10338871024311</v>
      </c>
    </row>
    <row r="442" spans="1:4" x14ac:dyDescent="0.2">
      <c r="A442" s="3">
        <f t="shared" si="43"/>
        <v>2042</v>
      </c>
      <c r="B442" s="59">
        <v>5932.8210804832715</v>
      </c>
      <c r="C442" s="60">
        <v>31814924.117571566</v>
      </c>
      <c r="D442" s="55">
        <f t="shared" si="42"/>
        <v>186.47918374906763</v>
      </c>
    </row>
    <row r="443" spans="1:4" x14ac:dyDescent="0.2">
      <c r="A443" s="3">
        <f t="shared" si="43"/>
        <v>2043</v>
      </c>
      <c r="B443" s="59">
        <v>5927.2549474198404</v>
      </c>
      <c r="C443" s="60">
        <v>32532335.611845087</v>
      </c>
      <c r="D443" s="55">
        <f t="shared" si="42"/>
        <v>182.19580106820598</v>
      </c>
    </row>
    <row r="444" spans="1:4" x14ac:dyDescent="0.2">
      <c r="B444" s="56"/>
    </row>
    <row r="445" spans="1:4" x14ac:dyDescent="0.2">
      <c r="A445" s="3">
        <f>A416+1</f>
        <v>15</v>
      </c>
      <c r="B445" s="3" t="s">
        <v>99</v>
      </c>
    </row>
    <row r="446" spans="1:4" x14ac:dyDescent="0.2">
      <c r="B446" s="3" t="s">
        <v>313</v>
      </c>
      <c r="C446" s="3" t="s">
        <v>305</v>
      </c>
      <c r="D446" s="3" t="s">
        <v>314</v>
      </c>
    </row>
    <row r="447" spans="1:4" x14ac:dyDescent="0.2">
      <c r="A447" s="3" t="s">
        <v>163</v>
      </c>
      <c r="B447" s="3" t="s">
        <v>307</v>
      </c>
      <c r="C447" s="3" t="s">
        <v>308</v>
      </c>
      <c r="D447" s="3" t="s">
        <v>309</v>
      </c>
    </row>
    <row r="448" spans="1:4" x14ac:dyDescent="0.2">
      <c r="A448" s="3">
        <f t="shared" ref="A448:A450" si="44">A449-1</f>
        <v>2019</v>
      </c>
      <c r="B448" s="9"/>
      <c r="C448" s="9"/>
      <c r="D448" s="9"/>
    </row>
    <row r="449" spans="1:4" x14ac:dyDescent="0.2">
      <c r="A449" s="3">
        <f t="shared" si="44"/>
        <v>2020</v>
      </c>
      <c r="B449" s="9"/>
      <c r="C449" s="9"/>
      <c r="D449" s="9"/>
    </row>
    <row r="450" spans="1:4" x14ac:dyDescent="0.2">
      <c r="A450" s="3">
        <f t="shared" si="44"/>
        <v>2021</v>
      </c>
      <c r="B450" s="9"/>
      <c r="C450" s="9"/>
      <c r="D450" s="9"/>
    </row>
    <row r="451" spans="1:4" x14ac:dyDescent="0.2">
      <c r="A451" s="3">
        <f>A452-1</f>
        <v>2022</v>
      </c>
      <c r="B451" s="9"/>
      <c r="C451" s="9"/>
      <c r="D451" s="9"/>
    </row>
    <row r="452" spans="1:4" x14ac:dyDescent="0.2">
      <c r="A452" s="3">
        <v>2023</v>
      </c>
      <c r="B452" s="10"/>
      <c r="C452" s="10"/>
      <c r="D452" s="10"/>
    </row>
    <row r="453" spans="1:4" x14ac:dyDescent="0.2">
      <c r="A453" s="3">
        <f>A452+1</f>
        <v>2024</v>
      </c>
      <c r="B453" s="59">
        <v>1657.7713671000208</v>
      </c>
      <c r="C453" s="60">
        <v>19683694.255924664</v>
      </c>
      <c r="D453" s="55">
        <f t="shared" ref="D453:D472" si="45">B453*1000000/C453</f>
        <v>84.220540389720924</v>
      </c>
    </row>
    <row r="454" spans="1:4" x14ac:dyDescent="0.2">
      <c r="A454" s="3">
        <f t="shared" ref="A454:A472" si="46">A453+1</f>
        <v>2025</v>
      </c>
      <c r="B454" s="59">
        <v>1828.8006309349014</v>
      </c>
      <c r="C454" s="60">
        <v>20345757.891285531</v>
      </c>
      <c r="D454" s="55">
        <f t="shared" si="45"/>
        <v>89.886090294931265</v>
      </c>
    </row>
    <row r="455" spans="1:4" x14ac:dyDescent="0.2">
      <c r="A455" s="3">
        <f t="shared" si="46"/>
        <v>2026</v>
      </c>
      <c r="B455" s="59">
        <v>1772.0206161876522</v>
      </c>
      <c r="C455" s="60">
        <v>21049381.395267077</v>
      </c>
      <c r="D455" s="55">
        <f t="shared" si="45"/>
        <v>84.18397590468328</v>
      </c>
    </row>
    <row r="456" spans="1:4" x14ac:dyDescent="0.2">
      <c r="A456" s="3">
        <f t="shared" si="46"/>
        <v>2027</v>
      </c>
      <c r="B456" s="59">
        <v>1856.1239052268645</v>
      </c>
      <c r="C456" s="60">
        <v>21729469.278011125</v>
      </c>
      <c r="D456" s="55">
        <f t="shared" si="45"/>
        <v>85.419661266423418</v>
      </c>
    </row>
    <row r="457" spans="1:4" x14ac:dyDescent="0.2">
      <c r="A457" s="3">
        <f t="shared" si="46"/>
        <v>2028</v>
      </c>
      <c r="B457" s="59">
        <v>2021.6049407531711</v>
      </c>
      <c r="C457" s="60">
        <v>22549039.366378967</v>
      </c>
      <c r="D457" s="55">
        <f t="shared" si="45"/>
        <v>89.653705770163384</v>
      </c>
    </row>
    <row r="458" spans="1:4" x14ac:dyDescent="0.2">
      <c r="A458" s="3">
        <f t="shared" si="46"/>
        <v>2029</v>
      </c>
      <c r="B458" s="59">
        <v>2692.5984605971762</v>
      </c>
      <c r="C458" s="60">
        <v>22929457.845549908</v>
      </c>
      <c r="D458" s="55">
        <f t="shared" si="45"/>
        <v>117.4296609511746</v>
      </c>
    </row>
    <row r="459" spans="1:4" x14ac:dyDescent="0.2">
      <c r="A459" s="3">
        <f t="shared" si="46"/>
        <v>2030</v>
      </c>
      <c r="B459" s="59">
        <v>3434.6152089426873</v>
      </c>
      <c r="C459" s="60">
        <v>23384384.190481663</v>
      </c>
      <c r="D459" s="55">
        <f t="shared" si="45"/>
        <v>146.87644459505191</v>
      </c>
    </row>
    <row r="460" spans="1:4" x14ac:dyDescent="0.2">
      <c r="A460" s="3">
        <f t="shared" si="46"/>
        <v>2031</v>
      </c>
      <c r="B460" s="59">
        <v>4471.1802170317605</v>
      </c>
      <c r="C460" s="60">
        <v>23882220.650033358</v>
      </c>
      <c r="D460" s="55">
        <f t="shared" si="45"/>
        <v>187.2179426926748</v>
      </c>
    </row>
    <row r="461" spans="1:4" x14ac:dyDescent="0.2">
      <c r="A461" s="3">
        <f t="shared" si="46"/>
        <v>2032</v>
      </c>
      <c r="B461" s="59">
        <v>5315.1847659500672</v>
      </c>
      <c r="C461" s="60">
        <v>24479610.259102654</v>
      </c>
      <c r="D461" s="55">
        <f t="shared" si="45"/>
        <v>217.12701753385292</v>
      </c>
    </row>
    <row r="462" spans="1:4" x14ac:dyDescent="0.2">
      <c r="A462" s="3">
        <f t="shared" si="46"/>
        <v>2033</v>
      </c>
      <c r="B462" s="59">
        <v>5883.534970629803</v>
      </c>
      <c r="C462" s="60">
        <v>25008274.743971057</v>
      </c>
      <c r="D462" s="55">
        <f t="shared" si="45"/>
        <v>235.26352900646188</v>
      </c>
    </row>
    <row r="463" spans="1:4" x14ac:dyDescent="0.2">
      <c r="A463" s="3">
        <f t="shared" si="46"/>
        <v>2034</v>
      </c>
      <c r="B463" s="59">
        <v>6479.1552790894139</v>
      </c>
      <c r="C463" s="60">
        <v>25688499.192879237</v>
      </c>
      <c r="D463" s="55">
        <f t="shared" si="45"/>
        <v>252.22007834873486</v>
      </c>
    </row>
    <row r="464" spans="1:4" x14ac:dyDescent="0.2">
      <c r="A464" s="3">
        <f t="shared" si="46"/>
        <v>2035</v>
      </c>
      <c r="B464" s="59">
        <v>7263.7560544584594</v>
      </c>
      <c r="C464" s="60">
        <v>26420813.151573863</v>
      </c>
      <c r="D464" s="55">
        <f t="shared" si="45"/>
        <v>274.92552983842455</v>
      </c>
    </row>
    <row r="465" spans="1:4" x14ac:dyDescent="0.2">
      <c r="A465" s="3">
        <f t="shared" si="46"/>
        <v>2036</v>
      </c>
      <c r="B465" s="59">
        <v>8343.3755960953877</v>
      </c>
      <c r="C465" s="60">
        <v>27260994.189233735</v>
      </c>
      <c r="D465" s="55">
        <f t="shared" si="45"/>
        <v>306.05544090502985</v>
      </c>
    </row>
    <row r="466" spans="1:4" x14ac:dyDescent="0.2">
      <c r="A466" s="3">
        <f t="shared" si="46"/>
        <v>2037</v>
      </c>
      <c r="B466" s="59">
        <v>9736.1908821631368</v>
      </c>
      <c r="C466" s="60">
        <v>27944115.372105535</v>
      </c>
      <c r="D466" s="55">
        <f t="shared" si="45"/>
        <v>348.41650030839872</v>
      </c>
    </row>
    <row r="467" spans="1:4" x14ac:dyDescent="0.2">
      <c r="A467" s="3">
        <f t="shared" si="46"/>
        <v>2038</v>
      </c>
      <c r="B467" s="59">
        <v>11226.042302428961</v>
      </c>
      <c r="C467" s="60">
        <v>28693478.250558872</v>
      </c>
      <c r="D467" s="55">
        <f t="shared" si="45"/>
        <v>391.24020463466496</v>
      </c>
    </row>
    <row r="468" spans="1:4" x14ac:dyDescent="0.2">
      <c r="A468" s="3">
        <f t="shared" si="46"/>
        <v>2039</v>
      </c>
      <c r="B468" s="59">
        <v>12744.929398150123</v>
      </c>
      <c r="C468" s="60">
        <v>29506392.275346961</v>
      </c>
      <c r="D468" s="55">
        <f t="shared" si="45"/>
        <v>431.9379095626918</v>
      </c>
    </row>
    <row r="469" spans="1:4" x14ac:dyDescent="0.2">
      <c r="A469" s="3">
        <f t="shared" si="46"/>
        <v>2040</v>
      </c>
      <c r="B469" s="59">
        <v>14258.043554917598</v>
      </c>
      <c r="C469" s="60">
        <v>30422406.607060637</v>
      </c>
      <c r="D469" s="55">
        <f t="shared" si="45"/>
        <v>468.66915359708906</v>
      </c>
    </row>
    <row r="470" spans="1:4" x14ac:dyDescent="0.2">
      <c r="A470" s="3">
        <f t="shared" si="46"/>
        <v>2041</v>
      </c>
      <c r="B470" s="59">
        <v>15395.447698984117</v>
      </c>
      <c r="C470" s="60">
        <v>31097455.078278702</v>
      </c>
      <c r="D470" s="55">
        <f t="shared" si="45"/>
        <v>495.07098443363304</v>
      </c>
    </row>
    <row r="471" spans="1:4" x14ac:dyDescent="0.2">
      <c r="A471" s="3">
        <f t="shared" si="46"/>
        <v>2042</v>
      </c>
      <c r="B471" s="59">
        <v>15944.088973358223</v>
      </c>
      <c r="C471" s="60">
        <v>31814924.117571566</v>
      </c>
      <c r="D471" s="55">
        <f t="shared" si="45"/>
        <v>501.15124947138287</v>
      </c>
    </row>
    <row r="472" spans="1:4" x14ac:dyDescent="0.2">
      <c r="A472" s="3">
        <f t="shared" si="46"/>
        <v>2043</v>
      </c>
      <c r="B472" s="59">
        <v>16257.924994908</v>
      </c>
      <c r="C472" s="60">
        <v>32532335.611845087</v>
      </c>
      <c r="D472" s="55">
        <f t="shared" si="45"/>
        <v>499.74662713698484</v>
      </c>
    </row>
    <row r="473" spans="1:4" x14ac:dyDescent="0.2">
      <c r="B473" s="56"/>
    </row>
    <row r="474" spans="1:4" x14ac:dyDescent="0.2">
      <c r="A474" s="3">
        <f>A445+1</f>
        <v>16</v>
      </c>
      <c r="B474" s="3" t="s">
        <v>101</v>
      </c>
    </row>
    <row r="475" spans="1:4" x14ac:dyDescent="0.2">
      <c r="B475" s="3" t="s">
        <v>313</v>
      </c>
      <c r="C475" s="3" t="s">
        <v>305</v>
      </c>
      <c r="D475" s="3" t="s">
        <v>314</v>
      </c>
    </row>
    <row r="476" spans="1:4" x14ac:dyDescent="0.2">
      <c r="A476" s="3" t="s">
        <v>163</v>
      </c>
      <c r="B476" s="3" t="s">
        <v>307</v>
      </c>
      <c r="C476" s="3" t="s">
        <v>308</v>
      </c>
      <c r="D476" s="3" t="s">
        <v>309</v>
      </c>
    </row>
    <row r="477" spans="1:4" x14ac:dyDescent="0.2">
      <c r="A477" s="3">
        <f t="shared" ref="A477:A479" si="47">A478-1</f>
        <v>2019</v>
      </c>
      <c r="B477" s="9"/>
      <c r="C477" s="9"/>
      <c r="D477" s="9"/>
    </row>
    <row r="478" spans="1:4" x14ac:dyDescent="0.2">
      <c r="A478" s="3">
        <f t="shared" si="47"/>
        <v>2020</v>
      </c>
      <c r="B478" s="9"/>
      <c r="C478" s="9"/>
      <c r="D478" s="9"/>
    </row>
    <row r="479" spans="1:4" x14ac:dyDescent="0.2">
      <c r="A479" s="3">
        <f t="shared" si="47"/>
        <v>2021</v>
      </c>
      <c r="B479" s="9"/>
      <c r="C479" s="9"/>
      <c r="D479" s="9"/>
    </row>
    <row r="480" spans="1:4" x14ac:dyDescent="0.2">
      <c r="A480" s="3">
        <f>A481-1</f>
        <v>2022</v>
      </c>
      <c r="B480" s="9"/>
      <c r="C480" s="9"/>
      <c r="D480" s="9"/>
    </row>
    <row r="481" spans="1:4" x14ac:dyDescent="0.2">
      <c r="A481" s="3">
        <v>2023</v>
      </c>
      <c r="B481" s="10"/>
      <c r="C481" s="10"/>
      <c r="D481" s="10"/>
    </row>
    <row r="482" spans="1:4" x14ac:dyDescent="0.2">
      <c r="A482" s="3">
        <f>A481+1</f>
        <v>2024</v>
      </c>
      <c r="B482" s="59">
        <v>1657.7713671000208</v>
      </c>
      <c r="C482" s="60">
        <v>19683694.255924664</v>
      </c>
      <c r="D482" s="55">
        <f t="shared" ref="D482:D501" si="48">B482*1000000/C482</f>
        <v>84.220540389720924</v>
      </c>
    </row>
    <row r="483" spans="1:4" x14ac:dyDescent="0.2">
      <c r="A483" s="3">
        <f t="shared" ref="A483:A501" si="49">A482+1</f>
        <v>2025</v>
      </c>
      <c r="B483" s="59">
        <v>1828.8091686537107</v>
      </c>
      <c r="C483" s="60">
        <v>20345757.891285531</v>
      </c>
      <c r="D483" s="55">
        <f t="shared" si="48"/>
        <v>89.886509926328372</v>
      </c>
    </row>
    <row r="484" spans="1:4" x14ac:dyDescent="0.2">
      <c r="A484" s="3">
        <f t="shared" si="49"/>
        <v>2026</v>
      </c>
      <c r="B484" s="59">
        <v>1747.7311043463862</v>
      </c>
      <c r="C484" s="60">
        <v>21049381.395267077</v>
      </c>
      <c r="D484" s="55">
        <f t="shared" si="48"/>
        <v>83.030045944217676</v>
      </c>
    </row>
    <row r="485" spans="1:4" x14ac:dyDescent="0.2">
      <c r="A485" s="3">
        <f t="shared" si="49"/>
        <v>2027</v>
      </c>
      <c r="B485" s="59">
        <v>1863.2098277237856</v>
      </c>
      <c r="C485" s="60">
        <v>21729469.278011125</v>
      </c>
      <c r="D485" s="55">
        <f t="shared" si="48"/>
        <v>85.745758623255398</v>
      </c>
    </row>
    <row r="486" spans="1:4" x14ac:dyDescent="0.2">
      <c r="A486" s="3">
        <f t="shared" si="49"/>
        <v>2028</v>
      </c>
      <c r="B486" s="59">
        <v>1859.2058353379616</v>
      </c>
      <c r="C486" s="60">
        <v>22549039.366378967</v>
      </c>
      <c r="D486" s="55">
        <f t="shared" si="48"/>
        <v>82.451664797307146</v>
      </c>
    </row>
    <row r="487" spans="1:4" x14ac:dyDescent="0.2">
      <c r="A487" s="3">
        <f t="shared" si="49"/>
        <v>2029</v>
      </c>
      <c r="B487" s="59">
        <v>1938.9973768269126</v>
      </c>
      <c r="C487" s="60">
        <v>22929457.845549908</v>
      </c>
      <c r="D487" s="55">
        <f t="shared" si="48"/>
        <v>84.563594564152694</v>
      </c>
    </row>
    <row r="488" spans="1:4" x14ac:dyDescent="0.2">
      <c r="A488" s="3">
        <f t="shared" si="49"/>
        <v>2030</v>
      </c>
      <c r="B488" s="59">
        <v>1962.4599224744609</v>
      </c>
      <c r="C488" s="60">
        <v>23384384.190481663</v>
      </c>
      <c r="D488" s="55">
        <f t="shared" si="48"/>
        <v>83.921813227532283</v>
      </c>
    </row>
    <row r="489" spans="1:4" x14ac:dyDescent="0.2">
      <c r="A489" s="3">
        <f t="shared" si="49"/>
        <v>2031</v>
      </c>
      <c r="B489" s="59">
        <v>2093.1297684673068</v>
      </c>
      <c r="C489" s="60">
        <v>23882220.650033358</v>
      </c>
      <c r="D489" s="55">
        <f t="shared" si="48"/>
        <v>87.643850173722569</v>
      </c>
    </row>
    <row r="490" spans="1:4" x14ac:dyDescent="0.2">
      <c r="A490" s="3">
        <f t="shared" si="49"/>
        <v>2032</v>
      </c>
      <c r="B490" s="59">
        <v>2228.8320332462431</v>
      </c>
      <c r="C490" s="60">
        <v>24479610.259102654</v>
      </c>
      <c r="D490" s="55">
        <f t="shared" si="48"/>
        <v>91.048509745675375</v>
      </c>
    </row>
    <row r="491" spans="1:4" x14ac:dyDescent="0.2">
      <c r="A491" s="3">
        <f t="shared" si="49"/>
        <v>2033</v>
      </c>
      <c r="B491" s="59">
        <v>2264.9137134463399</v>
      </c>
      <c r="C491" s="60">
        <v>25008274.743971057</v>
      </c>
      <c r="D491" s="55">
        <f t="shared" si="48"/>
        <v>90.566571930051296</v>
      </c>
    </row>
    <row r="492" spans="1:4" x14ac:dyDescent="0.2">
      <c r="A492" s="3">
        <f t="shared" si="49"/>
        <v>2034</v>
      </c>
      <c r="B492" s="59">
        <v>2320.2080982855623</v>
      </c>
      <c r="C492" s="60">
        <v>25688499.192879237</v>
      </c>
      <c r="D492" s="55">
        <f t="shared" si="48"/>
        <v>90.320889549231282</v>
      </c>
    </row>
    <row r="493" spans="1:4" x14ac:dyDescent="0.2">
      <c r="A493" s="3">
        <f t="shared" si="49"/>
        <v>2035</v>
      </c>
      <c r="B493" s="59">
        <v>2400.3187940114531</v>
      </c>
      <c r="C493" s="60">
        <v>26420813.151573863</v>
      </c>
      <c r="D493" s="55">
        <f t="shared" si="48"/>
        <v>90.849542754079408</v>
      </c>
    </row>
    <row r="494" spans="1:4" x14ac:dyDescent="0.2">
      <c r="A494" s="3">
        <f t="shared" si="49"/>
        <v>2036</v>
      </c>
      <c r="B494" s="59">
        <v>2452.1112658100019</v>
      </c>
      <c r="C494" s="60">
        <v>27260994.189233735</v>
      </c>
      <c r="D494" s="55">
        <f t="shared" si="48"/>
        <v>89.949443838641116</v>
      </c>
    </row>
    <row r="495" spans="1:4" x14ac:dyDescent="0.2">
      <c r="A495" s="3">
        <f t="shared" si="49"/>
        <v>2037</v>
      </c>
      <c r="B495" s="59">
        <v>2715.00687896216</v>
      </c>
      <c r="C495" s="60">
        <v>27944115.372105535</v>
      </c>
      <c r="D495" s="55">
        <f t="shared" si="48"/>
        <v>97.158447952599815</v>
      </c>
    </row>
    <row r="496" spans="1:4" x14ac:dyDescent="0.2">
      <c r="A496" s="3">
        <f t="shared" si="49"/>
        <v>2038</v>
      </c>
      <c r="B496" s="59">
        <v>3431.8623115919922</v>
      </c>
      <c r="C496" s="60">
        <v>28693478.250558872</v>
      </c>
      <c r="D496" s="55">
        <f t="shared" si="48"/>
        <v>119.6042627395704</v>
      </c>
    </row>
    <row r="497" spans="1:4" x14ac:dyDescent="0.2">
      <c r="A497" s="3">
        <f t="shared" si="49"/>
        <v>2039</v>
      </c>
      <c r="B497" s="59">
        <v>4430.3293981501238</v>
      </c>
      <c r="C497" s="60">
        <v>29506392.275346961</v>
      </c>
      <c r="D497" s="55">
        <f t="shared" si="48"/>
        <v>150.14812237318932</v>
      </c>
    </row>
    <row r="498" spans="1:4" x14ac:dyDescent="0.2">
      <c r="A498" s="3">
        <f t="shared" si="49"/>
        <v>2040</v>
      </c>
      <c r="B498" s="59">
        <v>5426.8930612679196</v>
      </c>
      <c r="C498" s="60">
        <v>30422406.607060637</v>
      </c>
      <c r="D498" s="55">
        <f t="shared" si="48"/>
        <v>178.38473896435301</v>
      </c>
    </row>
    <row r="499" spans="1:4" x14ac:dyDescent="0.2">
      <c r="A499" s="3">
        <f t="shared" si="49"/>
        <v>2041</v>
      </c>
      <c r="B499" s="59">
        <v>6116.6803789841151</v>
      </c>
      <c r="C499" s="60">
        <v>31097455.078278702</v>
      </c>
      <c r="D499" s="55">
        <f t="shared" si="48"/>
        <v>196.69392120953853</v>
      </c>
    </row>
    <row r="500" spans="1:4" x14ac:dyDescent="0.2">
      <c r="A500" s="3">
        <f t="shared" si="49"/>
        <v>2042</v>
      </c>
      <c r="B500" s="59">
        <v>6102.0377805524176</v>
      </c>
      <c r="C500" s="60">
        <v>31814924.117571566</v>
      </c>
      <c r="D500" s="55">
        <f t="shared" si="48"/>
        <v>191.79796745711008</v>
      </c>
    </row>
    <row r="501" spans="1:4" x14ac:dyDescent="0.2">
      <c r="A501" s="3">
        <f t="shared" si="49"/>
        <v>2043</v>
      </c>
      <c r="B501" s="59">
        <v>6106.1145349080007</v>
      </c>
      <c r="C501" s="60">
        <v>32532335.611845087</v>
      </c>
      <c r="D501" s="55">
        <f t="shared" si="48"/>
        <v>187.69370289800997</v>
      </c>
    </row>
    <row r="502" spans="1:4" x14ac:dyDescent="0.2">
      <c r="B502" s="56"/>
    </row>
    <row r="503" spans="1:4" x14ac:dyDescent="0.2">
      <c r="A503" s="3">
        <f>A474+1</f>
        <v>17</v>
      </c>
      <c r="B503" s="3" t="s">
        <v>103</v>
      </c>
    </row>
    <row r="504" spans="1:4" x14ac:dyDescent="0.2">
      <c r="B504" s="3" t="s">
        <v>313</v>
      </c>
      <c r="C504" s="3" t="s">
        <v>305</v>
      </c>
      <c r="D504" s="3" t="s">
        <v>314</v>
      </c>
    </row>
    <row r="505" spans="1:4" x14ac:dyDescent="0.2">
      <c r="A505" s="3" t="s">
        <v>163</v>
      </c>
      <c r="B505" s="3" t="s">
        <v>307</v>
      </c>
      <c r="C505" s="3" t="s">
        <v>308</v>
      </c>
      <c r="D505" s="3" t="s">
        <v>309</v>
      </c>
    </row>
    <row r="506" spans="1:4" x14ac:dyDescent="0.2">
      <c r="A506" s="3">
        <f t="shared" ref="A506:A508" si="50">A507-1</f>
        <v>2019</v>
      </c>
      <c r="B506" s="9"/>
      <c r="C506" s="9"/>
      <c r="D506" s="9"/>
    </row>
    <row r="507" spans="1:4" x14ac:dyDescent="0.2">
      <c r="A507" s="3">
        <f t="shared" si="50"/>
        <v>2020</v>
      </c>
      <c r="B507" s="9"/>
      <c r="C507" s="9"/>
      <c r="D507" s="9"/>
    </row>
    <row r="508" spans="1:4" x14ac:dyDescent="0.2">
      <c r="A508" s="3">
        <f t="shared" si="50"/>
        <v>2021</v>
      </c>
      <c r="B508" s="9"/>
      <c r="C508" s="9"/>
      <c r="D508" s="9"/>
    </row>
    <row r="509" spans="1:4" x14ac:dyDescent="0.2">
      <c r="A509" s="3">
        <f>A510-1</f>
        <v>2022</v>
      </c>
      <c r="B509" s="9"/>
      <c r="C509" s="9"/>
      <c r="D509" s="9"/>
    </row>
    <row r="510" spans="1:4" x14ac:dyDescent="0.2">
      <c r="A510" s="3">
        <v>2023</v>
      </c>
      <c r="B510" s="10"/>
      <c r="C510" s="10"/>
      <c r="D510" s="10"/>
    </row>
    <row r="511" spans="1:4" x14ac:dyDescent="0.2">
      <c r="A511" s="3">
        <f>A510+1</f>
        <v>2024</v>
      </c>
      <c r="B511" s="59">
        <v>1657.7713671000208</v>
      </c>
      <c r="C511" s="60">
        <v>19683694.255924664</v>
      </c>
      <c r="D511" s="55">
        <f t="shared" ref="D511:D530" si="51">B511*1000000/C511</f>
        <v>84.220540389720924</v>
      </c>
    </row>
    <row r="512" spans="1:4" x14ac:dyDescent="0.2">
      <c r="A512" s="3">
        <f t="shared" ref="A512:A530" si="52">A511+1</f>
        <v>2025</v>
      </c>
      <c r="B512" s="59">
        <v>1828.8120145599808</v>
      </c>
      <c r="C512" s="60">
        <v>20345757.891285531</v>
      </c>
      <c r="D512" s="55">
        <f t="shared" si="51"/>
        <v>89.88664980346077</v>
      </c>
    </row>
    <row r="513" spans="1:4" x14ac:dyDescent="0.2">
      <c r="A513" s="3">
        <f t="shared" si="52"/>
        <v>2026</v>
      </c>
      <c r="B513" s="59">
        <v>1747.7311043463862</v>
      </c>
      <c r="C513" s="60">
        <v>21049381.395267077</v>
      </c>
      <c r="D513" s="55">
        <f t="shared" si="51"/>
        <v>83.030045944217676</v>
      </c>
    </row>
    <row r="514" spans="1:4" x14ac:dyDescent="0.2">
      <c r="A514" s="3">
        <f t="shared" si="52"/>
        <v>2027</v>
      </c>
      <c r="B514" s="59">
        <v>1863.2098277237856</v>
      </c>
      <c r="C514" s="60">
        <v>21729469.278011125</v>
      </c>
      <c r="D514" s="55">
        <f t="shared" si="51"/>
        <v>85.745758623255398</v>
      </c>
    </row>
    <row r="515" spans="1:4" x14ac:dyDescent="0.2">
      <c r="A515" s="3">
        <f t="shared" si="52"/>
        <v>2028</v>
      </c>
      <c r="B515" s="59">
        <v>1857.8629353379617</v>
      </c>
      <c r="C515" s="60">
        <v>22549039.366378967</v>
      </c>
      <c r="D515" s="55">
        <f t="shared" si="51"/>
        <v>82.39211015383961</v>
      </c>
    </row>
    <row r="516" spans="1:4" x14ac:dyDescent="0.2">
      <c r="A516" s="3">
        <f t="shared" si="52"/>
        <v>2029</v>
      </c>
      <c r="B516" s="59">
        <v>1938.8123325571617</v>
      </c>
      <c r="C516" s="60">
        <v>22929457.845549908</v>
      </c>
      <c r="D516" s="55">
        <f t="shared" si="51"/>
        <v>84.555524409550813</v>
      </c>
    </row>
    <row r="517" spans="1:4" x14ac:dyDescent="0.2">
      <c r="A517" s="3">
        <f t="shared" si="52"/>
        <v>2030</v>
      </c>
      <c r="B517" s="59">
        <v>1963.1329225343209</v>
      </c>
      <c r="C517" s="60">
        <v>23384384.190481663</v>
      </c>
      <c r="D517" s="55">
        <f t="shared" si="51"/>
        <v>83.950593119890272</v>
      </c>
    </row>
    <row r="518" spans="1:4" x14ac:dyDescent="0.2">
      <c r="A518" s="3">
        <f t="shared" si="52"/>
        <v>2031</v>
      </c>
      <c r="B518" s="59">
        <v>2093.9318774125977</v>
      </c>
      <c r="C518" s="60">
        <v>23882220.650033358</v>
      </c>
      <c r="D518" s="55">
        <f t="shared" si="51"/>
        <v>87.677436202301934</v>
      </c>
    </row>
    <row r="519" spans="1:4" x14ac:dyDescent="0.2">
      <c r="A519" s="3">
        <f t="shared" si="52"/>
        <v>2032</v>
      </c>
      <c r="B519" s="59">
        <v>2229.3384522965112</v>
      </c>
      <c r="C519" s="60">
        <v>24479610.259102654</v>
      </c>
      <c r="D519" s="55">
        <f t="shared" si="51"/>
        <v>91.069197127741845</v>
      </c>
    </row>
    <row r="520" spans="1:4" x14ac:dyDescent="0.2">
      <c r="A520" s="3">
        <f t="shared" si="52"/>
        <v>2033</v>
      </c>
      <c r="B520" s="59">
        <v>2272.8723652705694</v>
      </c>
      <c r="C520" s="60">
        <v>25008274.743971057</v>
      </c>
      <c r="D520" s="55">
        <f t="shared" si="51"/>
        <v>90.884812668595174</v>
      </c>
    </row>
    <row r="521" spans="1:4" x14ac:dyDescent="0.2">
      <c r="A521" s="3">
        <f t="shared" si="52"/>
        <v>2034</v>
      </c>
      <c r="B521" s="59">
        <v>2316.0318018147459</v>
      </c>
      <c r="C521" s="60">
        <v>25688499.192879237</v>
      </c>
      <c r="D521" s="55">
        <f t="shared" si="51"/>
        <v>90.158314988551055</v>
      </c>
    </row>
    <row r="522" spans="1:4" x14ac:dyDescent="0.2">
      <c r="A522" s="3">
        <f t="shared" si="52"/>
        <v>2035</v>
      </c>
      <c r="B522" s="59">
        <v>2402.5966875909744</v>
      </c>
      <c r="C522" s="60">
        <v>26420813.151573863</v>
      </c>
      <c r="D522" s="55">
        <f t="shared" si="51"/>
        <v>90.935758631178004</v>
      </c>
    </row>
    <row r="523" spans="1:4" x14ac:dyDescent="0.2">
      <c r="A523" s="3">
        <f t="shared" si="52"/>
        <v>2036</v>
      </c>
      <c r="B523" s="59">
        <v>2429.4380543138845</v>
      </c>
      <c r="C523" s="60">
        <v>27260994.189233735</v>
      </c>
      <c r="D523" s="55">
        <f t="shared" si="51"/>
        <v>89.117734938417982</v>
      </c>
    </row>
    <row r="524" spans="1:4" x14ac:dyDescent="0.2">
      <c r="A524" s="3">
        <f t="shared" si="52"/>
        <v>2037</v>
      </c>
      <c r="B524" s="59">
        <v>2507.6991931349767</v>
      </c>
      <c r="C524" s="60">
        <v>27944115.372105535</v>
      </c>
      <c r="D524" s="55">
        <f t="shared" si="51"/>
        <v>89.73979529293743</v>
      </c>
    </row>
    <row r="525" spans="1:4" x14ac:dyDescent="0.2">
      <c r="A525" s="3">
        <f t="shared" si="52"/>
        <v>2038</v>
      </c>
      <c r="B525" s="59">
        <v>2888.7769915919921</v>
      </c>
      <c r="C525" s="60">
        <v>28693478.250558872</v>
      </c>
      <c r="D525" s="55">
        <f t="shared" si="51"/>
        <v>100.67712831349495</v>
      </c>
    </row>
    <row r="526" spans="1:4" x14ac:dyDescent="0.2">
      <c r="A526" s="3">
        <f t="shared" si="52"/>
        <v>2039</v>
      </c>
      <c r="B526" s="59">
        <v>3725.6264249780461</v>
      </c>
      <c r="C526" s="60">
        <v>29506392.275346961</v>
      </c>
      <c r="D526" s="55">
        <f t="shared" si="51"/>
        <v>126.26506115052445</v>
      </c>
    </row>
    <row r="527" spans="1:4" x14ac:dyDescent="0.2">
      <c r="A527" s="3">
        <f t="shared" si="52"/>
        <v>2040</v>
      </c>
      <c r="B527" s="59">
        <v>5201.152147353625</v>
      </c>
      <c r="C527" s="60">
        <v>30422406.607060637</v>
      </c>
      <c r="D527" s="55">
        <f t="shared" si="51"/>
        <v>170.96452014899134</v>
      </c>
    </row>
    <row r="528" spans="1:4" x14ac:dyDescent="0.2">
      <c r="A528" s="3">
        <f t="shared" si="52"/>
        <v>2041</v>
      </c>
      <c r="B528" s="59">
        <v>5712.9241473538668</v>
      </c>
      <c r="C528" s="60">
        <v>31097455.078278702</v>
      </c>
      <c r="D528" s="55">
        <f t="shared" si="51"/>
        <v>183.71034327321189</v>
      </c>
    </row>
    <row r="529" spans="1:4" x14ac:dyDescent="0.2">
      <c r="A529" s="3">
        <f t="shared" si="52"/>
        <v>2042</v>
      </c>
      <c r="B529" s="59">
        <v>5702.2886681543532</v>
      </c>
      <c r="C529" s="60">
        <v>31814924.117571566</v>
      </c>
      <c r="D529" s="55">
        <f t="shared" si="51"/>
        <v>179.23313747603586</v>
      </c>
    </row>
    <row r="530" spans="1:4" x14ac:dyDescent="0.2">
      <c r="A530" s="3">
        <f t="shared" si="52"/>
        <v>2043</v>
      </c>
      <c r="B530" s="59">
        <v>5720.4937449079998</v>
      </c>
      <c r="C530" s="60">
        <v>32532335.611845087</v>
      </c>
      <c r="D530" s="55">
        <f t="shared" si="51"/>
        <v>175.84024132669887</v>
      </c>
    </row>
    <row r="531" spans="1:4" x14ac:dyDescent="0.2">
      <c r="B531" s="56"/>
    </row>
    <row r="532" spans="1:4" x14ac:dyDescent="0.2">
      <c r="A532" s="3">
        <f>A503+1</f>
        <v>18</v>
      </c>
      <c r="B532" s="3" t="s">
        <v>105</v>
      </c>
    </row>
    <row r="533" spans="1:4" x14ac:dyDescent="0.2">
      <c r="B533" s="3" t="s">
        <v>313</v>
      </c>
      <c r="C533" s="3" t="s">
        <v>305</v>
      </c>
      <c r="D533" s="3" t="s">
        <v>314</v>
      </c>
    </row>
    <row r="534" spans="1:4" x14ac:dyDescent="0.2">
      <c r="A534" s="3" t="s">
        <v>163</v>
      </c>
      <c r="B534" s="3" t="s">
        <v>307</v>
      </c>
      <c r="C534" s="3" t="s">
        <v>308</v>
      </c>
      <c r="D534" s="3" t="s">
        <v>309</v>
      </c>
    </row>
    <row r="535" spans="1:4" x14ac:dyDescent="0.2">
      <c r="A535" s="3">
        <f t="shared" ref="A535:A537" si="53">A536-1</f>
        <v>2019</v>
      </c>
      <c r="B535" s="9"/>
      <c r="C535" s="9"/>
      <c r="D535" s="9"/>
    </row>
    <row r="536" spans="1:4" x14ac:dyDescent="0.2">
      <c r="A536" s="3">
        <f t="shared" si="53"/>
        <v>2020</v>
      </c>
      <c r="B536" s="9"/>
      <c r="C536" s="9"/>
      <c r="D536" s="9"/>
    </row>
    <row r="537" spans="1:4" x14ac:dyDescent="0.2">
      <c r="A537" s="3">
        <f t="shared" si="53"/>
        <v>2021</v>
      </c>
      <c r="B537" s="9"/>
      <c r="C537" s="9"/>
      <c r="D537" s="9"/>
    </row>
    <row r="538" spans="1:4" x14ac:dyDescent="0.2">
      <c r="A538" s="3">
        <f>A539-1</f>
        <v>2022</v>
      </c>
      <c r="B538" s="9"/>
      <c r="C538" s="9"/>
      <c r="D538" s="9"/>
    </row>
    <row r="539" spans="1:4" x14ac:dyDescent="0.2">
      <c r="A539" s="3">
        <v>2023</v>
      </c>
      <c r="B539" s="10"/>
      <c r="C539" s="10"/>
      <c r="D539" s="10"/>
    </row>
    <row r="540" spans="1:4" x14ac:dyDescent="0.2">
      <c r="A540" s="3">
        <f>A539+1</f>
        <v>2024</v>
      </c>
      <c r="B540" s="59">
        <v>1657.7713671000208</v>
      </c>
      <c r="C540" s="60">
        <v>19683694.255924664</v>
      </c>
      <c r="D540" s="55">
        <f t="shared" ref="D540:D559" si="54">B540*1000000/C540</f>
        <v>84.220540389720924</v>
      </c>
    </row>
    <row r="541" spans="1:4" x14ac:dyDescent="0.2">
      <c r="A541" s="3">
        <f t="shared" ref="A541:A559" si="55">A540+1</f>
        <v>2025</v>
      </c>
      <c r="B541" s="59">
        <v>1828.8006309349014</v>
      </c>
      <c r="C541" s="60">
        <v>20345757.891285531</v>
      </c>
      <c r="D541" s="55">
        <f t="shared" si="54"/>
        <v>89.886090294931265</v>
      </c>
    </row>
    <row r="542" spans="1:4" x14ac:dyDescent="0.2">
      <c r="A542" s="3">
        <f t="shared" si="55"/>
        <v>2026</v>
      </c>
      <c r="B542" s="59">
        <v>1772.0206161876522</v>
      </c>
      <c r="C542" s="60">
        <v>21049381.395267077</v>
      </c>
      <c r="D542" s="55">
        <f t="shared" si="54"/>
        <v>84.18397590468328</v>
      </c>
    </row>
    <row r="543" spans="1:4" x14ac:dyDescent="0.2">
      <c r="A543" s="3">
        <f t="shared" si="55"/>
        <v>2027</v>
      </c>
      <c r="B543" s="59">
        <v>1864.3937847206262</v>
      </c>
      <c r="C543" s="60">
        <v>21729469.278011125</v>
      </c>
      <c r="D543" s="55">
        <f t="shared" si="54"/>
        <v>85.800244859513299</v>
      </c>
    </row>
    <row r="544" spans="1:4" x14ac:dyDescent="0.2">
      <c r="A544" s="3">
        <f t="shared" si="55"/>
        <v>2028</v>
      </c>
      <c r="B544" s="59">
        <v>1848.0994707531713</v>
      </c>
      <c r="C544" s="60">
        <v>22549039.366378967</v>
      </c>
      <c r="D544" s="55">
        <f t="shared" si="54"/>
        <v>81.959122103832129</v>
      </c>
    </row>
    <row r="545" spans="1:4" x14ac:dyDescent="0.2">
      <c r="A545" s="3">
        <f t="shared" si="55"/>
        <v>2029</v>
      </c>
      <c r="B545" s="59">
        <v>2234.396776842806</v>
      </c>
      <c r="C545" s="60">
        <v>22929457.845549908</v>
      </c>
      <c r="D545" s="55">
        <f t="shared" si="54"/>
        <v>97.446559438667762</v>
      </c>
    </row>
    <row r="546" spans="1:4" x14ac:dyDescent="0.2">
      <c r="A546" s="3">
        <f t="shared" si="55"/>
        <v>2030</v>
      </c>
      <c r="B546" s="59">
        <v>2872.7590189426874</v>
      </c>
      <c r="C546" s="60">
        <v>23384384.190481663</v>
      </c>
      <c r="D546" s="55">
        <f t="shared" si="54"/>
        <v>122.84946208299169</v>
      </c>
    </row>
    <row r="547" spans="1:4" x14ac:dyDescent="0.2">
      <c r="A547" s="3">
        <f t="shared" si="55"/>
        <v>2031</v>
      </c>
      <c r="B547" s="59">
        <v>3755.2915470317603</v>
      </c>
      <c r="C547" s="60">
        <v>23882220.650033358</v>
      </c>
      <c r="D547" s="55">
        <f t="shared" si="54"/>
        <v>157.24214268267866</v>
      </c>
    </row>
    <row r="548" spans="1:4" x14ac:dyDescent="0.2">
      <c r="A548" s="3">
        <f t="shared" si="55"/>
        <v>2032</v>
      </c>
      <c r="B548" s="59">
        <v>4612.8436759500664</v>
      </c>
      <c r="C548" s="60">
        <v>24479610.259102654</v>
      </c>
      <c r="D548" s="55">
        <f t="shared" si="54"/>
        <v>188.43615674946449</v>
      </c>
    </row>
    <row r="549" spans="1:4" x14ac:dyDescent="0.2">
      <c r="A549" s="3">
        <f t="shared" si="55"/>
        <v>2033</v>
      </c>
      <c r="B549" s="59">
        <v>5184.5421595694661</v>
      </c>
      <c r="C549" s="60">
        <v>25008274.743971057</v>
      </c>
      <c r="D549" s="55">
        <f t="shared" si="54"/>
        <v>207.31306788043602</v>
      </c>
    </row>
    <row r="550" spans="1:4" x14ac:dyDescent="0.2">
      <c r="A550" s="3">
        <f t="shared" si="55"/>
        <v>2034</v>
      </c>
      <c r="B550" s="59">
        <v>5784.5269190894132</v>
      </c>
      <c r="C550" s="60">
        <v>25688499.192879237</v>
      </c>
      <c r="D550" s="55">
        <f t="shared" si="54"/>
        <v>225.17963683502634</v>
      </c>
    </row>
    <row r="551" spans="1:4" x14ac:dyDescent="0.2">
      <c r="A551" s="3">
        <f t="shared" si="55"/>
        <v>2035</v>
      </c>
      <c r="B551" s="59">
        <v>6573.1324808104655</v>
      </c>
      <c r="C551" s="60">
        <v>26420813.151573863</v>
      </c>
      <c r="D551" s="55">
        <f t="shared" si="54"/>
        <v>248.78615366987336</v>
      </c>
    </row>
    <row r="552" spans="1:4" x14ac:dyDescent="0.2">
      <c r="A552" s="3">
        <f t="shared" si="55"/>
        <v>2036</v>
      </c>
      <c r="B552" s="59">
        <v>7653.7338399362734</v>
      </c>
      <c r="C552" s="60">
        <v>27260994.189233735</v>
      </c>
      <c r="D552" s="55">
        <f t="shared" si="54"/>
        <v>280.75769309099468</v>
      </c>
    </row>
    <row r="553" spans="1:4" x14ac:dyDescent="0.2">
      <c r="A553" s="3">
        <f t="shared" si="55"/>
        <v>2037</v>
      </c>
      <c r="B553" s="59">
        <v>9071.7456621631354</v>
      </c>
      <c r="C553" s="60">
        <v>27944115.372105535</v>
      </c>
      <c r="D553" s="55">
        <f t="shared" si="54"/>
        <v>324.6388565665157</v>
      </c>
    </row>
    <row r="554" spans="1:4" x14ac:dyDescent="0.2">
      <c r="A554" s="3">
        <f t="shared" si="55"/>
        <v>2038</v>
      </c>
      <c r="B554" s="59">
        <v>10561.475692847445</v>
      </c>
      <c r="C554" s="60">
        <v>28693478.250558872</v>
      </c>
      <c r="D554" s="55">
        <f t="shared" si="54"/>
        <v>368.0793105883472</v>
      </c>
    </row>
    <row r="555" spans="1:4" x14ac:dyDescent="0.2">
      <c r="A555" s="3">
        <f t="shared" si="55"/>
        <v>2039</v>
      </c>
      <c r="B555" s="59">
        <v>12086.6944213222</v>
      </c>
      <c r="C555" s="60">
        <v>29506392.275346961</v>
      </c>
      <c r="D555" s="55">
        <f t="shared" si="54"/>
        <v>409.62969340785236</v>
      </c>
    </row>
    <row r="556" spans="1:4" x14ac:dyDescent="0.2">
      <c r="A556" s="3">
        <f t="shared" si="55"/>
        <v>2040</v>
      </c>
      <c r="B556" s="59">
        <v>13594.166514917599</v>
      </c>
      <c r="C556" s="60">
        <v>30422406.607060637</v>
      </c>
      <c r="D556" s="55">
        <f t="shared" si="54"/>
        <v>446.84717716456305</v>
      </c>
    </row>
    <row r="557" spans="1:4" x14ac:dyDescent="0.2">
      <c r="A557" s="3">
        <f t="shared" si="55"/>
        <v>2041</v>
      </c>
      <c r="B557" s="59">
        <v>14735.648140614365</v>
      </c>
      <c r="C557" s="60">
        <v>31097455.078278702</v>
      </c>
      <c r="D557" s="55">
        <f t="shared" si="54"/>
        <v>473.85382834452861</v>
      </c>
    </row>
    <row r="558" spans="1:4" x14ac:dyDescent="0.2">
      <c r="A558" s="3">
        <f t="shared" si="55"/>
        <v>2042</v>
      </c>
      <c r="B558" s="59">
        <v>15289.26636575629</v>
      </c>
      <c r="C558" s="60">
        <v>31814924.117571566</v>
      </c>
      <c r="D558" s="55">
        <f t="shared" si="54"/>
        <v>480.5690030645693</v>
      </c>
    </row>
    <row r="559" spans="1:4" x14ac:dyDescent="0.2">
      <c r="A559" s="3">
        <f t="shared" si="55"/>
        <v>2043</v>
      </c>
      <c r="B559" s="59">
        <v>15607.084174908001</v>
      </c>
      <c r="C559" s="60">
        <v>32532335.611845087</v>
      </c>
      <c r="D559" s="55">
        <f t="shared" si="54"/>
        <v>479.74066052685845</v>
      </c>
    </row>
    <row r="560" spans="1:4" x14ac:dyDescent="0.2">
      <c r="B560" s="56"/>
    </row>
    <row r="561" spans="1:4" x14ac:dyDescent="0.2">
      <c r="A561" s="3">
        <f>A532+1</f>
        <v>19</v>
      </c>
      <c r="B561" s="3" t="s">
        <v>107</v>
      </c>
    </row>
    <row r="562" spans="1:4" x14ac:dyDescent="0.2">
      <c r="B562" s="3" t="s">
        <v>313</v>
      </c>
      <c r="C562" s="3" t="s">
        <v>305</v>
      </c>
      <c r="D562" s="3" t="s">
        <v>314</v>
      </c>
    </row>
    <row r="563" spans="1:4" x14ac:dyDescent="0.2">
      <c r="A563" s="3" t="s">
        <v>163</v>
      </c>
      <c r="B563" s="3" t="s">
        <v>307</v>
      </c>
      <c r="C563" s="3" t="s">
        <v>308</v>
      </c>
      <c r="D563" s="3" t="s">
        <v>309</v>
      </c>
    </row>
    <row r="564" spans="1:4" x14ac:dyDescent="0.2">
      <c r="A564" s="3">
        <f t="shared" ref="A564:A566" si="56">A565-1</f>
        <v>2019</v>
      </c>
      <c r="B564" s="9"/>
      <c r="C564" s="9"/>
      <c r="D564" s="9"/>
    </row>
    <row r="565" spans="1:4" x14ac:dyDescent="0.2">
      <c r="A565" s="3">
        <f t="shared" si="56"/>
        <v>2020</v>
      </c>
      <c r="B565" s="9"/>
      <c r="C565" s="9"/>
      <c r="D565" s="9"/>
    </row>
    <row r="566" spans="1:4" x14ac:dyDescent="0.2">
      <c r="A566" s="3">
        <f t="shared" si="56"/>
        <v>2021</v>
      </c>
      <c r="B566" s="9"/>
      <c r="C566" s="9"/>
      <c r="D566" s="9"/>
    </row>
    <row r="567" spans="1:4" x14ac:dyDescent="0.2">
      <c r="A567" s="3">
        <f>A568-1</f>
        <v>2022</v>
      </c>
      <c r="B567" s="9"/>
      <c r="C567" s="9"/>
      <c r="D567" s="9"/>
    </row>
    <row r="568" spans="1:4" x14ac:dyDescent="0.2">
      <c r="A568" s="3">
        <v>2023</v>
      </c>
      <c r="B568" s="10"/>
      <c r="C568" s="10"/>
      <c r="D568" s="10"/>
    </row>
    <row r="569" spans="1:4" x14ac:dyDescent="0.2">
      <c r="A569" s="3">
        <f>A568+1</f>
        <v>2024</v>
      </c>
      <c r="B569" s="59">
        <v>1657.7713671000208</v>
      </c>
      <c r="C569" s="60">
        <v>19683694.255924664</v>
      </c>
      <c r="D569" s="69">
        <f t="shared" ref="D569:D588" si="57">B569*1000000/C569</f>
        <v>84.220540389720924</v>
      </c>
    </row>
    <row r="570" spans="1:4" x14ac:dyDescent="0.2">
      <c r="A570" s="3">
        <f t="shared" ref="A570:A588" si="58">A569+1</f>
        <v>2025</v>
      </c>
      <c r="B570" s="59">
        <v>1828.8006309349014</v>
      </c>
      <c r="C570" s="60">
        <v>20345757.891285531</v>
      </c>
      <c r="D570" s="55">
        <f t="shared" si="57"/>
        <v>89.886090294931265</v>
      </c>
    </row>
    <row r="571" spans="1:4" x14ac:dyDescent="0.2">
      <c r="A571" s="3">
        <f t="shared" si="58"/>
        <v>2026</v>
      </c>
      <c r="B571" s="59">
        <v>1772.0176751756464</v>
      </c>
      <c r="C571" s="60">
        <v>21049381.395267077</v>
      </c>
      <c r="D571" s="55">
        <f t="shared" si="57"/>
        <v>84.18383618504258</v>
      </c>
    </row>
    <row r="572" spans="1:4" x14ac:dyDescent="0.2">
      <c r="A572" s="3">
        <f t="shared" si="58"/>
        <v>2027</v>
      </c>
      <c r="B572" s="59">
        <v>1856.1185326214613</v>
      </c>
      <c r="C572" s="60">
        <v>21729469.278011125</v>
      </c>
      <c r="D572" s="55">
        <f t="shared" si="57"/>
        <v>85.419414016693835</v>
      </c>
    </row>
    <row r="573" spans="1:4" x14ac:dyDescent="0.2">
      <c r="A573" s="3">
        <f t="shared" si="58"/>
        <v>2028</v>
      </c>
      <c r="B573" s="59">
        <v>2021.6049407531711</v>
      </c>
      <c r="C573" s="60">
        <v>22549039.366378967</v>
      </c>
      <c r="D573" s="55">
        <f t="shared" si="57"/>
        <v>89.653705770163384</v>
      </c>
    </row>
    <row r="574" spans="1:4" x14ac:dyDescent="0.2">
      <c r="A574" s="3">
        <f t="shared" si="58"/>
        <v>2029</v>
      </c>
      <c r="B574" s="59">
        <v>2499.1338868428061</v>
      </c>
      <c r="C574" s="60">
        <v>22929457.845549908</v>
      </c>
      <c r="D574" s="55">
        <f t="shared" si="57"/>
        <v>108.99227987319516</v>
      </c>
    </row>
    <row r="575" spans="1:4" x14ac:dyDescent="0.2">
      <c r="A575" s="3">
        <f t="shared" si="58"/>
        <v>2030</v>
      </c>
      <c r="B575" s="59">
        <v>2864.2320989426871</v>
      </c>
      <c r="C575" s="60">
        <v>23384384.190481663</v>
      </c>
      <c r="D575" s="55">
        <f t="shared" si="57"/>
        <v>122.48482045161313</v>
      </c>
    </row>
    <row r="576" spans="1:4" x14ac:dyDescent="0.2">
      <c r="A576" s="3">
        <f t="shared" si="58"/>
        <v>2031</v>
      </c>
      <c r="B576" s="59">
        <v>3749.8163412132349</v>
      </c>
      <c r="C576" s="60">
        <v>23882220.650033358</v>
      </c>
      <c r="D576" s="55">
        <f t="shared" si="57"/>
        <v>157.0128840262598</v>
      </c>
    </row>
    <row r="577" spans="1:4" x14ac:dyDescent="0.2">
      <c r="A577" s="3">
        <f t="shared" si="58"/>
        <v>2032</v>
      </c>
      <c r="B577" s="59">
        <v>4607.9452259500658</v>
      </c>
      <c r="C577" s="60">
        <v>24479610.259102654</v>
      </c>
      <c r="D577" s="55">
        <f t="shared" si="57"/>
        <v>188.23605348196335</v>
      </c>
    </row>
    <row r="578" spans="1:4" x14ac:dyDescent="0.2">
      <c r="A578" s="3">
        <f t="shared" si="58"/>
        <v>2033</v>
      </c>
      <c r="B578" s="59">
        <v>5175.7523195694666</v>
      </c>
      <c r="C578" s="60">
        <v>25008274.743971057</v>
      </c>
      <c r="D578" s="55">
        <f t="shared" si="57"/>
        <v>206.96159061581113</v>
      </c>
    </row>
    <row r="579" spans="1:4" x14ac:dyDescent="0.2">
      <c r="A579" s="3">
        <f t="shared" si="58"/>
        <v>2034</v>
      </c>
      <c r="B579" s="59">
        <v>5775.3439490894134</v>
      </c>
      <c r="C579" s="60">
        <v>25688499.192879237</v>
      </c>
      <c r="D579" s="55">
        <f t="shared" si="57"/>
        <v>224.82216285684447</v>
      </c>
    </row>
    <row r="580" spans="1:4" x14ac:dyDescent="0.2">
      <c r="A580" s="3">
        <f t="shared" si="58"/>
        <v>2035</v>
      </c>
      <c r="B580" s="59">
        <v>6564.1936608104652</v>
      </c>
      <c r="C580" s="60">
        <v>26420813.151573863</v>
      </c>
      <c r="D580" s="55">
        <f t="shared" si="57"/>
        <v>248.44782873079143</v>
      </c>
    </row>
    <row r="581" spans="1:4" x14ac:dyDescent="0.2">
      <c r="A581" s="3">
        <f t="shared" si="58"/>
        <v>2036</v>
      </c>
      <c r="B581" s="59">
        <v>7645.5776599362734</v>
      </c>
      <c r="C581" s="60">
        <v>27260994.189233735</v>
      </c>
      <c r="D581" s="55">
        <f t="shared" si="57"/>
        <v>280.45850444279705</v>
      </c>
    </row>
    <row r="582" spans="1:4" x14ac:dyDescent="0.2">
      <c r="A582" s="3">
        <f t="shared" si="58"/>
        <v>2037</v>
      </c>
      <c r="B582" s="59">
        <v>9039.1189537636219</v>
      </c>
      <c r="C582" s="60">
        <v>27944115.372105535</v>
      </c>
      <c r="D582" s="55">
        <f t="shared" si="57"/>
        <v>323.47128665188239</v>
      </c>
    </row>
    <row r="583" spans="1:4" x14ac:dyDescent="0.2">
      <c r="A583" s="3">
        <f t="shared" si="58"/>
        <v>2038</v>
      </c>
      <c r="B583" s="59">
        <v>10549.889542847446</v>
      </c>
      <c r="C583" s="60">
        <v>28693478.250558872</v>
      </c>
      <c r="D583" s="55">
        <f t="shared" si="57"/>
        <v>367.67552022529588</v>
      </c>
    </row>
    <row r="584" spans="1:4" x14ac:dyDescent="0.2">
      <c r="A584" s="3">
        <f t="shared" si="58"/>
        <v>2039</v>
      </c>
      <c r="B584" s="59">
        <v>12079.258348150122</v>
      </c>
      <c r="C584" s="60">
        <v>29506392.275346961</v>
      </c>
      <c r="D584" s="55">
        <f t="shared" si="57"/>
        <v>409.3776777394275</v>
      </c>
    </row>
    <row r="585" spans="1:4" x14ac:dyDescent="0.2">
      <c r="A585" s="3">
        <f t="shared" si="58"/>
        <v>2040</v>
      </c>
      <c r="B585" s="59">
        <v>13586.758124917598</v>
      </c>
      <c r="C585" s="60">
        <v>30422406.607060637</v>
      </c>
      <c r="D585" s="55">
        <f t="shared" si="57"/>
        <v>446.60365961200097</v>
      </c>
    </row>
    <row r="586" spans="1:4" x14ac:dyDescent="0.2">
      <c r="A586" s="3">
        <f t="shared" si="58"/>
        <v>2041</v>
      </c>
      <c r="B586" s="59">
        <v>14728.263070614365</v>
      </c>
      <c r="C586" s="60">
        <v>31097455.078278702</v>
      </c>
      <c r="D586" s="55">
        <f t="shared" si="57"/>
        <v>473.61634685347377</v>
      </c>
    </row>
    <row r="587" spans="1:4" x14ac:dyDescent="0.2">
      <c r="A587" s="3">
        <f t="shared" si="58"/>
        <v>2042</v>
      </c>
      <c r="B587" s="59">
        <v>15281.903473358223</v>
      </c>
      <c r="C587" s="60">
        <v>31814924.117571566</v>
      </c>
      <c r="D587" s="55">
        <f t="shared" si="57"/>
        <v>480.33757418009804</v>
      </c>
    </row>
    <row r="588" spans="1:4" x14ac:dyDescent="0.2">
      <c r="A588" s="3">
        <f t="shared" si="58"/>
        <v>2043</v>
      </c>
      <c r="B588" s="59">
        <v>15599.734014908001</v>
      </c>
      <c r="C588" s="60">
        <v>32532335.611845087</v>
      </c>
      <c r="D588" s="55">
        <f t="shared" si="57"/>
        <v>479.51472654880973</v>
      </c>
    </row>
    <row r="589" spans="1:4" x14ac:dyDescent="0.2">
      <c r="B589" s="56"/>
    </row>
    <row r="590" spans="1:4" x14ac:dyDescent="0.2">
      <c r="A590" s="3">
        <f>A561+1</f>
        <v>20</v>
      </c>
      <c r="B590" s="3" t="s">
        <v>109</v>
      </c>
    </row>
    <row r="591" spans="1:4" x14ac:dyDescent="0.2">
      <c r="B591" s="3" t="s">
        <v>313</v>
      </c>
      <c r="C591" s="3" t="s">
        <v>305</v>
      </c>
      <c r="D591" s="3" t="s">
        <v>314</v>
      </c>
    </row>
    <row r="592" spans="1:4" x14ac:dyDescent="0.2">
      <c r="A592" s="3" t="s">
        <v>163</v>
      </c>
      <c r="B592" s="3" t="s">
        <v>307</v>
      </c>
      <c r="C592" s="3" t="s">
        <v>308</v>
      </c>
      <c r="D592" s="3" t="s">
        <v>309</v>
      </c>
    </row>
    <row r="593" spans="1:4" x14ac:dyDescent="0.2">
      <c r="A593" s="3">
        <f t="shared" ref="A593:A595" si="59">A594-1</f>
        <v>2019</v>
      </c>
      <c r="B593" s="9"/>
      <c r="C593" s="9"/>
      <c r="D593" s="9"/>
    </row>
    <row r="594" spans="1:4" x14ac:dyDescent="0.2">
      <c r="A594" s="3">
        <f t="shared" si="59"/>
        <v>2020</v>
      </c>
      <c r="B594" s="9"/>
      <c r="C594" s="9"/>
      <c r="D594" s="9"/>
    </row>
    <row r="595" spans="1:4" x14ac:dyDescent="0.2">
      <c r="A595" s="3">
        <f t="shared" si="59"/>
        <v>2021</v>
      </c>
      <c r="B595" s="9"/>
      <c r="C595" s="9"/>
      <c r="D595" s="9"/>
    </row>
    <row r="596" spans="1:4" x14ac:dyDescent="0.2">
      <c r="A596" s="3">
        <f>A597-1</f>
        <v>2022</v>
      </c>
      <c r="B596" s="9"/>
      <c r="C596" s="9"/>
      <c r="D596" s="9"/>
    </row>
    <row r="597" spans="1:4" x14ac:dyDescent="0.2">
      <c r="A597" s="3">
        <v>2023</v>
      </c>
      <c r="B597" s="10"/>
      <c r="C597" s="10"/>
      <c r="D597" s="10"/>
    </row>
    <row r="598" spans="1:4" x14ac:dyDescent="0.2">
      <c r="A598" s="3">
        <f>A597+1</f>
        <v>2024</v>
      </c>
      <c r="B598" s="59">
        <v>1657.7713671000208</v>
      </c>
      <c r="C598" s="60">
        <v>19683694.255924664</v>
      </c>
      <c r="D598" s="69">
        <f t="shared" ref="D598:D617" si="60">B598*1000000/C598</f>
        <v>84.220540389720924</v>
      </c>
    </row>
    <row r="599" spans="1:4" x14ac:dyDescent="0.2">
      <c r="A599" s="3">
        <f t="shared" ref="A599:A617" si="61">A598+1</f>
        <v>2025</v>
      </c>
      <c r="B599" s="59">
        <v>1828.803476841171</v>
      </c>
      <c r="C599" s="60">
        <v>20345757.891285531</v>
      </c>
      <c r="D599" s="55">
        <f t="shared" si="60"/>
        <v>89.88623017206362</v>
      </c>
    </row>
    <row r="600" spans="1:4" x14ac:dyDescent="0.2">
      <c r="A600" s="3">
        <f t="shared" si="61"/>
        <v>2026</v>
      </c>
      <c r="B600" s="59">
        <v>1985.9118622882502</v>
      </c>
      <c r="C600" s="60">
        <v>21049381.395267077</v>
      </c>
      <c r="D600" s="55">
        <f t="shared" si="60"/>
        <v>94.345378849697681</v>
      </c>
    </row>
    <row r="601" spans="1:4" x14ac:dyDescent="0.2">
      <c r="A601" s="3">
        <f t="shared" si="61"/>
        <v>2027</v>
      </c>
      <c r="B601" s="59">
        <v>2015.2072631547037</v>
      </c>
      <c r="C601" s="60">
        <v>21729469.278011125</v>
      </c>
      <c r="D601" s="55">
        <f t="shared" si="60"/>
        <v>92.740749319357207</v>
      </c>
    </row>
    <row r="602" spans="1:4" x14ac:dyDescent="0.2">
      <c r="A602" s="3">
        <f t="shared" si="61"/>
        <v>2028</v>
      </c>
      <c r="B602" s="59">
        <v>1997.6767207531711</v>
      </c>
      <c r="C602" s="60">
        <v>22549039.366378967</v>
      </c>
      <c r="D602" s="55">
        <f t="shared" si="60"/>
        <v>88.592542160875553</v>
      </c>
    </row>
    <row r="603" spans="1:4" x14ac:dyDescent="0.2">
      <c r="A603" s="3">
        <f t="shared" si="61"/>
        <v>2029</v>
      </c>
      <c r="B603" s="59">
        <v>2429.5670268428062</v>
      </c>
      <c r="C603" s="60">
        <v>22929457.845549908</v>
      </c>
      <c r="D603" s="55">
        <f t="shared" si="60"/>
        <v>105.95832850510814</v>
      </c>
    </row>
    <row r="604" spans="1:4" x14ac:dyDescent="0.2">
      <c r="A604" s="3">
        <f t="shared" si="61"/>
        <v>2030</v>
      </c>
      <c r="B604" s="59">
        <v>3080.6783461259547</v>
      </c>
      <c r="C604" s="60">
        <v>23384384.190481663</v>
      </c>
      <c r="D604" s="55">
        <f t="shared" si="60"/>
        <v>131.74083700608668</v>
      </c>
    </row>
    <row r="605" spans="1:4" x14ac:dyDescent="0.2">
      <c r="A605" s="3">
        <f t="shared" si="61"/>
        <v>2031</v>
      </c>
      <c r="B605" s="59">
        <v>3846.4723670317603</v>
      </c>
      <c r="C605" s="60">
        <v>23882220.650033358</v>
      </c>
      <c r="D605" s="55">
        <f t="shared" si="60"/>
        <v>161.06007993969303</v>
      </c>
    </row>
    <row r="606" spans="1:4" x14ac:dyDescent="0.2">
      <c r="A606" s="3">
        <f t="shared" si="61"/>
        <v>2032</v>
      </c>
      <c r="B606" s="59">
        <v>4608.1973280750144</v>
      </c>
      <c r="C606" s="60">
        <v>24479610.259102654</v>
      </c>
      <c r="D606" s="55">
        <f t="shared" si="60"/>
        <v>188.24635193534067</v>
      </c>
    </row>
    <row r="607" spans="1:4" x14ac:dyDescent="0.2">
      <c r="A607" s="3">
        <f t="shared" si="61"/>
        <v>2033</v>
      </c>
      <c r="B607" s="59">
        <v>5182.286880629802</v>
      </c>
      <c r="C607" s="60">
        <v>25008274.743971057</v>
      </c>
      <c r="D607" s="55">
        <f t="shared" si="60"/>
        <v>207.22288657193903</v>
      </c>
    </row>
    <row r="608" spans="1:4" x14ac:dyDescent="0.2">
      <c r="A608" s="3">
        <f t="shared" si="61"/>
        <v>2034</v>
      </c>
      <c r="B608" s="59">
        <v>5790.1843090894126</v>
      </c>
      <c r="C608" s="60">
        <v>25688499.192879237</v>
      </c>
      <c r="D608" s="55">
        <f t="shared" si="60"/>
        <v>225.39986729526152</v>
      </c>
    </row>
    <row r="609" spans="1:4" x14ac:dyDescent="0.2">
      <c r="A609" s="3">
        <f t="shared" si="61"/>
        <v>2035</v>
      </c>
      <c r="B609" s="59">
        <v>6575.4205944387768</v>
      </c>
      <c r="C609" s="60">
        <v>26420813.151573863</v>
      </c>
      <c r="D609" s="55">
        <f t="shared" si="60"/>
        <v>248.87275636507371</v>
      </c>
    </row>
    <row r="610" spans="1:4" x14ac:dyDescent="0.2">
      <c r="A610" s="3">
        <f t="shared" si="61"/>
        <v>2036</v>
      </c>
      <c r="B610" s="59">
        <v>7674.9640594348566</v>
      </c>
      <c r="C610" s="60">
        <v>27260994.189233735</v>
      </c>
      <c r="D610" s="55">
        <f t="shared" si="60"/>
        <v>281.53646951239779</v>
      </c>
    </row>
    <row r="611" spans="1:4" x14ac:dyDescent="0.2">
      <c r="A611" s="3">
        <f t="shared" si="61"/>
        <v>2037</v>
      </c>
      <c r="B611" s="59">
        <v>9053.326932163136</v>
      </c>
      <c r="C611" s="60">
        <v>27944115.372105535</v>
      </c>
      <c r="D611" s="55">
        <f t="shared" si="60"/>
        <v>323.97972924204203</v>
      </c>
    </row>
    <row r="612" spans="1:4" x14ac:dyDescent="0.2">
      <c r="A612" s="3">
        <f t="shared" si="61"/>
        <v>2038</v>
      </c>
      <c r="B612" s="59">
        <v>10574.019192428961</v>
      </c>
      <c r="C612" s="60">
        <v>28693478.250558872</v>
      </c>
      <c r="D612" s="55">
        <f t="shared" si="60"/>
        <v>368.51646566142631</v>
      </c>
    </row>
    <row r="613" spans="1:4" x14ac:dyDescent="0.2">
      <c r="A613" s="3">
        <f t="shared" si="61"/>
        <v>2039</v>
      </c>
      <c r="B613" s="59">
        <v>12101.053461322199</v>
      </c>
      <c r="C613" s="60">
        <v>29506392.275346961</v>
      </c>
      <c r="D613" s="55">
        <f t="shared" si="60"/>
        <v>410.11633507742704</v>
      </c>
    </row>
    <row r="614" spans="1:4" x14ac:dyDescent="0.2">
      <c r="A614" s="3">
        <f t="shared" si="61"/>
        <v>2040</v>
      </c>
      <c r="B614" s="59">
        <v>13609.981156874746</v>
      </c>
      <c r="C614" s="60">
        <v>30422406.607060637</v>
      </c>
      <c r="D614" s="55">
        <f t="shared" si="60"/>
        <v>447.36701250045257</v>
      </c>
    </row>
    <row r="615" spans="1:4" x14ac:dyDescent="0.2">
      <c r="A615" s="3">
        <f t="shared" si="61"/>
        <v>2041</v>
      </c>
      <c r="B615" s="59">
        <v>14745.984548984117</v>
      </c>
      <c r="C615" s="60">
        <v>31097455.078278702</v>
      </c>
      <c r="D615" s="55">
        <f t="shared" si="60"/>
        <v>474.18621594164011</v>
      </c>
    </row>
    <row r="616" spans="1:4" x14ac:dyDescent="0.2">
      <c r="A616" s="3">
        <f t="shared" si="61"/>
        <v>2042</v>
      </c>
      <c r="B616" s="59">
        <v>15299.161103358225</v>
      </c>
      <c r="C616" s="60">
        <v>31814924.117571566</v>
      </c>
      <c r="D616" s="55">
        <f t="shared" si="60"/>
        <v>480.88001237470843</v>
      </c>
    </row>
    <row r="617" spans="1:4" x14ac:dyDescent="0.2">
      <c r="A617" s="3">
        <f t="shared" si="61"/>
        <v>2043</v>
      </c>
      <c r="B617" s="59">
        <v>15617.867374908001</v>
      </c>
      <c r="C617" s="60">
        <v>32532335.611845087</v>
      </c>
      <c r="D617" s="55">
        <f t="shared" si="60"/>
        <v>480.07212151166624</v>
      </c>
    </row>
    <row r="618" spans="1:4" x14ac:dyDescent="0.2">
      <c r="B618" s="56"/>
    </row>
    <row r="619" spans="1:4" x14ac:dyDescent="0.2">
      <c r="A619" s="3">
        <f>A590+1</f>
        <v>21</v>
      </c>
      <c r="B619" s="3" t="s">
        <v>111</v>
      </c>
    </row>
    <row r="620" spans="1:4" x14ac:dyDescent="0.2">
      <c r="B620" s="3" t="s">
        <v>313</v>
      </c>
      <c r="C620" s="3" t="s">
        <v>305</v>
      </c>
      <c r="D620" s="3" t="s">
        <v>314</v>
      </c>
    </row>
    <row r="621" spans="1:4" x14ac:dyDescent="0.2">
      <c r="A621" s="3" t="s">
        <v>163</v>
      </c>
      <c r="B621" s="3" t="s">
        <v>307</v>
      </c>
      <c r="C621" s="3" t="s">
        <v>308</v>
      </c>
      <c r="D621" s="3" t="s">
        <v>309</v>
      </c>
    </row>
    <row r="622" spans="1:4" x14ac:dyDescent="0.2">
      <c r="A622" s="3">
        <f t="shared" ref="A622:A624" si="62">A623-1</f>
        <v>2019</v>
      </c>
      <c r="B622" s="9"/>
      <c r="C622" s="9"/>
      <c r="D622" s="9"/>
    </row>
    <row r="623" spans="1:4" x14ac:dyDescent="0.2">
      <c r="A623" s="3">
        <f t="shared" si="62"/>
        <v>2020</v>
      </c>
      <c r="B623" s="9"/>
      <c r="C623" s="9"/>
      <c r="D623" s="9"/>
    </row>
    <row r="624" spans="1:4" x14ac:dyDescent="0.2">
      <c r="A624" s="3">
        <f t="shared" si="62"/>
        <v>2021</v>
      </c>
      <c r="B624" s="9"/>
      <c r="C624" s="9"/>
      <c r="D624" s="9"/>
    </row>
    <row r="625" spans="1:4" x14ac:dyDescent="0.2">
      <c r="A625" s="3">
        <f>A626-1</f>
        <v>2022</v>
      </c>
      <c r="B625" s="9"/>
      <c r="C625" s="9"/>
      <c r="D625" s="9"/>
    </row>
    <row r="626" spans="1:4" x14ac:dyDescent="0.2">
      <c r="A626" s="3">
        <v>2023</v>
      </c>
      <c r="B626" s="10"/>
      <c r="C626" s="10"/>
      <c r="D626" s="10"/>
    </row>
    <row r="627" spans="1:4" x14ac:dyDescent="0.2">
      <c r="A627" s="3">
        <f>A626+1</f>
        <v>2024</v>
      </c>
      <c r="B627" s="59">
        <v>1657.7713671000208</v>
      </c>
      <c r="C627" s="60">
        <v>19683694.255924664</v>
      </c>
      <c r="D627" s="69">
        <f t="shared" ref="D627:D646" si="63">B627*1000000/C627</f>
        <v>84.220540389720924</v>
      </c>
    </row>
    <row r="628" spans="1:4" x14ac:dyDescent="0.2">
      <c r="A628" s="3">
        <f t="shared" ref="A628:A646" si="64">A627+1</f>
        <v>2025</v>
      </c>
      <c r="B628" s="59">
        <v>1828.803476841171</v>
      </c>
      <c r="C628" s="60">
        <v>20345757.891285531</v>
      </c>
      <c r="D628" s="55">
        <f t="shared" si="63"/>
        <v>89.88623017206362</v>
      </c>
    </row>
    <row r="629" spans="1:4" x14ac:dyDescent="0.2">
      <c r="A629" s="3">
        <f t="shared" si="64"/>
        <v>2026</v>
      </c>
      <c r="B629" s="59">
        <v>2017.6174283883599</v>
      </c>
      <c r="C629" s="60">
        <v>21049381.395267077</v>
      </c>
      <c r="D629" s="55">
        <f t="shared" si="63"/>
        <v>95.851625779464399</v>
      </c>
    </row>
    <row r="630" spans="1:4" x14ac:dyDescent="0.2">
      <c r="A630" s="3">
        <f t="shared" si="64"/>
        <v>2027</v>
      </c>
      <c r="B630" s="59">
        <v>2044.446964026487</v>
      </c>
      <c r="C630" s="60">
        <v>21729469.278011125</v>
      </c>
      <c r="D630" s="55">
        <f t="shared" si="63"/>
        <v>94.086373572655106</v>
      </c>
    </row>
    <row r="631" spans="1:4" x14ac:dyDescent="0.2">
      <c r="A631" s="3">
        <f t="shared" si="64"/>
        <v>2028</v>
      </c>
      <c r="B631" s="59">
        <v>2042.9311807531712</v>
      </c>
      <c r="C631" s="60">
        <v>22549039.366378967</v>
      </c>
      <c r="D631" s="55">
        <f t="shared" si="63"/>
        <v>90.599477324041544</v>
      </c>
    </row>
    <row r="632" spans="1:4" x14ac:dyDescent="0.2">
      <c r="A632" s="3">
        <f t="shared" si="64"/>
        <v>2029</v>
      </c>
      <c r="B632" s="59">
        <v>2565.5400968428062</v>
      </c>
      <c r="C632" s="60">
        <v>22929457.845549908</v>
      </c>
      <c r="D632" s="55">
        <f t="shared" si="63"/>
        <v>111.88838890670588</v>
      </c>
    </row>
    <row r="633" spans="1:4" x14ac:dyDescent="0.2">
      <c r="A633" s="3">
        <f t="shared" si="64"/>
        <v>2030</v>
      </c>
      <c r="B633" s="59">
        <v>3266.0678461259549</v>
      </c>
      <c r="C633" s="60">
        <v>23384384.190481663</v>
      </c>
      <c r="D633" s="55">
        <f t="shared" si="63"/>
        <v>139.66875584670601</v>
      </c>
    </row>
    <row r="634" spans="1:4" x14ac:dyDescent="0.2">
      <c r="A634" s="3">
        <f t="shared" si="64"/>
        <v>2031</v>
      </c>
      <c r="B634" s="59">
        <v>3993.9158270317603</v>
      </c>
      <c r="C634" s="60">
        <v>23882220.650033358</v>
      </c>
      <c r="D634" s="55">
        <f t="shared" si="63"/>
        <v>167.2338550739494</v>
      </c>
    </row>
    <row r="635" spans="1:4" x14ac:dyDescent="0.2">
      <c r="A635" s="3">
        <f t="shared" si="64"/>
        <v>2032</v>
      </c>
      <c r="B635" s="59">
        <v>4708.7820780750153</v>
      </c>
      <c r="C635" s="60">
        <v>24479610.259102654</v>
      </c>
      <c r="D635" s="55">
        <f t="shared" si="63"/>
        <v>192.35527151924617</v>
      </c>
    </row>
    <row r="636" spans="1:4" x14ac:dyDescent="0.2">
      <c r="A636" s="3">
        <f t="shared" si="64"/>
        <v>2033</v>
      </c>
      <c r="B636" s="59">
        <v>5284.618820629802</v>
      </c>
      <c r="C636" s="60">
        <v>25008274.743971057</v>
      </c>
      <c r="D636" s="55">
        <f t="shared" si="63"/>
        <v>211.31480978726077</v>
      </c>
    </row>
    <row r="637" spans="1:4" x14ac:dyDescent="0.2">
      <c r="A637" s="3">
        <f t="shared" si="64"/>
        <v>2034</v>
      </c>
      <c r="B637" s="59">
        <v>5891.9277890894136</v>
      </c>
      <c r="C637" s="60">
        <v>25688499.192879237</v>
      </c>
      <c r="D637" s="55">
        <f t="shared" si="63"/>
        <v>229.36052997298634</v>
      </c>
    </row>
    <row r="638" spans="1:4" x14ac:dyDescent="0.2">
      <c r="A638" s="3">
        <f t="shared" si="64"/>
        <v>2035</v>
      </c>
      <c r="B638" s="59">
        <v>6676.0849258022645</v>
      </c>
      <c r="C638" s="60">
        <v>26420813.151573863</v>
      </c>
      <c r="D638" s="55">
        <f t="shared" si="63"/>
        <v>252.68279547272664</v>
      </c>
    </row>
    <row r="639" spans="1:4" x14ac:dyDescent="0.2">
      <c r="A639" s="3">
        <f t="shared" si="64"/>
        <v>2036</v>
      </c>
      <c r="B639" s="59">
        <v>7764.0306484537423</v>
      </c>
      <c r="C639" s="60">
        <v>27260994.189233735</v>
      </c>
      <c r="D639" s="55">
        <f t="shared" si="63"/>
        <v>284.80365002682163</v>
      </c>
    </row>
    <row r="640" spans="1:4" x14ac:dyDescent="0.2">
      <c r="A640" s="3">
        <f t="shared" si="64"/>
        <v>2037</v>
      </c>
      <c r="B640" s="59">
        <v>9145.4468505626464</v>
      </c>
      <c r="C640" s="60">
        <v>27944115.372105535</v>
      </c>
      <c r="D640" s="55">
        <f t="shared" si="63"/>
        <v>327.27630589772917</v>
      </c>
    </row>
    <row r="641" spans="1:4" x14ac:dyDescent="0.2">
      <c r="A641" s="3">
        <f t="shared" si="64"/>
        <v>2038</v>
      </c>
      <c r="B641" s="59">
        <v>10673.780192010478</v>
      </c>
      <c r="C641" s="60">
        <v>28693478.250558872</v>
      </c>
      <c r="D641" s="55">
        <f t="shared" si="63"/>
        <v>371.993248737719</v>
      </c>
    </row>
    <row r="642" spans="1:4" x14ac:dyDescent="0.2">
      <c r="A642" s="3">
        <f t="shared" si="64"/>
        <v>2039</v>
      </c>
      <c r="B642" s="59">
        <v>12199.2659213222</v>
      </c>
      <c r="C642" s="60">
        <v>29506392.275346961</v>
      </c>
      <c r="D642" s="55">
        <f t="shared" si="63"/>
        <v>413.44484976277062</v>
      </c>
    </row>
    <row r="643" spans="1:4" x14ac:dyDescent="0.2">
      <c r="A643" s="3">
        <f t="shared" si="64"/>
        <v>2040</v>
      </c>
      <c r="B643" s="59">
        <v>13707.866824917599</v>
      </c>
      <c r="C643" s="60">
        <v>30422406.607060637</v>
      </c>
      <c r="D643" s="55">
        <f t="shared" si="63"/>
        <v>450.58456426442558</v>
      </c>
    </row>
    <row r="644" spans="1:4" x14ac:dyDescent="0.2">
      <c r="A644" s="3">
        <f t="shared" si="64"/>
        <v>2041</v>
      </c>
      <c r="B644" s="59">
        <v>14837.709098984114</v>
      </c>
      <c r="C644" s="60">
        <v>31097455.078278702</v>
      </c>
      <c r="D644" s="55">
        <f t="shared" si="63"/>
        <v>477.13579975064016</v>
      </c>
    </row>
    <row r="645" spans="1:4" x14ac:dyDescent="0.2">
      <c r="A645" s="3">
        <f t="shared" si="64"/>
        <v>2042</v>
      </c>
      <c r="B645" s="59">
        <v>15390.342663358224</v>
      </c>
      <c r="C645" s="60">
        <v>31814924.117571566</v>
      </c>
      <c r="D645" s="55">
        <f t="shared" si="63"/>
        <v>483.74601198115226</v>
      </c>
    </row>
    <row r="646" spans="1:4" x14ac:dyDescent="0.2">
      <c r="A646" s="3">
        <f t="shared" si="64"/>
        <v>2043</v>
      </c>
      <c r="B646" s="59">
        <v>15709.573434907999</v>
      </c>
      <c r="C646" s="60">
        <v>32532335.611845087</v>
      </c>
      <c r="D646" s="55">
        <f t="shared" si="63"/>
        <v>482.89104177285424</v>
      </c>
    </row>
    <row r="647" spans="1:4" x14ac:dyDescent="0.2">
      <c r="B647" s="56"/>
    </row>
    <row r="648" spans="1:4" x14ac:dyDescent="0.2">
      <c r="A648" s="3">
        <f>A619+1</f>
        <v>22</v>
      </c>
      <c r="B648" s="3" t="s">
        <v>113</v>
      </c>
    </row>
    <row r="649" spans="1:4" x14ac:dyDescent="0.2">
      <c r="B649" s="3" t="s">
        <v>313</v>
      </c>
      <c r="C649" s="3" t="s">
        <v>305</v>
      </c>
      <c r="D649" s="3" t="s">
        <v>314</v>
      </c>
    </row>
    <row r="650" spans="1:4" x14ac:dyDescent="0.2">
      <c r="A650" s="3" t="s">
        <v>163</v>
      </c>
      <c r="B650" s="3" t="s">
        <v>307</v>
      </c>
      <c r="C650" s="3" t="s">
        <v>308</v>
      </c>
      <c r="D650" s="3" t="s">
        <v>309</v>
      </c>
    </row>
    <row r="651" spans="1:4" x14ac:dyDescent="0.2">
      <c r="A651" s="3">
        <f t="shared" ref="A651:A653" si="65">A652-1</f>
        <v>2019</v>
      </c>
      <c r="B651" s="9"/>
      <c r="C651" s="9"/>
      <c r="D651" s="9"/>
    </row>
    <row r="652" spans="1:4" x14ac:dyDescent="0.2">
      <c r="A652" s="3">
        <f t="shared" si="65"/>
        <v>2020</v>
      </c>
      <c r="B652" s="9"/>
      <c r="C652" s="9"/>
      <c r="D652" s="9"/>
    </row>
    <row r="653" spans="1:4" x14ac:dyDescent="0.2">
      <c r="A653" s="3">
        <f t="shared" si="65"/>
        <v>2021</v>
      </c>
      <c r="B653" s="9"/>
      <c r="C653" s="9"/>
      <c r="D653" s="9"/>
    </row>
    <row r="654" spans="1:4" x14ac:dyDescent="0.2">
      <c r="A654" s="3">
        <f>A655-1</f>
        <v>2022</v>
      </c>
      <c r="B654" s="9"/>
      <c r="C654" s="9"/>
      <c r="D654" s="9"/>
    </row>
    <row r="655" spans="1:4" x14ac:dyDescent="0.2">
      <c r="A655" s="3">
        <v>2023</v>
      </c>
      <c r="B655" s="10"/>
      <c r="C655" s="10"/>
      <c r="D655" s="10"/>
    </row>
    <row r="656" spans="1:4" x14ac:dyDescent="0.2">
      <c r="A656" s="3">
        <f>A655+1</f>
        <v>2024</v>
      </c>
      <c r="B656" s="59">
        <v>1657.7713671000208</v>
      </c>
      <c r="C656" s="60">
        <v>19683694.255924664</v>
      </c>
      <c r="D656" s="55">
        <f t="shared" ref="D656:D675" si="66">B656*1000000/C656</f>
        <v>84.220540389720924</v>
      </c>
    </row>
    <row r="657" spans="1:4" x14ac:dyDescent="0.2">
      <c r="A657" s="3">
        <f t="shared" ref="A657:A675" si="67">A656+1</f>
        <v>2025</v>
      </c>
      <c r="B657" s="59">
        <v>1828.8006309349014</v>
      </c>
      <c r="C657" s="60">
        <v>20345757.891285531</v>
      </c>
      <c r="D657" s="55">
        <f t="shared" si="66"/>
        <v>89.886090294931265</v>
      </c>
    </row>
    <row r="658" spans="1:4" x14ac:dyDescent="0.2">
      <c r="A658" s="3">
        <f t="shared" si="67"/>
        <v>2026</v>
      </c>
      <c r="B658" s="59">
        <v>1772.0206161876522</v>
      </c>
      <c r="C658" s="60">
        <v>21049381.395267077</v>
      </c>
      <c r="D658" s="55">
        <f t="shared" si="66"/>
        <v>84.18397590468328</v>
      </c>
    </row>
    <row r="659" spans="1:4" x14ac:dyDescent="0.2">
      <c r="A659" s="3">
        <f t="shared" si="67"/>
        <v>2027</v>
      </c>
      <c r="B659" s="59">
        <v>1855.7037228486452</v>
      </c>
      <c r="C659" s="60">
        <v>21729469.278011125</v>
      </c>
      <c r="D659" s="55">
        <f t="shared" si="66"/>
        <v>85.400324283414605</v>
      </c>
    </row>
    <row r="660" spans="1:4" x14ac:dyDescent="0.2">
      <c r="A660" s="3">
        <f t="shared" si="67"/>
        <v>2028</v>
      </c>
      <c r="B660" s="59">
        <v>2089.838476168381</v>
      </c>
      <c r="C660" s="60">
        <v>22549039.366378967</v>
      </c>
      <c r="D660" s="55">
        <f t="shared" si="66"/>
        <v>92.679712080522975</v>
      </c>
    </row>
    <row r="661" spans="1:4" x14ac:dyDescent="0.2">
      <c r="A661" s="3">
        <f t="shared" si="67"/>
        <v>2029</v>
      </c>
      <c r="B661" s="59">
        <v>2445.5814468428066</v>
      </c>
      <c r="C661" s="60">
        <v>22929457.845549908</v>
      </c>
      <c r="D661" s="55">
        <f t="shared" si="66"/>
        <v>106.65674972849126</v>
      </c>
    </row>
    <row r="662" spans="1:4" x14ac:dyDescent="0.2">
      <c r="A662" s="3">
        <f t="shared" si="67"/>
        <v>2030</v>
      </c>
      <c r="B662" s="59">
        <v>3097.3159861259546</v>
      </c>
      <c r="C662" s="60">
        <v>23384384.190481663</v>
      </c>
      <c r="D662" s="55">
        <f t="shared" si="66"/>
        <v>132.45232206656442</v>
      </c>
    </row>
    <row r="663" spans="1:4" x14ac:dyDescent="0.2">
      <c r="A663" s="3">
        <f t="shared" si="67"/>
        <v>2031</v>
      </c>
      <c r="B663" s="59">
        <v>3858.03617703176</v>
      </c>
      <c r="C663" s="60">
        <v>23882220.650033358</v>
      </c>
      <c r="D663" s="55">
        <f t="shared" si="66"/>
        <v>161.54428156271015</v>
      </c>
    </row>
    <row r="664" spans="1:4" x14ac:dyDescent="0.2">
      <c r="A664" s="3">
        <f t="shared" si="67"/>
        <v>2032</v>
      </c>
      <c r="B664" s="59">
        <v>4619.4165780750136</v>
      </c>
      <c r="C664" s="60">
        <v>24479610.259102654</v>
      </c>
      <c r="D664" s="55">
        <f t="shared" si="66"/>
        <v>188.70466192807544</v>
      </c>
    </row>
    <row r="665" spans="1:4" x14ac:dyDescent="0.2">
      <c r="A665" s="3">
        <f t="shared" si="67"/>
        <v>2033</v>
      </c>
      <c r="B665" s="59">
        <v>5193.6151706298024</v>
      </c>
      <c r="C665" s="60">
        <v>25008274.743971057</v>
      </c>
      <c r="D665" s="55">
        <f t="shared" si="66"/>
        <v>207.67586823964609</v>
      </c>
    </row>
    <row r="666" spans="1:4" x14ac:dyDescent="0.2">
      <c r="A666" s="3">
        <f t="shared" si="67"/>
        <v>2034</v>
      </c>
      <c r="B666" s="59">
        <v>5801.6906190894133</v>
      </c>
      <c r="C666" s="60">
        <v>25688499.192879237</v>
      </c>
      <c r="D666" s="55">
        <f t="shared" si="66"/>
        <v>225.84778408143134</v>
      </c>
    </row>
    <row r="667" spans="1:4" x14ac:dyDescent="0.2">
      <c r="A667" s="3">
        <f t="shared" si="67"/>
        <v>2035</v>
      </c>
      <c r="B667" s="59">
        <v>6586.7911058022637</v>
      </c>
      <c r="C667" s="60">
        <v>26420813.151573863</v>
      </c>
      <c r="D667" s="55">
        <f t="shared" si="66"/>
        <v>249.30311826568041</v>
      </c>
    </row>
    <row r="668" spans="1:4" x14ac:dyDescent="0.2">
      <c r="A668" s="3">
        <f t="shared" si="67"/>
        <v>2036</v>
      </c>
      <c r="B668" s="59">
        <v>7665.671169434856</v>
      </c>
      <c r="C668" s="60">
        <v>27260994.189233735</v>
      </c>
      <c r="D668" s="55">
        <f t="shared" si="66"/>
        <v>281.1955835588081</v>
      </c>
    </row>
    <row r="669" spans="1:4" x14ac:dyDescent="0.2">
      <c r="A669" s="3">
        <f t="shared" si="67"/>
        <v>2037</v>
      </c>
      <c r="B669" s="59">
        <v>9057.6485737636231</v>
      </c>
      <c r="C669" s="60">
        <v>27944115.372105535</v>
      </c>
      <c r="D669" s="55">
        <f t="shared" si="66"/>
        <v>324.1343822537026</v>
      </c>
    </row>
    <row r="670" spans="1:4" x14ac:dyDescent="0.2">
      <c r="A670" s="3">
        <f t="shared" si="67"/>
        <v>2038</v>
      </c>
      <c r="B670" s="59">
        <v>10584.996752847444</v>
      </c>
      <c r="C670" s="60">
        <v>28693478.250558872</v>
      </c>
      <c r="D670" s="55">
        <f t="shared" si="66"/>
        <v>368.89904599283904</v>
      </c>
    </row>
    <row r="671" spans="1:4" x14ac:dyDescent="0.2">
      <c r="A671" s="3">
        <f t="shared" si="67"/>
        <v>2039</v>
      </c>
      <c r="B671" s="59">
        <v>12111.8970313222</v>
      </c>
      <c r="C671" s="60">
        <v>29506392.275346961</v>
      </c>
      <c r="D671" s="55">
        <f t="shared" si="66"/>
        <v>410.48383408912633</v>
      </c>
    </row>
    <row r="672" spans="1:4" x14ac:dyDescent="0.2">
      <c r="A672" s="3">
        <f t="shared" si="67"/>
        <v>2040</v>
      </c>
      <c r="B672" s="59">
        <v>13620.692644917597</v>
      </c>
      <c r="C672" s="60">
        <v>30422406.607060637</v>
      </c>
      <c r="D672" s="55">
        <f t="shared" si="66"/>
        <v>447.71910456802635</v>
      </c>
    </row>
    <row r="673" spans="1:4" x14ac:dyDescent="0.2">
      <c r="A673" s="3">
        <f t="shared" si="67"/>
        <v>2041</v>
      </c>
      <c r="B673" s="59">
        <v>14756.567508984115</v>
      </c>
      <c r="C673" s="60">
        <v>31097455.078278702</v>
      </c>
      <c r="D673" s="55">
        <f t="shared" si="66"/>
        <v>474.52653189268364</v>
      </c>
    </row>
    <row r="674" spans="1:4" x14ac:dyDescent="0.2">
      <c r="A674" s="3">
        <f t="shared" si="67"/>
        <v>2042</v>
      </c>
      <c r="B674" s="59">
        <v>15309.352923358225</v>
      </c>
      <c r="C674" s="60">
        <v>31814924.117571566</v>
      </c>
      <c r="D674" s="55">
        <f t="shared" si="66"/>
        <v>481.20035951626807</v>
      </c>
    </row>
    <row r="675" spans="1:4" x14ac:dyDescent="0.2">
      <c r="A675" s="3">
        <f t="shared" si="67"/>
        <v>2043</v>
      </c>
      <c r="B675" s="59">
        <v>15627.405914907999</v>
      </c>
      <c r="C675" s="60">
        <v>32532335.611845087</v>
      </c>
      <c r="D675" s="55">
        <f t="shared" si="66"/>
        <v>480.36532333135131</v>
      </c>
    </row>
    <row r="676" spans="1:4" x14ac:dyDescent="0.2">
      <c r="B676" s="56"/>
    </row>
    <row r="677" spans="1:4" x14ac:dyDescent="0.2">
      <c r="A677" s="3">
        <f>A648+1</f>
        <v>23</v>
      </c>
      <c r="B677" s="3" t="s">
        <v>115</v>
      </c>
    </row>
    <row r="678" spans="1:4" x14ac:dyDescent="0.2">
      <c r="B678" s="3" t="s">
        <v>313</v>
      </c>
      <c r="C678" s="3" t="s">
        <v>305</v>
      </c>
      <c r="D678" s="3" t="s">
        <v>314</v>
      </c>
    </row>
    <row r="679" spans="1:4" x14ac:dyDescent="0.2">
      <c r="A679" s="3" t="s">
        <v>163</v>
      </c>
      <c r="B679" s="3" t="s">
        <v>307</v>
      </c>
      <c r="C679" s="3" t="s">
        <v>308</v>
      </c>
      <c r="D679" s="3" t="s">
        <v>309</v>
      </c>
    </row>
    <row r="680" spans="1:4" x14ac:dyDescent="0.2">
      <c r="A680" s="3">
        <f t="shared" ref="A680:A682" si="68">A681-1</f>
        <v>2019</v>
      </c>
      <c r="B680" s="9"/>
      <c r="C680" s="9"/>
      <c r="D680" s="9"/>
    </row>
    <row r="681" spans="1:4" x14ac:dyDescent="0.2">
      <c r="A681" s="3">
        <f t="shared" si="68"/>
        <v>2020</v>
      </c>
      <c r="B681" s="9"/>
      <c r="C681" s="9"/>
      <c r="D681" s="9"/>
    </row>
    <row r="682" spans="1:4" x14ac:dyDescent="0.2">
      <c r="A682" s="3">
        <f t="shared" si="68"/>
        <v>2021</v>
      </c>
      <c r="B682" s="9"/>
      <c r="C682" s="9"/>
      <c r="D682" s="9"/>
    </row>
    <row r="683" spans="1:4" x14ac:dyDescent="0.2">
      <c r="A683" s="3">
        <f>A684-1</f>
        <v>2022</v>
      </c>
      <c r="B683" s="9"/>
      <c r="C683" s="9"/>
      <c r="D683" s="9"/>
    </row>
    <row r="684" spans="1:4" x14ac:dyDescent="0.2">
      <c r="A684" s="3">
        <v>2023</v>
      </c>
      <c r="B684" s="10"/>
      <c r="C684" s="10"/>
      <c r="D684" s="10"/>
    </row>
    <row r="685" spans="1:4" x14ac:dyDescent="0.2">
      <c r="A685" s="3">
        <f>A684+1</f>
        <v>2024</v>
      </c>
      <c r="B685" s="59">
        <v>1657.7713671000208</v>
      </c>
      <c r="C685" s="60">
        <v>19683694.255924664</v>
      </c>
      <c r="D685" s="55">
        <f t="shared" ref="D685:D704" si="69">B685*1000000/C685</f>
        <v>84.220540389720924</v>
      </c>
    </row>
    <row r="686" spans="1:4" x14ac:dyDescent="0.2">
      <c r="A686" s="3">
        <f t="shared" ref="A686:A704" si="70">A685+1</f>
        <v>2025</v>
      </c>
      <c r="B686" s="59">
        <v>1828.8006309349014</v>
      </c>
      <c r="C686" s="60">
        <v>20345757.891285531</v>
      </c>
      <c r="D686" s="55">
        <f t="shared" si="69"/>
        <v>89.886090294931265</v>
      </c>
    </row>
    <row r="687" spans="1:4" x14ac:dyDescent="0.2">
      <c r="A687" s="3">
        <f t="shared" si="70"/>
        <v>2026</v>
      </c>
      <c r="B687" s="59">
        <v>1772.0206161876522</v>
      </c>
      <c r="C687" s="60">
        <v>21049381.395267077</v>
      </c>
      <c r="D687" s="55">
        <f t="shared" si="69"/>
        <v>84.18397590468328</v>
      </c>
    </row>
    <row r="688" spans="1:4" x14ac:dyDescent="0.2">
      <c r="A688" s="3">
        <f t="shared" si="70"/>
        <v>2027</v>
      </c>
      <c r="B688" s="59">
        <v>1856.1158463187598</v>
      </c>
      <c r="C688" s="60">
        <v>21729469.278011125</v>
      </c>
      <c r="D688" s="55">
        <f t="shared" si="69"/>
        <v>85.419290391829037</v>
      </c>
    </row>
    <row r="689" spans="1:4" x14ac:dyDescent="0.2">
      <c r="A689" s="3">
        <f t="shared" si="70"/>
        <v>2028</v>
      </c>
      <c r="B689" s="59">
        <v>2125.1124707531712</v>
      </c>
      <c r="C689" s="60">
        <v>22549039.366378967</v>
      </c>
      <c r="D689" s="55">
        <f t="shared" si="69"/>
        <v>94.2440356870259</v>
      </c>
    </row>
    <row r="690" spans="1:4" x14ac:dyDescent="0.2">
      <c r="A690" s="3">
        <f t="shared" si="70"/>
        <v>2029</v>
      </c>
      <c r="B690" s="59">
        <v>2569.0188668428063</v>
      </c>
      <c r="C690" s="60">
        <v>22929457.845549908</v>
      </c>
      <c r="D690" s="55">
        <f t="shared" si="69"/>
        <v>112.04010509744325</v>
      </c>
    </row>
    <row r="691" spans="1:4" x14ac:dyDescent="0.2">
      <c r="A691" s="3">
        <f t="shared" si="70"/>
        <v>2030</v>
      </c>
      <c r="B691" s="59">
        <v>3271.3443261259545</v>
      </c>
      <c r="C691" s="60">
        <v>23384384.190481663</v>
      </c>
      <c r="D691" s="55">
        <f t="shared" si="69"/>
        <v>139.89439702489651</v>
      </c>
    </row>
    <row r="692" spans="1:4" x14ac:dyDescent="0.2">
      <c r="A692" s="3">
        <f t="shared" si="70"/>
        <v>2031</v>
      </c>
      <c r="B692" s="59">
        <v>3999.1323670317606</v>
      </c>
      <c r="C692" s="60">
        <v>23882220.650033358</v>
      </c>
      <c r="D692" s="55">
        <f t="shared" si="69"/>
        <v>167.45228283560704</v>
      </c>
    </row>
    <row r="693" spans="1:4" x14ac:dyDescent="0.2">
      <c r="A693" s="3">
        <f t="shared" si="70"/>
        <v>2032</v>
      </c>
      <c r="B693" s="59">
        <v>4713.8869780750147</v>
      </c>
      <c r="C693" s="60">
        <v>24479610.259102654</v>
      </c>
      <c r="D693" s="55">
        <f t="shared" si="69"/>
        <v>192.56380833604871</v>
      </c>
    </row>
    <row r="694" spans="1:4" x14ac:dyDescent="0.2">
      <c r="A694" s="3">
        <f t="shared" si="70"/>
        <v>2033</v>
      </c>
      <c r="B694" s="59">
        <v>5290.0337606298017</v>
      </c>
      <c r="C694" s="60">
        <v>25008274.743971057</v>
      </c>
      <c r="D694" s="55">
        <f t="shared" si="69"/>
        <v>211.53133571939472</v>
      </c>
    </row>
    <row r="695" spans="1:4" x14ac:dyDescent="0.2">
      <c r="A695" s="3">
        <f t="shared" si="70"/>
        <v>2034</v>
      </c>
      <c r="B695" s="59">
        <v>5897.6274890894138</v>
      </c>
      <c r="C695" s="60">
        <v>25688499.192879237</v>
      </c>
      <c r="D695" s="55">
        <f t="shared" si="69"/>
        <v>229.58240747377781</v>
      </c>
    </row>
    <row r="696" spans="1:4" x14ac:dyDescent="0.2">
      <c r="A696" s="3">
        <f t="shared" si="70"/>
        <v>2035</v>
      </c>
      <c r="B696" s="59">
        <v>6681.7420758022627</v>
      </c>
      <c r="C696" s="60">
        <v>26420813.151573863</v>
      </c>
      <c r="D696" s="55">
        <f t="shared" si="69"/>
        <v>252.89691265252512</v>
      </c>
    </row>
    <row r="697" spans="1:4" x14ac:dyDescent="0.2">
      <c r="A697" s="3">
        <f t="shared" si="70"/>
        <v>2036</v>
      </c>
      <c r="B697" s="59">
        <v>7760.3327784537423</v>
      </c>
      <c r="C697" s="60">
        <v>27260994.189233735</v>
      </c>
      <c r="D697" s="55">
        <f t="shared" si="69"/>
        <v>284.66800310307661</v>
      </c>
    </row>
    <row r="698" spans="1:4" x14ac:dyDescent="0.2">
      <c r="A698" s="3">
        <f t="shared" si="70"/>
        <v>2037</v>
      </c>
      <c r="B698" s="59">
        <v>9151.6516521631365</v>
      </c>
      <c r="C698" s="60">
        <v>27944115.372105535</v>
      </c>
      <c r="D698" s="55">
        <f t="shared" si="69"/>
        <v>327.49834912643286</v>
      </c>
    </row>
    <row r="699" spans="1:4" x14ac:dyDescent="0.2">
      <c r="A699" s="3">
        <f t="shared" si="70"/>
        <v>2038</v>
      </c>
      <c r="B699" s="59">
        <v>10679.312832428963</v>
      </c>
      <c r="C699" s="60">
        <v>28693478.250558872</v>
      </c>
      <c r="D699" s="55">
        <f t="shared" si="69"/>
        <v>372.18606748106458</v>
      </c>
    </row>
    <row r="700" spans="1:4" x14ac:dyDescent="0.2">
      <c r="A700" s="3">
        <f t="shared" si="70"/>
        <v>2039</v>
      </c>
      <c r="B700" s="59">
        <v>12204.754501322199</v>
      </c>
      <c r="C700" s="60">
        <v>29506392.275346961</v>
      </c>
      <c r="D700" s="55">
        <f t="shared" si="69"/>
        <v>413.63086301538317</v>
      </c>
    </row>
    <row r="701" spans="1:4" x14ac:dyDescent="0.2">
      <c r="A701" s="3">
        <f t="shared" si="70"/>
        <v>2040</v>
      </c>
      <c r="B701" s="59">
        <v>13713.315464917598</v>
      </c>
      <c r="C701" s="60">
        <v>30422406.607060637</v>
      </c>
      <c r="D701" s="55">
        <f t="shared" si="69"/>
        <v>450.76366383634218</v>
      </c>
    </row>
    <row r="702" spans="1:4" x14ac:dyDescent="0.2">
      <c r="A702" s="3">
        <f t="shared" si="70"/>
        <v>2041</v>
      </c>
      <c r="B702" s="59">
        <v>14843.116288984116</v>
      </c>
      <c r="C702" s="60">
        <v>31097455.078278702</v>
      </c>
      <c r="D702" s="55">
        <f t="shared" si="69"/>
        <v>477.30967860942104</v>
      </c>
    </row>
    <row r="703" spans="1:4" x14ac:dyDescent="0.2">
      <c r="A703" s="3">
        <f t="shared" si="70"/>
        <v>2042</v>
      </c>
      <c r="B703" s="59">
        <v>15395.496103358224</v>
      </c>
      <c r="C703" s="60">
        <v>31814924.117571566</v>
      </c>
      <c r="D703" s="55">
        <f t="shared" si="69"/>
        <v>483.90799382278595</v>
      </c>
    </row>
    <row r="704" spans="1:4" x14ac:dyDescent="0.2">
      <c r="A704" s="3">
        <f t="shared" si="70"/>
        <v>2043</v>
      </c>
      <c r="B704" s="59">
        <v>15714.259054908</v>
      </c>
      <c r="C704" s="60">
        <v>32532335.611845087</v>
      </c>
      <c r="D704" s="55">
        <f t="shared" si="69"/>
        <v>483.03507139482497</v>
      </c>
    </row>
    <row r="705" spans="1:4" x14ac:dyDescent="0.2">
      <c r="B705" s="56"/>
    </row>
    <row r="706" spans="1:4" x14ac:dyDescent="0.2">
      <c r="A706" s="3">
        <f>A677+1</f>
        <v>24</v>
      </c>
      <c r="B706" s="3" t="s">
        <v>117</v>
      </c>
    </row>
    <row r="707" spans="1:4" x14ac:dyDescent="0.2">
      <c r="B707" s="3" t="s">
        <v>313</v>
      </c>
      <c r="C707" s="3" t="s">
        <v>305</v>
      </c>
      <c r="D707" s="3" t="s">
        <v>314</v>
      </c>
    </row>
    <row r="708" spans="1:4" x14ac:dyDescent="0.2">
      <c r="A708" s="3" t="s">
        <v>163</v>
      </c>
      <c r="B708" s="3" t="s">
        <v>307</v>
      </c>
      <c r="C708" s="3" t="s">
        <v>308</v>
      </c>
      <c r="D708" s="3" t="s">
        <v>309</v>
      </c>
    </row>
    <row r="709" spans="1:4" x14ac:dyDescent="0.2">
      <c r="A709" s="3">
        <f t="shared" ref="A709:A711" si="71">A710-1</f>
        <v>2019</v>
      </c>
      <c r="B709" s="9"/>
      <c r="C709" s="9"/>
      <c r="D709" s="9"/>
    </row>
    <row r="710" spans="1:4" x14ac:dyDescent="0.2">
      <c r="A710" s="3">
        <f t="shared" si="71"/>
        <v>2020</v>
      </c>
      <c r="B710" s="9"/>
      <c r="C710" s="9"/>
      <c r="D710" s="9"/>
    </row>
    <row r="711" spans="1:4" x14ac:dyDescent="0.2">
      <c r="A711" s="3">
        <f t="shared" si="71"/>
        <v>2021</v>
      </c>
      <c r="B711" s="9"/>
      <c r="C711" s="9"/>
      <c r="D711" s="9"/>
    </row>
    <row r="712" spans="1:4" x14ac:dyDescent="0.2">
      <c r="A712" s="3">
        <f>A713-1</f>
        <v>2022</v>
      </c>
      <c r="B712" s="9"/>
      <c r="C712" s="9"/>
      <c r="D712" s="9"/>
    </row>
    <row r="713" spans="1:4" x14ac:dyDescent="0.2">
      <c r="A713" s="3">
        <v>2023</v>
      </c>
      <c r="B713" s="10"/>
      <c r="C713" s="10"/>
      <c r="D713" s="10"/>
    </row>
    <row r="714" spans="1:4" x14ac:dyDescent="0.2">
      <c r="A714" s="3">
        <f>A713+1</f>
        <v>2024</v>
      </c>
      <c r="B714" s="59">
        <v>1657.7713671000208</v>
      </c>
      <c r="C714" s="60">
        <v>19683694.255924664</v>
      </c>
      <c r="D714" s="55">
        <f t="shared" ref="D714:D733" si="72">B714*1000000/C714</f>
        <v>84.220540389720924</v>
      </c>
    </row>
    <row r="715" spans="1:4" x14ac:dyDescent="0.2">
      <c r="A715" s="3">
        <f t="shared" ref="A715:A733" si="73">A714+1</f>
        <v>2025</v>
      </c>
      <c r="B715" s="59">
        <v>1828.8006309349014</v>
      </c>
      <c r="C715" s="60">
        <v>20345757.891285531</v>
      </c>
      <c r="D715" s="55">
        <f t="shared" si="72"/>
        <v>89.886090294931265</v>
      </c>
    </row>
    <row r="716" spans="1:4" x14ac:dyDescent="0.2">
      <c r="A716" s="3">
        <f t="shared" si="73"/>
        <v>2026</v>
      </c>
      <c r="B716" s="59">
        <v>1772.0176751756464</v>
      </c>
      <c r="C716" s="60">
        <v>21049381.395267077</v>
      </c>
      <c r="D716" s="55">
        <f t="shared" si="72"/>
        <v>84.18383618504258</v>
      </c>
    </row>
    <row r="717" spans="1:4" x14ac:dyDescent="0.2">
      <c r="A717" s="3">
        <f t="shared" si="73"/>
        <v>2027</v>
      </c>
      <c r="B717" s="59">
        <v>1857.6212781404245</v>
      </c>
      <c r="C717" s="60">
        <v>21729469.278011125</v>
      </c>
      <c r="D717" s="55">
        <f t="shared" si="72"/>
        <v>85.488571044863122</v>
      </c>
    </row>
    <row r="718" spans="1:4" x14ac:dyDescent="0.2">
      <c r="A718" s="3">
        <f t="shared" si="73"/>
        <v>2028</v>
      </c>
      <c r="B718" s="59">
        <v>1846.0339161683808</v>
      </c>
      <c r="C718" s="60">
        <v>22549039.366378967</v>
      </c>
      <c r="D718" s="55">
        <f t="shared" si="72"/>
        <v>81.867519328599485</v>
      </c>
    </row>
    <row r="719" spans="1:4" x14ac:dyDescent="0.2">
      <c r="A719" s="3">
        <f t="shared" si="73"/>
        <v>2029</v>
      </c>
      <c r="B719" s="59">
        <v>2235.356499334066</v>
      </c>
      <c r="C719" s="60">
        <v>22929457.845549908</v>
      </c>
      <c r="D719" s="55">
        <f t="shared" si="72"/>
        <v>97.488414876233037</v>
      </c>
    </row>
    <row r="720" spans="1:4" x14ac:dyDescent="0.2">
      <c r="A720" s="3">
        <f t="shared" si="73"/>
        <v>2030</v>
      </c>
      <c r="B720" s="59">
        <v>2868.7827397175884</v>
      </c>
      <c r="C720" s="60">
        <v>23384384.190481663</v>
      </c>
      <c r="D720" s="55">
        <f t="shared" si="72"/>
        <v>122.67942214553986</v>
      </c>
    </row>
    <row r="721" spans="1:4" x14ac:dyDescent="0.2">
      <c r="A721" s="3">
        <f t="shared" si="73"/>
        <v>2031</v>
      </c>
      <c r="B721" s="59">
        <v>3822.0489628502855</v>
      </c>
      <c r="C721" s="60">
        <v>23882220.650033358</v>
      </c>
      <c r="D721" s="55">
        <f t="shared" si="72"/>
        <v>160.0374194199963</v>
      </c>
    </row>
    <row r="722" spans="1:4" x14ac:dyDescent="0.2">
      <c r="A722" s="3">
        <f t="shared" si="73"/>
        <v>2032</v>
      </c>
      <c r="B722" s="59">
        <v>4664.602942324912</v>
      </c>
      <c r="C722" s="60">
        <v>24479610.259102654</v>
      </c>
      <c r="D722" s="55">
        <f t="shared" si="72"/>
        <v>190.55053952872458</v>
      </c>
    </row>
    <row r="723" spans="1:4" x14ac:dyDescent="0.2">
      <c r="A723" s="3">
        <f t="shared" si="73"/>
        <v>2033</v>
      </c>
      <c r="B723" s="59">
        <v>5235.336637448795</v>
      </c>
      <c r="C723" s="60">
        <v>25008274.743971057</v>
      </c>
      <c r="D723" s="55">
        <f t="shared" si="72"/>
        <v>209.3441747200462</v>
      </c>
    </row>
    <row r="724" spans="1:4" x14ac:dyDescent="0.2">
      <c r="A724" s="3">
        <f t="shared" si="73"/>
        <v>2034</v>
      </c>
      <c r="B724" s="59">
        <v>5836.7644286290233</v>
      </c>
      <c r="C724" s="60">
        <v>25688499.192879237</v>
      </c>
      <c r="D724" s="55">
        <f t="shared" si="72"/>
        <v>227.21313474969196</v>
      </c>
    </row>
    <row r="725" spans="1:4" x14ac:dyDescent="0.2">
      <c r="A725" s="3">
        <f t="shared" si="73"/>
        <v>2035</v>
      </c>
      <c r="B725" s="59">
        <v>6629.8116544584591</v>
      </c>
      <c r="C725" s="60">
        <v>26420813.151573863</v>
      </c>
      <c r="D725" s="55">
        <f t="shared" si="72"/>
        <v>250.93140080223182</v>
      </c>
    </row>
    <row r="726" spans="1:4" x14ac:dyDescent="0.2">
      <c r="A726" s="3">
        <f t="shared" si="73"/>
        <v>2036</v>
      </c>
      <c r="B726" s="59">
        <v>7716.7901007719702</v>
      </c>
      <c r="C726" s="60">
        <v>27260994.189233735</v>
      </c>
      <c r="D726" s="55">
        <f t="shared" si="72"/>
        <v>283.07075109606916</v>
      </c>
    </row>
    <row r="727" spans="1:4" x14ac:dyDescent="0.2">
      <c r="A727" s="3">
        <f t="shared" si="73"/>
        <v>2037</v>
      </c>
      <c r="B727" s="59">
        <v>9125.8590853641108</v>
      </c>
      <c r="C727" s="60">
        <v>27944115.372105535</v>
      </c>
      <c r="D727" s="55">
        <f t="shared" si="72"/>
        <v>326.57534381903372</v>
      </c>
    </row>
    <row r="728" spans="1:4" x14ac:dyDescent="0.2">
      <c r="A728" s="3">
        <f t="shared" si="73"/>
        <v>2038</v>
      </c>
      <c r="B728" s="59">
        <v>10613.135912847445</v>
      </c>
      <c r="C728" s="60">
        <v>28693478.250558872</v>
      </c>
      <c r="D728" s="55">
        <f t="shared" si="72"/>
        <v>369.87972737814488</v>
      </c>
    </row>
    <row r="729" spans="1:4" x14ac:dyDescent="0.2">
      <c r="A729" s="3">
        <f t="shared" si="73"/>
        <v>2039</v>
      </c>
      <c r="B729" s="59">
        <v>12137.879484494277</v>
      </c>
      <c r="C729" s="60">
        <v>29506392.275346961</v>
      </c>
      <c r="D729" s="55">
        <f t="shared" si="72"/>
        <v>411.36440440519931</v>
      </c>
    </row>
    <row r="730" spans="1:4" x14ac:dyDescent="0.2">
      <c r="A730" s="3">
        <f t="shared" si="73"/>
        <v>2040</v>
      </c>
      <c r="B730" s="59">
        <v>13647.426018831893</v>
      </c>
      <c r="C730" s="60">
        <v>30422406.607060637</v>
      </c>
      <c r="D730" s="55">
        <f t="shared" si="72"/>
        <v>448.59784418450664</v>
      </c>
    </row>
    <row r="731" spans="1:4" x14ac:dyDescent="0.2">
      <c r="A731" s="3">
        <f t="shared" si="73"/>
        <v>2041</v>
      </c>
      <c r="B731" s="59">
        <v>14788.739440614365</v>
      </c>
      <c r="C731" s="60">
        <v>31097455.078278702</v>
      </c>
      <c r="D731" s="55">
        <f t="shared" si="72"/>
        <v>475.56108380534869</v>
      </c>
    </row>
    <row r="732" spans="1:4" x14ac:dyDescent="0.2">
      <c r="A732" s="3">
        <f t="shared" si="73"/>
        <v>2042</v>
      </c>
      <c r="B732" s="59">
        <v>15341.771228154354</v>
      </c>
      <c r="C732" s="60">
        <v>31814924.117571566</v>
      </c>
      <c r="D732" s="55">
        <f t="shared" si="72"/>
        <v>482.21932485078617</v>
      </c>
    </row>
    <row r="733" spans="1:4" x14ac:dyDescent="0.2">
      <c r="A733" s="3">
        <f t="shared" si="73"/>
        <v>2043</v>
      </c>
      <c r="B733" s="59">
        <v>15659.17038268467</v>
      </c>
      <c r="C733" s="60">
        <v>32532335.611845087</v>
      </c>
      <c r="D733" s="55">
        <f t="shared" si="72"/>
        <v>481.34172011256192</v>
      </c>
    </row>
    <row r="734" spans="1:4" x14ac:dyDescent="0.2">
      <c r="B734" s="56"/>
    </row>
    <row r="735" spans="1:4" x14ac:dyDescent="0.2">
      <c r="A735" s="3">
        <f>A706+1</f>
        <v>25</v>
      </c>
      <c r="B735" s="3" t="s">
        <v>119</v>
      </c>
    </row>
    <row r="736" spans="1:4" x14ac:dyDescent="0.2">
      <c r="B736" s="3" t="s">
        <v>313</v>
      </c>
      <c r="C736" s="3" t="s">
        <v>305</v>
      </c>
      <c r="D736" s="3" t="s">
        <v>314</v>
      </c>
    </row>
    <row r="737" spans="1:4" x14ac:dyDescent="0.2">
      <c r="A737" s="3" t="s">
        <v>163</v>
      </c>
      <c r="B737" s="3" t="s">
        <v>307</v>
      </c>
      <c r="C737" s="3" t="s">
        <v>308</v>
      </c>
      <c r="D737" s="3" t="s">
        <v>309</v>
      </c>
    </row>
    <row r="738" spans="1:4" x14ac:dyDescent="0.2">
      <c r="A738" s="3">
        <f t="shared" ref="A738:A740" si="74">A739-1</f>
        <v>2019</v>
      </c>
      <c r="B738" s="9"/>
      <c r="C738" s="9"/>
      <c r="D738" s="9"/>
    </row>
    <row r="739" spans="1:4" x14ac:dyDescent="0.2">
      <c r="A739" s="3">
        <f t="shared" si="74"/>
        <v>2020</v>
      </c>
      <c r="B739" s="9"/>
      <c r="C739" s="9"/>
      <c r="D739" s="9"/>
    </row>
    <row r="740" spans="1:4" x14ac:dyDescent="0.2">
      <c r="A740" s="3">
        <f t="shared" si="74"/>
        <v>2021</v>
      </c>
      <c r="B740" s="9"/>
      <c r="C740" s="9"/>
      <c r="D740" s="9"/>
    </row>
    <row r="741" spans="1:4" x14ac:dyDescent="0.2">
      <c r="A741" s="3">
        <f>A742-1</f>
        <v>2022</v>
      </c>
      <c r="B741" s="9"/>
      <c r="C741" s="9"/>
      <c r="D741" s="9"/>
    </row>
    <row r="742" spans="1:4" x14ac:dyDescent="0.2">
      <c r="A742" s="3">
        <v>2023</v>
      </c>
      <c r="B742" s="10"/>
      <c r="C742" s="10"/>
      <c r="D742" s="10"/>
    </row>
    <row r="743" spans="1:4" x14ac:dyDescent="0.2">
      <c r="A743" s="3">
        <f>A742+1</f>
        <v>2024</v>
      </c>
      <c r="B743" s="59">
        <v>1657.7713671000208</v>
      </c>
      <c r="C743" s="60">
        <v>19683694.255924664</v>
      </c>
      <c r="D743" s="55">
        <f t="shared" ref="D743:D762" si="75">B743*1000000/C743</f>
        <v>84.220540389720924</v>
      </c>
    </row>
    <row r="744" spans="1:4" x14ac:dyDescent="0.2">
      <c r="A744" s="3">
        <f t="shared" ref="A744:A762" si="76">A743+1</f>
        <v>2025</v>
      </c>
      <c r="B744" s="59">
        <v>1828.8006309349014</v>
      </c>
      <c r="C744" s="60">
        <v>20345757.891285531</v>
      </c>
      <c r="D744" s="55">
        <f t="shared" si="75"/>
        <v>89.886090294931265</v>
      </c>
    </row>
    <row r="745" spans="1:4" x14ac:dyDescent="0.2">
      <c r="A745" s="3">
        <f t="shared" si="76"/>
        <v>2026</v>
      </c>
      <c r="B745" s="59">
        <v>1772.0206161876522</v>
      </c>
      <c r="C745" s="60">
        <v>21049381.395267077</v>
      </c>
      <c r="D745" s="55">
        <f t="shared" si="75"/>
        <v>84.18397590468328</v>
      </c>
    </row>
    <row r="746" spans="1:4" x14ac:dyDescent="0.2">
      <c r="A746" s="3">
        <f t="shared" si="76"/>
        <v>2027</v>
      </c>
      <c r="B746" s="59">
        <v>1857.1827012421188</v>
      </c>
      <c r="C746" s="60">
        <v>21729469.278011125</v>
      </c>
      <c r="D746" s="55">
        <f t="shared" si="75"/>
        <v>85.468387537723828</v>
      </c>
    </row>
    <row r="747" spans="1:4" x14ac:dyDescent="0.2">
      <c r="A747" s="3">
        <f t="shared" si="76"/>
        <v>2028</v>
      </c>
      <c r="B747" s="59">
        <v>1848.0281907531712</v>
      </c>
      <c r="C747" s="60">
        <v>22549039.366378967</v>
      </c>
      <c r="D747" s="55">
        <f t="shared" si="75"/>
        <v>81.955960993558563</v>
      </c>
    </row>
    <row r="748" spans="1:4" x14ac:dyDescent="0.2">
      <c r="A748" s="3">
        <f t="shared" si="76"/>
        <v>2029</v>
      </c>
      <c r="B748" s="59">
        <v>2236.2276668428062</v>
      </c>
      <c r="C748" s="60">
        <v>22929457.845549908</v>
      </c>
      <c r="D748" s="55">
        <f t="shared" si="75"/>
        <v>97.526408252029725</v>
      </c>
    </row>
    <row r="749" spans="1:4" x14ac:dyDescent="0.2">
      <c r="A749" s="3">
        <f t="shared" si="76"/>
        <v>2030</v>
      </c>
      <c r="B749" s="59">
        <v>2874.1819489426875</v>
      </c>
      <c r="C749" s="60">
        <v>23384384.190481663</v>
      </c>
      <c r="D749" s="55">
        <f t="shared" si="75"/>
        <v>122.9103116648498</v>
      </c>
    </row>
    <row r="750" spans="1:4" x14ac:dyDescent="0.2">
      <c r="A750" s="3">
        <f t="shared" si="76"/>
        <v>2031</v>
      </c>
      <c r="B750" s="59">
        <v>3756.46726703176</v>
      </c>
      <c r="C750" s="60">
        <v>23882220.650033358</v>
      </c>
      <c r="D750" s="55">
        <f t="shared" si="75"/>
        <v>157.29137261054964</v>
      </c>
    </row>
    <row r="751" spans="1:4" x14ac:dyDescent="0.2">
      <c r="A751" s="3">
        <f t="shared" si="76"/>
        <v>2032</v>
      </c>
      <c r="B751" s="59">
        <v>4614.0092759500667</v>
      </c>
      <c r="C751" s="60">
        <v>24479610.259102654</v>
      </c>
      <c r="D751" s="55">
        <f t="shared" si="75"/>
        <v>188.48377188661996</v>
      </c>
    </row>
    <row r="752" spans="1:4" x14ac:dyDescent="0.2">
      <c r="A752" s="3">
        <f t="shared" si="76"/>
        <v>2033</v>
      </c>
      <c r="B752" s="59">
        <v>5185.5220595694664</v>
      </c>
      <c r="C752" s="60">
        <v>25008274.743971057</v>
      </c>
      <c r="D752" s="55">
        <f t="shared" si="75"/>
        <v>207.35225091125415</v>
      </c>
    </row>
    <row r="753" spans="1:4" x14ac:dyDescent="0.2">
      <c r="A753" s="3">
        <f t="shared" si="76"/>
        <v>2034</v>
      </c>
      <c r="B753" s="59">
        <v>5785.3241590894131</v>
      </c>
      <c r="C753" s="60">
        <v>25688499.192879237</v>
      </c>
      <c r="D753" s="55">
        <f t="shared" si="75"/>
        <v>225.21067173488612</v>
      </c>
    </row>
    <row r="754" spans="1:4" x14ac:dyDescent="0.2">
      <c r="A754" s="3">
        <f t="shared" si="76"/>
        <v>2035</v>
      </c>
      <c r="B754" s="59">
        <v>6573.9253808104659</v>
      </c>
      <c r="C754" s="60">
        <v>26420813.151573863</v>
      </c>
      <c r="D754" s="55">
        <f t="shared" si="75"/>
        <v>248.81616410124997</v>
      </c>
    </row>
    <row r="755" spans="1:4" x14ac:dyDescent="0.2">
      <c r="A755" s="3">
        <f t="shared" si="76"/>
        <v>2036</v>
      </c>
      <c r="B755" s="59">
        <v>7654.5225699362736</v>
      </c>
      <c r="C755" s="60">
        <v>27260994.189233735</v>
      </c>
      <c r="D755" s="55">
        <f t="shared" si="75"/>
        <v>280.78662563815436</v>
      </c>
    </row>
    <row r="756" spans="1:4" x14ac:dyDescent="0.2">
      <c r="A756" s="3">
        <f t="shared" si="76"/>
        <v>2037</v>
      </c>
      <c r="B756" s="59">
        <v>9056.2534621631348</v>
      </c>
      <c r="C756" s="60">
        <v>27944115.372105535</v>
      </c>
      <c r="D756" s="55">
        <f t="shared" si="75"/>
        <v>324.08445719499491</v>
      </c>
    </row>
    <row r="757" spans="1:4" x14ac:dyDescent="0.2">
      <c r="A757" s="3">
        <f t="shared" si="76"/>
        <v>2038</v>
      </c>
      <c r="B757" s="59">
        <v>10562.255642847445</v>
      </c>
      <c r="C757" s="60">
        <v>28693478.250558872</v>
      </c>
      <c r="D757" s="55">
        <f t="shared" si="75"/>
        <v>368.10649272336718</v>
      </c>
    </row>
    <row r="758" spans="1:4" x14ac:dyDescent="0.2">
      <c r="A758" s="3">
        <f t="shared" si="76"/>
        <v>2039</v>
      </c>
      <c r="B758" s="59">
        <v>12087.4700513222</v>
      </c>
      <c r="C758" s="60">
        <v>29506392.275346961</v>
      </c>
      <c r="D758" s="55">
        <f t="shared" si="75"/>
        <v>409.65598025419951</v>
      </c>
    </row>
    <row r="759" spans="1:4" x14ac:dyDescent="0.2">
      <c r="A759" s="3">
        <f t="shared" si="76"/>
        <v>2040</v>
      </c>
      <c r="B759" s="59">
        <v>13594.938044917599</v>
      </c>
      <c r="C759" s="60">
        <v>30422406.607060637</v>
      </c>
      <c r="D759" s="55">
        <f t="shared" si="75"/>
        <v>446.87253774862091</v>
      </c>
    </row>
    <row r="760" spans="1:4" x14ac:dyDescent="0.2">
      <c r="A760" s="3">
        <f t="shared" si="76"/>
        <v>2041</v>
      </c>
      <c r="B760" s="59">
        <v>14736.415210614365</v>
      </c>
      <c r="C760" s="60">
        <v>31097455.078278702</v>
      </c>
      <c r="D760" s="55">
        <f t="shared" si="75"/>
        <v>473.87849499323244</v>
      </c>
    </row>
    <row r="761" spans="1:4" x14ac:dyDescent="0.2">
      <c r="A761" s="3">
        <f t="shared" si="76"/>
        <v>2042</v>
      </c>
      <c r="B761" s="59">
        <v>15290.029205756289</v>
      </c>
      <c r="C761" s="60">
        <v>31814924.117571566</v>
      </c>
      <c r="D761" s="55">
        <f t="shared" si="75"/>
        <v>480.59298049092365</v>
      </c>
    </row>
    <row r="762" spans="1:4" x14ac:dyDescent="0.2">
      <c r="A762" s="3">
        <f t="shared" si="76"/>
        <v>2043</v>
      </c>
      <c r="B762" s="59">
        <v>15607.835954907998</v>
      </c>
      <c r="C762" s="60">
        <v>32532335.611845087</v>
      </c>
      <c r="D762" s="55">
        <f t="shared" si="75"/>
        <v>479.76376922735153</v>
      </c>
    </row>
    <row r="763" spans="1:4" x14ac:dyDescent="0.2">
      <c r="B763" s="56"/>
    </row>
    <row r="764" spans="1:4" x14ac:dyDescent="0.2">
      <c r="A764" s="3">
        <f>A735+1</f>
        <v>26</v>
      </c>
      <c r="B764" s="3" t="s">
        <v>121</v>
      </c>
    </row>
    <row r="765" spans="1:4" x14ac:dyDescent="0.2">
      <c r="B765" s="3" t="s">
        <v>313</v>
      </c>
      <c r="C765" s="3" t="s">
        <v>305</v>
      </c>
      <c r="D765" s="3" t="s">
        <v>314</v>
      </c>
    </row>
    <row r="766" spans="1:4" x14ac:dyDescent="0.2">
      <c r="A766" s="3" t="s">
        <v>163</v>
      </c>
      <c r="B766" s="3" t="s">
        <v>307</v>
      </c>
      <c r="C766" s="3" t="s">
        <v>308</v>
      </c>
      <c r="D766" s="3" t="s">
        <v>309</v>
      </c>
    </row>
    <row r="767" spans="1:4" x14ac:dyDescent="0.2">
      <c r="A767" s="3">
        <f t="shared" ref="A767:A769" si="77">A768-1</f>
        <v>2019</v>
      </c>
      <c r="B767" s="9"/>
      <c r="C767" s="9"/>
      <c r="D767" s="9"/>
    </row>
    <row r="768" spans="1:4" x14ac:dyDescent="0.2">
      <c r="A768" s="3">
        <f t="shared" si="77"/>
        <v>2020</v>
      </c>
      <c r="B768" s="9"/>
      <c r="C768" s="9"/>
      <c r="D768" s="9"/>
    </row>
    <row r="769" spans="1:4" x14ac:dyDescent="0.2">
      <c r="A769" s="3">
        <f t="shared" si="77"/>
        <v>2021</v>
      </c>
      <c r="B769" s="9"/>
      <c r="C769" s="9"/>
      <c r="D769" s="9"/>
    </row>
    <row r="770" spans="1:4" x14ac:dyDescent="0.2">
      <c r="A770" s="3">
        <f>A771-1</f>
        <v>2022</v>
      </c>
      <c r="B770" s="9"/>
      <c r="C770" s="9"/>
      <c r="D770" s="9"/>
    </row>
    <row r="771" spans="1:4" x14ac:dyDescent="0.2">
      <c r="A771" s="3">
        <v>2023</v>
      </c>
      <c r="B771" s="10"/>
      <c r="C771" s="10"/>
      <c r="D771" s="10"/>
    </row>
    <row r="772" spans="1:4" x14ac:dyDescent="0.2">
      <c r="A772" s="3">
        <f>A771+1</f>
        <v>2024</v>
      </c>
      <c r="B772" s="59">
        <v>1657.7713671000208</v>
      </c>
      <c r="C772" s="60">
        <v>19683694.255924664</v>
      </c>
      <c r="D772" s="69">
        <f t="shared" ref="D772:D791" si="78">B772*1000000/C772</f>
        <v>84.220540389720924</v>
      </c>
    </row>
    <row r="773" spans="1:4" x14ac:dyDescent="0.2">
      <c r="A773" s="3">
        <f t="shared" ref="A773:A790" si="79">A772+1</f>
        <v>2025</v>
      </c>
      <c r="B773" s="59">
        <v>1828.8006309349014</v>
      </c>
      <c r="C773" s="60">
        <v>20345757.891285531</v>
      </c>
      <c r="D773" s="55">
        <f t="shared" si="78"/>
        <v>89.886090294931265</v>
      </c>
    </row>
    <row r="774" spans="1:4" x14ac:dyDescent="0.2">
      <c r="A774" s="3">
        <f t="shared" si="79"/>
        <v>2026</v>
      </c>
      <c r="B774" s="59">
        <v>1772.0206161876522</v>
      </c>
      <c r="C774" s="60">
        <v>21049381.395267077</v>
      </c>
      <c r="D774" s="55">
        <f t="shared" si="78"/>
        <v>84.18397590468328</v>
      </c>
    </row>
    <row r="775" spans="1:4" x14ac:dyDescent="0.2">
      <c r="A775" s="3">
        <f t="shared" si="79"/>
        <v>2027</v>
      </c>
      <c r="B775" s="59">
        <v>1857.1827012421188</v>
      </c>
      <c r="C775" s="60">
        <v>21729469.278011125</v>
      </c>
      <c r="D775" s="55">
        <f t="shared" si="78"/>
        <v>85.468387537723828</v>
      </c>
    </row>
    <row r="776" spans="1:4" x14ac:dyDescent="0.2">
      <c r="A776" s="3">
        <f t="shared" si="79"/>
        <v>2028</v>
      </c>
      <c r="B776" s="59">
        <v>1848.0281907531712</v>
      </c>
      <c r="C776" s="60">
        <v>22549039.366378967</v>
      </c>
      <c r="D776" s="55">
        <f t="shared" si="78"/>
        <v>81.955960993558563</v>
      </c>
    </row>
    <row r="777" spans="1:4" x14ac:dyDescent="0.2">
      <c r="A777" s="3">
        <f t="shared" si="79"/>
        <v>2029</v>
      </c>
      <c r="B777" s="59">
        <v>2101.0410834987965</v>
      </c>
      <c r="C777" s="60">
        <v>22929457.845549908</v>
      </c>
      <c r="D777" s="55">
        <f t="shared" si="78"/>
        <v>91.630648123089458</v>
      </c>
    </row>
    <row r="778" spans="1:4" x14ac:dyDescent="0.2">
      <c r="A778" s="3">
        <f t="shared" si="79"/>
        <v>2030</v>
      </c>
      <c r="B778" s="59">
        <v>2527.6551385465741</v>
      </c>
      <c r="C778" s="60">
        <v>23384384.190481663</v>
      </c>
      <c r="D778" s="55">
        <f t="shared" si="78"/>
        <v>108.09158445042253</v>
      </c>
    </row>
    <row r="779" spans="1:4" x14ac:dyDescent="0.2">
      <c r="A779" s="3">
        <f t="shared" si="79"/>
        <v>2031</v>
      </c>
      <c r="B779" s="59">
        <v>3453.0306990120184</v>
      </c>
      <c r="C779" s="60">
        <v>23882220.650033358</v>
      </c>
      <c r="D779" s="55">
        <f t="shared" si="78"/>
        <v>144.58583017099772</v>
      </c>
    </row>
    <row r="780" spans="1:4" x14ac:dyDescent="0.2">
      <c r="A780" s="3">
        <f t="shared" si="79"/>
        <v>2032</v>
      </c>
      <c r="B780" s="59">
        <v>4311.4834923578373</v>
      </c>
      <c r="C780" s="60">
        <v>24479610.259102654</v>
      </c>
      <c r="D780" s="55">
        <f t="shared" si="78"/>
        <v>176.12549573801439</v>
      </c>
    </row>
    <row r="781" spans="1:4" x14ac:dyDescent="0.2">
      <c r="A781" s="3">
        <f t="shared" si="79"/>
        <v>2033</v>
      </c>
      <c r="B781" s="59">
        <v>4898.0102342766904</v>
      </c>
      <c r="C781" s="60">
        <v>25008274.743971057</v>
      </c>
      <c r="D781" s="55">
        <f t="shared" si="78"/>
        <v>195.85558317882334</v>
      </c>
    </row>
    <row r="782" spans="1:4" x14ac:dyDescent="0.2">
      <c r="A782" s="3">
        <f t="shared" si="79"/>
        <v>2034</v>
      </c>
      <c r="B782" s="59">
        <v>5512.0006934166413</v>
      </c>
      <c r="C782" s="60">
        <v>25688499.192879237</v>
      </c>
      <c r="D782" s="55">
        <f t="shared" si="78"/>
        <v>214.57075604263204</v>
      </c>
    </row>
    <row r="783" spans="1:4" x14ac:dyDescent="0.2">
      <c r="A783" s="3">
        <f t="shared" si="79"/>
        <v>2035</v>
      </c>
      <c r="B783" s="59">
        <v>6364.2845865072031</v>
      </c>
      <c r="C783" s="60">
        <v>26420813.151573863</v>
      </c>
      <c r="D783" s="55">
        <f t="shared" si="78"/>
        <v>240.88148044482458</v>
      </c>
    </row>
    <row r="784" spans="1:4" x14ac:dyDescent="0.2">
      <c r="A784" s="3">
        <f t="shared" si="79"/>
        <v>2036</v>
      </c>
      <c r="B784" s="59">
        <v>7521.962718546788</v>
      </c>
      <c r="C784" s="60">
        <v>27260994.189233735</v>
      </c>
      <c r="D784" s="55">
        <f t="shared" si="78"/>
        <v>275.92400579130231</v>
      </c>
    </row>
    <row r="785" spans="1:4" x14ac:dyDescent="0.2">
      <c r="A785" s="3">
        <f t="shared" si="79"/>
        <v>2037</v>
      </c>
      <c r="B785" s="59">
        <v>8930.8266343301384</v>
      </c>
      <c r="C785" s="60">
        <v>27944115.372105535</v>
      </c>
      <c r="D785" s="55">
        <f t="shared" si="78"/>
        <v>319.59596914794798</v>
      </c>
    </row>
    <row r="786" spans="1:4" x14ac:dyDescent="0.2">
      <c r="A786" s="3">
        <f t="shared" si="79"/>
        <v>2038</v>
      </c>
      <c r="B786" s="59">
        <v>10440.547079446893</v>
      </c>
      <c r="C786" s="60">
        <v>28693478.250558872</v>
      </c>
      <c r="D786" s="55">
        <f t="shared" si="78"/>
        <v>363.86481235482631</v>
      </c>
    </row>
    <row r="787" spans="1:4" x14ac:dyDescent="0.2">
      <c r="A787" s="3">
        <f t="shared" si="79"/>
        <v>2039</v>
      </c>
      <c r="B787" s="59">
        <v>11989.703055896029</v>
      </c>
      <c r="C787" s="60">
        <v>29506392.275346961</v>
      </c>
      <c r="D787" s="55">
        <f t="shared" si="78"/>
        <v>406.34256279150765</v>
      </c>
    </row>
    <row r="788" spans="1:4" x14ac:dyDescent="0.2">
      <c r="A788" s="3">
        <f t="shared" si="79"/>
        <v>2040</v>
      </c>
      <c r="B788" s="59">
        <v>13594.565414917599</v>
      </c>
      <c r="C788" s="60">
        <v>30422406.607060637</v>
      </c>
      <c r="D788" s="55">
        <f t="shared" si="78"/>
        <v>446.86028921073193</v>
      </c>
    </row>
    <row r="789" spans="1:4" x14ac:dyDescent="0.2">
      <c r="A789" s="3">
        <f t="shared" si="79"/>
        <v>2041</v>
      </c>
      <c r="B789" s="59">
        <v>14836.228410614363</v>
      </c>
      <c r="C789" s="60">
        <v>31097455.078278702</v>
      </c>
      <c r="D789" s="55">
        <f t="shared" si="78"/>
        <v>477.08818529582305</v>
      </c>
    </row>
    <row r="790" spans="1:4" x14ac:dyDescent="0.2">
      <c r="A790" s="3">
        <f t="shared" si="79"/>
        <v>2042</v>
      </c>
      <c r="B790" s="59">
        <v>15387.58938575629</v>
      </c>
      <c r="C790" s="60">
        <v>31814924.117571566</v>
      </c>
      <c r="D790" s="55">
        <f t="shared" si="78"/>
        <v>483.65947153894473</v>
      </c>
    </row>
    <row r="791" spans="1:4" x14ac:dyDescent="0.2">
      <c r="B791" s="59">
        <v>15704.501564907998</v>
      </c>
      <c r="C791" s="60">
        <v>32532335.611845087</v>
      </c>
      <c r="D791" s="55">
        <f t="shared" si="78"/>
        <v>482.73513934824763</v>
      </c>
    </row>
    <row r="792" spans="1:4" x14ac:dyDescent="0.2">
      <c r="B792" s="56"/>
    </row>
    <row r="793" spans="1:4" x14ac:dyDescent="0.2">
      <c r="A793" s="3">
        <f>A764+1</f>
        <v>27</v>
      </c>
      <c r="B793" s="3" t="s">
        <v>123</v>
      </c>
    </row>
    <row r="794" spans="1:4" x14ac:dyDescent="0.2">
      <c r="B794" s="3" t="s">
        <v>313</v>
      </c>
      <c r="C794" s="3" t="s">
        <v>305</v>
      </c>
      <c r="D794" s="3" t="s">
        <v>314</v>
      </c>
    </row>
    <row r="795" spans="1:4" x14ac:dyDescent="0.2">
      <c r="A795" s="3" t="s">
        <v>163</v>
      </c>
      <c r="B795" s="3" t="s">
        <v>307</v>
      </c>
      <c r="C795" s="3" t="s">
        <v>308</v>
      </c>
      <c r="D795" s="3" t="s">
        <v>309</v>
      </c>
    </row>
    <row r="796" spans="1:4" x14ac:dyDescent="0.2">
      <c r="A796" s="3">
        <f t="shared" ref="A796:A798" si="80">A797-1</f>
        <v>2019</v>
      </c>
      <c r="B796" s="9"/>
      <c r="C796" s="9"/>
      <c r="D796" s="9"/>
    </row>
    <row r="797" spans="1:4" x14ac:dyDescent="0.2">
      <c r="A797" s="3">
        <f t="shared" si="80"/>
        <v>2020</v>
      </c>
      <c r="B797" s="9"/>
      <c r="C797" s="9"/>
      <c r="D797" s="9"/>
    </row>
    <row r="798" spans="1:4" x14ac:dyDescent="0.2">
      <c r="A798" s="3">
        <f t="shared" si="80"/>
        <v>2021</v>
      </c>
      <c r="B798" s="9"/>
      <c r="C798" s="9"/>
      <c r="D798" s="9"/>
    </row>
    <row r="799" spans="1:4" x14ac:dyDescent="0.2">
      <c r="A799" s="3">
        <f>A800-1</f>
        <v>2022</v>
      </c>
      <c r="B799" s="9"/>
      <c r="C799" s="9"/>
      <c r="D799" s="9"/>
    </row>
    <row r="800" spans="1:4" x14ac:dyDescent="0.2">
      <c r="A800" s="3">
        <v>2023</v>
      </c>
      <c r="B800" s="10"/>
      <c r="C800" s="10"/>
      <c r="D800" s="10"/>
    </row>
    <row r="801" spans="1:4" x14ac:dyDescent="0.2">
      <c r="A801" s="3">
        <f>A800+1</f>
        <v>2024</v>
      </c>
      <c r="B801" s="59">
        <v>1657.7713671000208</v>
      </c>
      <c r="C801" s="60">
        <v>19683694.255924664</v>
      </c>
      <c r="D801" s="69">
        <f t="shared" ref="D801:D820" si="81">B801*1000000/C801</f>
        <v>84.220540389720924</v>
      </c>
    </row>
    <row r="802" spans="1:4" x14ac:dyDescent="0.2">
      <c r="A802" s="3">
        <f t="shared" ref="A802:A819" si="82">A801+1</f>
        <v>2025</v>
      </c>
      <c r="B802" s="59">
        <v>1828.8006309349014</v>
      </c>
      <c r="C802" s="60">
        <v>20345757.891285531</v>
      </c>
      <c r="D802" s="55">
        <f t="shared" si="81"/>
        <v>89.886090294931265</v>
      </c>
    </row>
    <row r="803" spans="1:4" x14ac:dyDescent="0.2">
      <c r="A803" s="3">
        <f t="shared" si="82"/>
        <v>2026</v>
      </c>
      <c r="B803" s="59">
        <v>1772.0176751756464</v>
      </c>
      <c r="C803" s="60">
        <v>21049381.395267077</v>
      </c>
      <c r="D803" s="55">
        <f t="shared" si="81"/>
        <v>84.18383618504258</v>
      </c>
    </row>
    <row r="804" spans="1:4" x14ac:dyDescent="0.2">
      <c r="A804" s="3">
        <f t="shared" si="82"/>
        <v>2027</v>
      </c>
      <c r="B804" s="59">
        <v>1857.1773286367156</v>
      </c>
      <c r="C804" s="60">
        <v>21729469.278011125</v>
      </c>
      <c r="D804" s="55">
        <f t="shared" si="81"/>
        <v>85.468140287994231</v>
      </c>
    </row>
    <row r="805" spans="1:4" x14ac:dyDescent="0.2">
      <c r="A805" s="3">
        <f t="shared" si="82"/>
        <v>2028</v>
      </c>
      <c r="B805" s="59">
        <v>1848.0281907531712</v>
      </c>
      <c r="C805" s="60">
        <v>22549039.366378967</v>
      </c>
      <c r="D805" s="55">
        <f t="shared" si="81"/>
        <v>81.955960993558563</v>
      </c>
    </row>
    <row r="806" spans="1:4" x14ac:dyDescent="0.2">
      <c r="A806" s="3">
        <f t="shared" si="82"/>
        <v>2029</v>
      </c>
      <c r="B806" s="59">
        <v>2217.6300330884364</v>
      </c>
      <c r="C806" s="60">
        <v>22929457.845549908</v>
      </c>
      <c r="D806" s="55">
        <f t="shared" si="81"/>
        <v>96.715327855814465</v>
      </c>
    </row>
    <row r="807" spans="1:4" x14ac:dyDescent="0.2">
      <c r="A807" s="3">
        <f t="shared" si="82"/>
        <v>2030</v>
      </c>
      <c r="B807" s="59">
        <v>2904.668069717588</v>
      </c>
      <c r="C807" s="60">
        <v>23384384.190481663</v>
      </c>
      <c r="D807" s="55">
        <f t="shared" si="81"/>
        <v>124.21400735025124</v>
      </c>
    </row>
    <row r="808" spans="1:4" x14ac:dyDescent="0.2">
      <c r="A808" s="3">
        <f t="shared" si="82"/>
        <v>2031</v>
      </c>
      <c r="B808" s="59">
        <v>3700.4793370317602</v>
      </c>
      <c r="C808" s="60">
        <v>23882220.650033358</v>
      </c>
      <c r="D808" s="55">
        <f t="shared" si="81"/>
        <v>154.94703743249232</v>
      </c>
    </row>
    <row r="809" spans="1:4" x14ac:dyDescent="0.2">
      <c r="A809" s="3">
        <f t="shared" si="82"/>
        <v>2032</v>
      </c>
      <c r="B809" s="59">
        <v>4503.7243038251172</v>
      </c>
      <c r="C809" s="60">
        <v>24479610.259102654</v>
      </c>
      <c r="D809" s="55">
        <f t="shared" si="81"/>
        <v>183.97859509019037</v>
      </c>
    </row>
    <row r="810" spans="1:4" x14ac:dyDescent="0.2">
      <c r="A810" s="3">
        <f t="shared" si="82"/>
        <v>2033</v>
      </c>
      <c r="B810" s="59">
        <v>5080.5524906298015</v>
      </c>
      <c r="C810" s="60">
        <v>25008274.743971057</v>
      </c>
      <c r="D810" s="55">
        <f t="shared" si="81"/>
        <v>203.15485744791775</v>
      </c>
    </row>
    <row r="811" spans="1:4" x14ac:dyDescent="0.2">
      <c r="A811" s="3">
        <f t="shared" si="82"/>
        <v>2034</v>
      </c>
      <c r="B811" s="59">
        <v>5684.9379090894136</v>
      </c>
      <c r="C811" s="60">
        <v>25688499.192879237</v>
      </c>
      <c r="D811" s="55">
        <f t="shared" si="81"/>
        <v>221.30284320639714</v>
      </c>
    </row>
    <row r="812" spans="1:4" x14ac:dyDescent="0.2">
      <c r="A812" s="3">
        <f t="shared" si="82"/>
        <v>2035</v>
      </c>
      <c r="B812" s="59">
        <v>6463.0166944518987</v>
      </c>
      <c r="C812" s="60">
        <v>26420813.151573863</v>
      </c>
      <c r="D812" s="55">
        <f t="shared" si="81"/>
        <v>244.61838692753869</v>
      </c>
    </row>
    <row r="813" spans="1:4" x14ac:dyDescent="0.2">
      <c r="A813" s="3">
        <f t="shared" si="82"/>
        <v>2036</v>
      </c>
      <c r="B813" s="59">
        <v>7538.7571401034129</v>
      </c>
      <c r="C813" s="60">
        <v>27260994.189233735</v>
      </c>
      <c r="D813" s="55">
        <f t="shared" si="81"/>
        <v>276.54006628564986</v>
      </c>
    </row>
    <row r="814" spans="1:4" x14ac:dyDescent="0.2">
      <c r="A814" s="3">
        <f t="shared" si="82"/>
        <v>2037</v>
      </c>
      <c r="B814" s="59">
        <v>8937.9252437636223</v>
      </c>
      <c r="C814" s="60">
        <v>27944115.372105535</v>
      </c>
      <c r="D814" s="55">
        <f t="shared" si="81"/>
        <v>319.84999792427379</v>
      </c>
    </row>
    <row r="815" spans="1:4" x14ac:dyDescent="0.2">
      <c r="A815" s="3">
        <f t="shared" si="82"/>
        <v>2038</v>
      </c>
      <c r="B815" s="59">
        <v>10457.456372428962</v>
      </c>
      <c r="C815" s="60">
        <v>28693478.250558872</v>
      </c>
      <c r="D815" s="55">
        <f t="shared" si="81"/>
        <v>364.45412023985904</v>
      </c>
    </row>
    <row r="816" spans="1:4" x14ac:dyDescent="0.2">
      <c r="A816" s="3">
        <f t="shared" si="82"/>
        <v>2039</v>
      </c>
      <c r="B816" s="59">
        <v>12018.184308150125</v>
      </c>
      <c r="C816" s="60">
        <v>29506392.275346961</v>
      </c>
      <c r="D816" s="55">
        <f t="shared" si="81"/>
        <v>407.30781981067543</v>
      </c>
    </row>
    <row r="817" spans="1:4" x14ac:dyDescent="0.2">
      <c r="A817" s="3">
        <f t="shared" si="82"/>
        <v>2040</v>
      </c>
      <c r="B817" s="59">
        <v>13525.317194917599</v>
      </c>
      <c r="C817" s="60">
        <v>30422406.607060637</v>
      </c>
      <c r="D817" s="55">
        <f t="shared" si="81"/>
        <v>444.58406494963327</v>
      </c>
    </row>
    <row r="818" spans="1:4" x14ac:dyDescent="0.2">
      <c r="A818" s="3">
        <f t="shared" si="82"/>
        <v>2041</v>
      </c>
      <c r="B818" s="59">
        <v>14664.356590614363</v>
      </c>
      <c r="C818" s="60">
        <v>31097455.078278702</v>
      </c>
      <c r="D818" s="55">
        <f t="shared" si="81"/>
        <v>471.56130794951406</v>
      </c>
    </row>
    <row r="819" spans="1:4" x14ac:dyDescent="0.2">
      <c r="A819" s="3">
        <f t="shared" si="82"/>
        <v>2042</v>
      </c>
      <c r="B819" s="59">
        <v>15219.969373358224</v>
      </c>
      <c r="C819" s="60">
        <v>31814924.117571566</v>
      </c>
      <c r="D819" s="55">
        <f t="shared" si="81"/>
        <v>478.39087458178625</v>
      </c>
    </row>
    <row r="820" spans="1:4" x14ac:dyDescent="0.2">
      <c r="B820" s="59">
        <v>15540.918147131328</v>
      </c>
      <c r="C820" s="60">
        <v>32532335.611845087</v>
      </c>
      <c r="D820" s="55">
        <f t="shared" si="81"/>
        <v>477.70680631589357</v>
      </c>
    </row>
    <row r="821" spans="1:4" x14ac:dyDescent="0.2">
      <c r="B821" s="56"/>
    </row>
    <row r="822" spans="1:4" x14ac:dyDescent="0.2">
      <c r="A822" s="3">
        <f>A793+1</f>
        <v>28</v>
      </c>
      <c r="B822" s="3" t="s">
        <v>125</v>
      </c>
    </row>
    <row r="823" spans="1:4" x14ac:dyDescent="0.2">
      <c r="B823" s="3" t="s">
        <v>313</v>
      </c>
      <c r="C823" s="3" t="s">
        <v>305</v>
      </c>
      <c r="D823" s="3" t="s">
        <v>314</v>
      </c>
    </row>
    <row r="824" spans="1:4" x14ac:dyDescent="0.2">
      <c r="A824" s="3" t="s">
        <v>163</v>
      </c>
      <c r="B824" s="3" t="s">
        <v>307</v>
      </c>
      <c r="C824" s="3" t="s">
        <v>308</v>
      </c>
      <c r="D824" s="3" t="s">
        <v>309</v>
      </c>
    </row>
    <row r="825" spans="1:4" x14ac:dyDescent="0.2">
      <c r="A825" s="3">
        <f t="shared" ref="A825:A827" si="83">A826-1</f>
        <v>2019</v>
      </c>
      <c r="B825" s="9"/>
      <c r="C825" s="9"/>
      <c r="D825" s="9"/>
    </row>
    <row r="826" spans="1:4" x14ac:dyDescent="0.2">
      <c r="A826" s="3">
        <f t="shared" si="83"/>
        <v>2020</v>
      </c>
      <c r="B826" s="9"/>
      <c r="C826" s="9"/>
      <c r="D826" s="9"/>
    </row>
    <row r="827" spans="1:4" x14ac:dyDescent="0.2">
      <c r="A827" s="3">
        <f t="shared" si="83"/>
        <v>2021</v>
      </c>
      <c r="B827" s="9"/>
      <c r="C827" s="9"/>
      <c r="D827" s="9"/>
    </row>
    <row r="828" spans="1:4" x14ac:dyDescent="0.2">
      <c r="A828" s="3">
        <f>A829-1</f>
        <v>2022</v>
      </c>
      <c r="B828" s="9"/>
      <c r="C828" s="9"/>
      <c r="D828" s="9"/>
    </row>
    <row r="829" spans="1:4" x14ac:dyDescent="0.2">
      <c r="A829" s="3">
        <v>2023</v>
      </c>
      <c r="B829" s="10"/>
      <c r="C829" s="10"/>
      <c r="D829" s="10"/>
    </row>
    <row r="830" spans="1:4" x14ac:dyDescent="0.2">
      <c r="A830" s="3">
        <f>A829+1</f>
        <v>2024</v>
      </c>
      <c r="B830" s="59">
        <v>1657.7713671000208</v>
      </c>
      <c r="C830" s="60">
        <v>19683694.255924664</v>
      </c>
      <c r="D830" s="69">
        <f t="shared" ref="D830:D849" si="84">B830*1000000/C830</f>
        <v>84.220540389720924</v>
      </c>
    </row>
    <row r="831" spans="1:4" x14ac:dyDescent="0.2">
      <c r="A831" s="3">
        <f t="shared" ref="A831:A849" si="85">A830+1</f>
        <v>2025</v>
      </c>
      <c r="B831" s="59">
        <v>1828.803476841171</v>
      </c>
      <c r="C831" s="60">
        <v>20345757.891285531</v>
      </c>
      <c r="D831" s="55">
        <f t="shared" si="84"/>
        <v>89.88623017206362</v>
      </c>
    </row>
    <row r="832" spans="1:4" x14ac:dyDescent="0.2">
      <c r="A832" s="3">
        <f t="shared" si="85"/>
        <v>2026</v>
      </c>
      <c r="B832" s="59">
        <v>1772.0235571996577</v>
      </c>
      <c r="C832" s="60">
        <v>21049381.395267077</v>
      </c>
      <c r="D832" s="55">
        <f t="shared" si="84"/>
        <v>84.184115624323979</v>
      </c>
    </row>
    <row r="833" spans="1:4" x14ac:dyDescent="0.2">
      <c r="A833" s="3">
        <f t="shared" si="85"/>
        <v>2027</v>
      </c>
      <c r="B833" s="59">
        <v>1857.1907601502235</v>
      </c>
      <c r="C833" s="60">
        <v>21729469.278011125</v>
      </c>
      <c r="D833" s="55">
        <f t="shared" si="84"/>
        <v>85.468758412318209</v>
      </c>
    </row>
    <row r="834" spans="1:4" x14ac:dyDescent="0.2">
      <c r="A834" s="3">
        <f t="shared" si="85"/>
        <v>2028</v>
      </c>
      <c r="B834" s="59">
        <v>1848.0256053379617</v>
      </c>
      <c r="C834" s="60">
        <v>22549039.366378967</v>
      </c>
      <c r="D834" s="55">
        <f t="shared" si="84"/>
        <v>81.955846336114959</v>
      </c>
    </row>
    <row r="835" spans="1:4" x14ac:dyDescent="0.2">
      <c r="A835" s="3">
        <f t="shared" si="85"/>
        <v>2029</v>
      </c>
      <c r="B835" s="59">
        <v>2236.2302030884362</v>
      </c>
      <c r="C835" s="60">
        <v>22929457.845549908</v>
      </c>
      <c r="D835" s="55">
        <f t="shared" si="84"/>
        <v>97.526518862827714</v>
      </c>
    </row>
    <row r="836" spans="1:4" x14ac:dyDescent="0.2">
      <c r="A836" s="3">
        <f t="shared" si="85"/>
        <v>2030</v>
      </c>
      <c r="B836" s="59">
        <v>2874.1870361259544</v>
      </c>
      <c r="C836" s="60">
        <v>23384384.190481663</v>
      </c>
      <c r="D836" s="55">
        <f t="shared" si="84"/>
        <v>122.91052921102185</v>
      </c>
    </row>
    <row r="837" spans="1:4" x14ac:dyDescent="0.2">
      <c r="A837" s="3">
        <f t="shared" si="85"/>
        <v>2031</v>
      </c>
      <c r="B837" s="59">
        <v>3704.1499024918649</v>
      </c>
      <c r="C837" s="60">
        <v>23882220.650033358</v>
      </c>
      <c r="D837" s="55">
        <f t="shared" si="84"/>
        <v>155.10073191148959</v>
      </c>
    </row>
    <row r="838" spans="1:4" x14ac:dyDescent="0.2">
      <c r="A838" s="3">
        <f t="shared" si="85"/>
        <v>2032</v>
      </c>
      <c r="B838" s="59">
        <v>4361.0584007157104</v>
      </c>
      <c r="C838" s="60">
        <v>24479610.259102654</v>
      </c>
      <c r="D838" s="55">
        <f t="shared" si="84"/>
        <v>178.15064678548413</v>
      </c>
    </row>
    <row r="839" spans="1:4" x14ac:dyDescent="0.2">
      <c r="A839" s="3">
        <f t="shared" si="85"/>
        <v>2033</v>
      </c>
      <c r="B839" s="59">
        <v>4422.8496495694653</v>
      </c>
      <c r="C839" s="60">
        <v>25008274.743971057</v>
      </c>
      <c r="D839" s="55">
        <f t="shared" si="84"/>
        <v>176.85544864048316</v>
      </c>
    </row>
    <row r="840" spans="1:4" x14ac:dyDescent="0.2">
      <c r="A840" s="3">
        <f t="shared" si="85"/>
        <v>2034</v>
      </c>
      <c r="B840" s="59">
        <v>4753.4690790894138</v>
      </c>
      <c r="C840" s="60">
        <v>25688499.192879237</v>
      </c>
      <c r="D840" s="55">
        <f t="shared" si="84"/>
        <v>185.04269336244676</v>
      </c>
    </row>
    <row r="841" spans="1:4" x14ac:dyDescent="0.2">
      <c r="A841" s="3">
        <f t="shared" si="85"/>
        <v>2035</v>
      </c>
      <c r="B841" s="59">
        <v>5555.8838899124075</v>
      </c>
      <c r="C841" s="60">
        <v>26420813.151573863</v>
      </c>
      <c r="D841" s="55">
        <f t="shared" si="84"/>
        <v>210.28436399889716</v>
      </c>
    </row>
    <row r="842" spans="1:4" x14ac:dyDescent="0.2">
      <c r="A842" s="3">
        <f t="shared" si="85"/>
        <v>2036</v>
      </c>
      <c r="B842" s="59">
        <v>6652.1230894565779</v>
      </c>
      <c r="C842" s="60">
        <v>27260994.189233735</v>
      </c>
      <c r="D842" s="55">
        <f t="shared" si="84"/>
        <v>244.01615888549364</v>
      </c>
    </row>
    <row r="843" spans="1:4" x14ac:dyDescent="0.2">
      <c r="A843" s="3">
        <f t="shared" si="85"/>
        <v>2037</v>
      </c>
      <c r="B843" s="59">
        <v>8064.587303763622</v>
      </c>
      <c r="C843" s="60">
        <v>27944115.372105535</v>
      </c>
      <c r="D843" s="55">
        <f t="shared" si="84"/>
        <v>288.5969799499855</v>
      </c>
    </row>
    <row r="844" spans="1:4" x14ac:dyDescent="0.2">
      <c r="A844" s="3">
        <f t="shared" si="85"/>
        <v>2038</v>
      </c>
      <c r="B844" s="59">
        <v>9568.2636924289618</v>
      </c>
      <c r="C844" s="60">
        <v>28693478.250558872</v>
      </c>
      <c r="D844" s="55">
        <f t="shared" si="84"/>
        <v>333.46475491316909</v>
      </c>
    </row>
    <row r="845" spans="1:4" x14ac:dyDescent="0.2">
      <c r="A845" s="3">
        <f t="shared" si="85"/>
        <v>2039</v>
      </c>
      <c r="B845" s="59">
        <v>11092.873451322203</v>
      </c>
      <c r="C845" s="60">
        <v>29506392.275346961</v>
      </c>
      <c r="D845" s="55">
        <f t="shared" si="84"/>
        <v>375.94814533088368</v>
      </c>
    </row>
    <row r="846" spans="1:4" x14ac:dyDescent="0.2">
      <c r="A846" s="3">
        <f t="shared" si="85"/>
        <v>2040</v>
      </c>
      <c r="B846" s="59">
        <v>12610.6645849176</v>
      </c>
      <c r="C846" s="60">
        <v>30422406.607060637</v>
      </c>
      <c r="D846" s="55">
        <f t="shared" si="84"/>
        <v>414.51896780548691</v>
      </c>
    </row>
    <row r="847" spans="1:4" x14ac:dyDescent="0.2">
      <c r="A847" s="3">
        <f t="shared" si="85"/>
        <v>2041</v>
      </c>
      <c r="B847" s="59">
        <v>13750.412467353866</v>
      </c>
      <c r="C847" s="60">
        <v>31097455.078278702</v>
      </c>
      <c r="D847" s="55">
        <f t="shared" si="84"/>
        <v>442.1716321397119</v>
      </c>
    </row>
    <row r="848" spans="1:4" x14ac:dyDescent="0.2">
      <c r="A848" s="3">
        <f t="shared" si="85"/>
        <v>2042</v>
      </c>
      <c r="B848" s="59">
        <v>14341.497345756288</v>
      </c>
      <c r="C848" s="60">
        <v>31814924.117571566</v>
      </c>
      <c r="D848" s="55">
        <f t="shared" si="84"/>
        <v>450.77892666842467</v>
      </c>
    </row>
    <row r="849" spans="1:4" x14ac:dyDescent="0.2">
      <c r="A849" s="3">
        <f t="shared" si="85"/>
        <v>2043</v>
      </c>
      <c r="B849" s="59">
        <v>14636.742769354656</v>
      </c>
      <c r="C849" s="60">
        <v>32532335.611845087</v>
      </c>
      <c r="D849" s="55">
        <f t="shared" si="84"/>
        <v>449.91367800919249</v>
      </c>
    </row>
    <row r="850" spans="1:4" x14ac:dyDescent="0.2">
      <c r="B850" s="56"/>
    </row>
    <row r="851" spans="1:4" x14ac:dyDescent="0.2">
      <c r="A851" s="3">
        <f>A822+1</f>
        <v>29</v>
      </c>
      <c r="B851" s="3" t="s">
        <v>127</v>
      </c>
    </row>
    <row r="852" spans="1:4" x14ac:dyDescent="0.2">
      <c r="B852" s="3" t="s">
        <v>313</v>
      </c>
      <c r="C852" s="3" t="s">
        <v>305</v>
      </c>
      <c r="D852" s="3" t="s">
        <v>314</v>
      </c>
    </row>
    <row r="853" spans="1:4" x14ac:dyDescent="0.2">
      <c r="A853" s="3" t="s">
        <v>163</v>
      </c>
      <c r="B853" s="3" t="s">
        <v>307</v>
      </c>
      <c r="C853" s="3" t="s">
        <v>308</v>
      </c>
      <c r="D853" s="3" t="s">
        <v>309</v>
      </c>
    </row>
    <row r="854" spans="1:4" x14ac:dyDescent="0.2">
      <c r="A854" s="3">
        <f t="shared" ref="A854:A856" si="86">A855-1</f>
        <v>2019</v>
      </c>
      <c r="B854" s="9"/>
      <c r="C854" s="9"/>
      <c r="D854" s="9"/>
    </row>
    <row r="855" spans="1:4" x14ac:dyDescent="0.2">
      <c r="A855" s="3">
        <f t="shared" si="86"/>
        <v>2020</v>
      </c>
      <c r="B855" s="9"/>
      <c r="C855" s="9"/>
      <c r="D855" s="9"/>
    </row>
    <row r="856" spans="1:4" x14ac:dyDescent="0.2">
      <c r="A856" s="3">
        <f t="shared" si="86"/>
        <v>2021</v>
      </c>
      <c r="B856" s="9"/>
      <c r="C856" s="9"/>
      <c r="D856" s="9"/>
    </row>
    <row r="857" spans="1:4" x14ac:dyDescent="0.2">
      <c r="A857" s="3">
        <f>A858-1</f>
        <v>2022</v>
      </c>
      <c r="B857" s="9"/>
      <c r="C857" s="9"/>
      <c r="D857" s="9"/>
    </row>
    <row r="858" spans="1:4" x14ac:dyDescent="0.2">
      <c r="A858" s="3">
        <v>2023</v>
      </c>
      <c r="B858" s="10"/>
      <c r="C858" s="10"/>
      <c r="D858" s="10"/>
    </row>
    <row r="859" spans="1:4" x14ac:dyDescent="0.2">
      <c r="A859" s="3">
        <f>A858+1</f>
        <v>2024</v>
      </c>
      <c r="B859" s="59">
        <v>1657.7713671000208</v>
      </c>
      <c r="C859" s="60">
        <v>19683694.255924664</v>
      </c>
      <c r="D859" s="55">
        <f t="shared" ref="D859:D878" si="87">B859*1000000/C859</f>
        <v>84.220540389720924</v>
      </c>
    </row>
    <row r="860" spans="1:4" x14ac:dyDescent="0.2">
      <c r="A860" s="3">
        <f t="shared" ref="A860:A878" si="88">A859+1</f>
        <v>2025</v>
      </c>
      <c r="B860" s="59">
        <v>1828.8006309349014</v>
      </c>
      <c r="C860" s="60">
        <v>20345757.891285531</v>
      </c>
      <c r="D860" s="55">
        <f t="shared" si="87"/>
        <v>89.886090294931265</v>
      </c>
    </row>
    <row r="861" spans="1:4" x14ac:dyDescent="0.2">
      <c r="A861" s="3">
        <f t="shared" si="88"/>
        <v>2026</v>
      </c>
      <c r="B861" s="59">
        <v>1772.0147341636407</v>
      </c>
      <c r="C861" s="60">
        <v>21049381.395267077</v>
      </c>
      <c r="D861" s="55">
        <f t="shared" si="87"/>
        <v>84.183696465401866</v>
      </c>
    </row>
    <row r="862" spans="1:4" x14ac:dyDescent="0.2">
      <c r="A862" s="3">
        <f t="shared" si="88"/>
        <v>2027</v>
      </c>
      <c r="B862" s="59">
        <v>1857.1773286367156</v>
      </c>
      <c r="C862" s="60">
        <v>21729469.278011125</v>
      </c>
      <c r="D862" s="55">
        <f t="shared" si="87"/>
        <v>85.468140287994231</v>
      </c>
    </row>
    <row r="863" spans="1:4" x14ac:dyDescent="0.2">
      <c r="A863" s="3">
        <f t="shared" si="88"/>
        <v>2028</v>
      </c>
      <c r="B863" s="59">
        <v>1798.169886168381</v>
      </c>
      <c r="C863" s="60">
        <v>22549039.366378967</v>
      </c>
      <c r="D863" s="55">
        <f t="shared" si="87"/>
        <v>79.744855510318786</v>
      </c>
    </row>
    <row r="864" spans="1:4" x14ac:dyDescent="0.2">
      <c r="A864" s="3">
        <f t="shared" si="88"/>
        <v>2029</v>
      </c>
      <c r="B864" s="59">
        <v>2349.8742930884359</v>
      </c>
      <c r="C864" s="60">
        <v>22929457.845549908</v>
      </c>
      <c r="D864" s="55">
        <f t="shared" si="87"/>
        <v>102.48276731691212</v>
      </c>
    </row>
    <row r="865" spans="1:4" x14ac:dyDescent="0.2">
      <c r="A865" s="3">
        <f t="shared" si="88"/>
        <v>2030</v>
      </c>
      <c r="B865" s="59">
        <v>3008.5789161259545</v>
      </c>
      <c r="C865" s="60">
        <v>23384384.190481663</v>
      </c>
      <c r="D865" s="55">
        <f t="shared" si="87"/>
        <v>128.65760721424348</v>
      </c>
    </row>
    <row r="866" spans="1:4" x14ac:dyDescent="0.2">
      <c r="A866" s="3">
        <f t="shared" si="88"/>
        <v>2031</v>
      </c>
      <c r="B866" s="59">
        <v>3779.3069786688116</v>
      </c>
      <c r="C866" s="60">
        <v>23882220.650033358</v>
      </c>
      <c r="D866" s="55">
        <f t="shared" si="87"/>
        <v>158.24772051352488</v>
      </c>
    </row>
    <row r="867" spans="1:4" x14ac:dyDescent="0.2">
      <c r="A867" s="3">
        <f t="shared" si="88"/>
        <v>2032</v>
      </c>
      <c r="B867" s="59">
        <v>4552.3932959500662</v>
      </c>
      <c r="C867" s="60">
        <v>24479610.259102654</v>
      </c>
      <c r="D867" s="55">
        <f t="shared" si="87"/>
        <v>185.96673916641609</v>
      </c>
    </row>
    <row r="868" spans="1:4" x14ac:dyDescent="0.2">
      <c r="A868" s="3">
        <f t="shared" si="88"/>
        <v>2033</v>
      </c>
      <c r="B868" s="59">
        <v>5126.1240495694665</v>
      </c>
      <c r="C868" s="60">
        <v>25008274.743971057</v>
      </c>
      <c r="D868" s="55">
        <f t="shared" si="87"/>
        <v>204.97711665636839</v>
      </c>
    </row>
    <row r="869" spans="1:4" x14ac:dyDescent="0.2">
      <c r="A869" s="3">
        <f t="shared" si="88"/>
        <v>2034</v>
      </c>
      <c r="B869" s="59">
        <v>5732.4922090894133</v>
      </c>
      <c r="C869" s="60">
        <v>25688499.192879237</v>
      </c>
      <c r="D869" s="55">
        <f t="shared" si="87"/>
        <v>223.15403348586594</v>
      </c>
    </row>
    <row r="870" spans="1:4" x14ac:dyDescent="0.2">
      <c r="A870" s="3">
        <f t="shared" si="88"/>
        <v>2035</v>
      </c>
      <c r="B870" s="59">
        <v>6514.0311698927244</v>
      </c>
      <c r="C870" s="60">
        <v>26420813.151573863</v>
      </c>
      <c r="D870" s="55">
        <f t="shared" si="87"/>
        <v>246.54923118839321</v>
      </c>
    </row>
    <row r="871" spans="1:4" x14ac:dyDescent="0.2">
      <c r="A871" s="3">
        <f t="shared" si="88"/>
        <v>2036</v>
      </c>
      <c r="B871" s="59">
        <v>7589.2572836100198</v>
      </c>
      <c r="C871" s="60">
        <v>27260994.189233735</v>
      </c>
      <c r="D871" s="55">
        <f t="shared" si="87"/>
        <v>278.39253517053561</v>
      </c>
    </row>
    <row r="872" spans="1:4" x14ac:dyDescent="0.2">
      <c r="A872" s="3">
        <f t="shared" si="88"/>
        <v>2037</v>
      </c>
      <c r="B872" s="59">
        <v>8988.3141637636236</v>
      </c>
      <c r="C872" s="60">
        <v>27944115.372105535</v>
      </c>
      <c r="D872" s="55">
        <f t="shared" si="87"/>
        <v>321.65320118653563</v>
      </c>
    </row>
    <row r="873" spans="1:4" x14ac:dyDescent="0.2">
      <c r="A873" s="3">
        <f t="shared" si="88"/>
        <v>2038</v>
      </c>
      <c r="B873" s="59">
        <v>10506.204974102899</v>
      </c>
      <c r="C873" s="60">
        <v>28693478.250558872</v>
      </c>
      <c r="D873" s="55">
        <f t="shared" si="87"/>
        <v>366.1530638551381</v>
      </c>
    </row>
    <row r="874" spans="1:4" x14ac:dyDescent="0.2">
      <c r="A874" s="3">
        <f t="shared" si="88"/>
        <v>2039</v>
      </c>
      <c r="B874" s="59">
        <v>12031.149448150125</v>
      </c>
      <c r="C874" s="60">
        <v>29506392.275346961</v>
      </c>
      <c r="D874" s="55">
        <f t="shared" si="87"/>
        <v>407.74722086923293</v>
      </c>
    </row>
    <row r="875" spans="1:4" x14ac:dyDescent="0.2">
      <c r="A875" s="3">
        <f t="shared" si="88"/>
        <v>2040</v>
      </c>
      <c r="B875" s="59">
        <v>13539.524854917599</v>
      </c>
      <c r="C875" s="60">
        <v>30422406.607060637</v>
      </c>
      <c r="D875" s="55">
        <f t="shared" si="87"/>
        <v>445.05107797011874</v>
      </c>
    </row>
    <row r="876" spans="1:4" x14ac:dyDescent="0.2">
      <c r="A876" s="3">
        <f t="shared" si="88"/>
        <v>2041</v>
      </c>
      <c r="B876" s="59">
        <v>14675.175050614365</v>
      </c>
      <c r="C876" s="60">
        <v>31097455.078278702</v>
      </c>
      <c r="D876" s="55">
        <f t="shared" si="87"/>
        <v>471.90919686752261</v>
      </c>
    </row>
    <row r="877" spans="1:4" x14ac:dyDescent="0.2">
      <c r="A877" s="3">
        <f t="shared" si="88"/>
        <v>2042</v>
      </c>
      <c r="B877" s="59">
        <v>15228.127393358223</v>
      </c>
      <c r="C877" s="60">
        <v>31814924.117571566</v>
      </c>
      <c r="D877" s="55">
        <f t="shared" si="87"/>
        <v>478.64729574972142</v>
      </c>
    </row>
    <row r="878" spans="1:4" x14ac:dyDescent="0.2">
      <c r="A878" s="3">
        <f t="shared" si="88"/>
        <v>2043</v>
      </c>
      <c r="B878" s="59">
        <v>15545.962974907998</v>
      </c>
      <c r="C878" s="60">
        <v>32532335.611845087</v>
      </c>
      <c r="D878" s="55">
        <f t="shared" si="87"/>
        <v>477.86187749912682</v>
      </c>
    </row>
    <row r="879" spans="1:4" x14ac:dyDescent="0.2">
      <c r="B879" s="56"/>
    </row>
    <row r="880" spans="1:4" x14ac:dyDescent="0.2">
      <c r="A880" s="3">
        <f>A851+1</f>
        <v>30</v>
      </c>
      <c r="B880" s="3" t="s">
        <v>129</v>
      </c>
    </row>
    <row r="881" spans="1:4" x14ac:dyDescent="0.2">
      <c r="B881" s="3" t="s">
        <v>313</v>
      </c>
      <c r="C881" s="3" t="s">
        <v>305</v>
      </c>
      <c r="D881" s="3" t="s">
        <v>314</v>
      </c>
    </row>
    <row r="882" spans="1:4" x14ac:dyDescent="0.2">
      <c r="A882" s="3" t="s">
        <v>163</v>
      </c>
      <c r="B882" s="3" t="s">
        <v>307</v>
      </c>
      <c r="C882" s="3" t="s">
        <v>308</v>
      </c>
      <c r="D882" s="3" t="s">
        <v>309</v>
      </c>
    </row>
    <row r="883" spans="1:4" x14ac:dyDescent="0.2">
      <c r="A883" s="3">
        <f t="shared" ref="A883:A885" si="89">A884-1</f>
        <v>2019</v>
      </c>
      <c r="B883" s="9"/>
      <c r="C883" s="9"/>
      <c r="D883" s="9"/>
    </row>
    <row r="884" spans="1:4" x14ac:dyDescent="0.2">
      <c r="A884" s="3">
        <f t="shared" si="89"/>
        <v>2020</v>
      </c>
      <c r="B884" s="9"/>
      <c r="C884" s="9"/>
      <c r="D884" s="9"/>
    </row>
    <row r="885" spans="1:4" x14ac:dyDescent="0.2">
      <c r="A885" s="3">
        <f t="shared" si="89"/>
        <v>2021</v>
      </c>
      <c r="B885" s="9"/>
      <c r="C885" s="9"/>
      <c r="D885" s="9"/>
    </row>
    <row r="886" spans="1:4" x14ac:dyDescent="0.2">
      <c r="A886" s="3">
        <f>A887-1</f>
        <v>2022</v>
      </c>
      <c r="B886" s="9"/>
      <c r="C886" s="9"/>
      <c r="D886" s="9"/>
    </row>
    <row r="887" spans="1:4" x14ac:dyDescent="0.2">
      <c r="A887" s="3">
        <v>2023</v>
      </c>
      <c r="B887" s="10"/>
      <c r="C887" s="10"/>
      <c r="D887" s="10"/>
    </row>
    <row r="888" spans="1:4" x14ac:dyDescent="0.2">
      <c r="A888" s="3">
        <f>A887+1</f>
        <v>2024</v>
      </c>
      <c r="B888" s="59">
        <v>1657.7713671000208</v>
      </c>
      <c r="C888" s="60">
        <v>19683694.255924664</v>
      </c>
      <c r="D888" s="55">
        <f t="shared" ref="D888:D907" si="90">B888*1000000/C888</f>
        <v>84.220540389720924</v>
      </c>
    </row>
    <row r="889" spans="1:4" x14ac:dyDescent="0.2">
      <c r="A889" s="3">
        <f t="shared" ref="A889:A907" si="91">A888+1</f>
        <v>2025</v>
      </c>
      <c r="B889" s="59">
        <v>1828.8006309349014</v>
      </c>
      <c r="C889" s="60">
        <v>20345757.891285531</v>
      </c>
      <c r="D889" s="55">
        <f t="shared" si="90"/>
        <v>89.886090294931265</v>
      </c>
    </row>
    <row r="890" spans="1:4" x14ac:dyDescent="0.2">
      <c r="A890" s="3">
        <f t="shared" si="91"/>
        <v>2026</v>
      </c>
      <c r="B890" s="59">
        <v>1772.0147341636407</v>
      </c>
      <c r="C890" s="60">
        <v>21049381.395267077</v>
      </c>
      <c r="D890" s="55">
        <f t="shared" si="90"/>
        <v>84.183696465401866</v>
      </c>
    </row>
    <row r="891" spans="1:4" x14ac:dyDescent="0.2">
      <c r="A891" s="3">
        <f t="shared" si="91"/>
        <v>2027</v>
      </c>
      <c r="B891" s="59">
        <v>1857.1746423340142</v>
      </c>
      <c r="C891" s="60">
        <v>21729469.278011125</v>
      </c>
      <c r="D891" s="55">
        <f t="shared" si="90"/>
        <v>85.468016663129447</v>
      </c>
    </row>
    <row r="892" spans="1:4" x14ac:dyDescent="0.2">
      <c r="A892" s="3">
        <f t="shared" si="91"/>
        <v>2028</v>
      </c>
      <c r="B892" s="59">
        <v>1729.3208707531712</v>
      </c>
      <c r="C892" s="60">
        <v>22549039.366378967</v>
      </c>
      <c r="D892" s="55">
        <f t="shared" si="90"/>
        <v>76.691554023876535</v>
      </c>
    </row>
    <row r="893" spans="1:4" x14ac:dyDescent="0.2">
      <c r="A893" s="3">
        <f t="shared" si="91"/>
        <v>2029</v>
      </c>
      <c r="B893" s="59">
        <v>2400.511931825326</v>
      </c>
      <c r="C893" s="60">
        <v>22929457.845549908</v>
      </c>
      <c r="D893" s="55">
        <f t="shared" si="90"/>
        <v>104.69117708734711</v>
      </c>
    </row>
    <row r="894" spans="1:4" x14ac:dyDescent="0.2">
      <c r="A894" s="3">
        <f t="shared" si="91"/>
        <v>2030</v>
      </c>
      <c r="B894" s="59">
        <v>3067.2978025343209</v>
      </c>
      <c r="C894" s="60">
        <v>23384384.190481663</v>
      </c>
      <c r="D894" s="55">
        <f t="shared" si="90"/>
        <v>131.16863705065316</v>
      </c>
    </row>
    <row r="895" spans="1:4" x14ac:dyDescent="0.2">
      <c r="A895" s="3">
        <f t="shared" si="91"/>
        <v>2031</v>
      </c>
      <c r="B895" s="59">
        <v>3782.9770444873375</v>
      </c>
      <c r="C895" s="60">
        <v>23882220.650033358</v>
      </c>
      <c r="D895" s="55">
        <f t="shared" si="90"/>
        <v>158.40139407145347</v>
      </c>
    </row>
    <row r="896" spans="1:4" x14ac:dyDescent="0.2">
      <c r="A896" s="3">
        <f t="shared" si="91"/>
        <v>2032</v>
      </c>
      <c r="B896" s="59">
        <v>4484.6391659500669</v>
      </c>
      <c r="C896" s="60">
        <v>24479610.259102654</v>
      </c>
      <c r="D896" s="55">
        <f t="shared" si="90"/>
        <v>183.19896103257892</v>
      </c>
    </row>
    <row r="897" spans="1:4" x14ac:dyDescent="0.2">
      <c r="A897" s="3">
        <f t="shared" si="91"/>
        <v>2033</v>
      </c>
      <c r="B897" s="59">
        <v>5062.8560695694669</v>
      </c>
      <c r="C897" s="60">
        <v>25008274.743971057</v>
      </c>
      <c r="D897" s="55">
        <f t="shared" si="90"/>
        <v>202.44723482134685</v>
      </c>
    </row>
    <row r="898" spans="1:4" x14ac:dyDescent="0.2">
      <c r="A898" s="3">
        <f t="shared" si="91"/>
        <v>2034</v>
      </c>
      <c r="B898" s="59">
        <v>5672.063579089413</v>
      </c>
      <c r="C898" s="60">
        <v>25688499.192879237</v>
      </c>
      <c r="D898" s="55">
        <f t="shared" si="90"/>
        <v>220.80167223866815</v>
      </c>
    </row>
    <row r="899" spans="1:4" x14ac:dyDescent="0.2">
      <c r="A899" s="3">
        <f t="shared" si="91"/>
        <v>2035</v>
      </c>
      <c r="B899" s="59">
        <v>6451.5700267134416</v>
      </c>
      <c r="C899" s="60">
        <v>26420813.151573863</v>
      </c>
      <c r="D899" s="55">
        <f t="shared" si="90"/>
        <v>244.18514258820713</v>
      </c>
    </row>
    <row r="900" spans="1:4" x14ac:dyDescent="0.2">
      <c r="A900" s="3">
        <f t="shared" si="91"/>
        <v>2036</v>
      </c>
      <c r="B900" s="59">
        <v>7524.6427846747038</v>
      </c>
      <c r="C900" s="60">
        <v>27260994.189233735</v>
      </c>
      <c r="D900" s="55">
        <f t="shared" si="90"/>
        <v>276.02231717750163</v>
      </c>
    </row>
    <row r="901" spans="1:4" x14ac:dyDescent="0.2">
      <c r="A901" s="3">
        <f t="shared" si="91"/>
        <v>2037</v>
      </c>
      <c r="B901" s="59">
        <v>8924.9108337636226</v>
      </c>
      <c r="C901" s="60">
        <v>27944115.372105535</v>
      </c>
      <c r="D901" s="55">
        <f t="shared" si="90"/>
        <v>319.38426802634359</v>
      </c>
    </row>
    <row r="902" spans="1:4" x14ac:dyDescent="0.2">
      <c r="A902" s="3">
        <f t="shared" si="91"/>
        <v>2038</v>
      </c>
      <c r="B902" s="59">
        <v>10446.342252428962</v>
      </c>
      <c r="C902" s="60">
        <v>28693478.250558872</v>
      </c>
      <c r="D902" s="55">
        <f t="shared" si="90"/>
        <v>364.06678065338747</v>
      </c>
    </row>
    <row r="903" spans="1:4" x14ac:dyDescent="0.2">
      <c r="A903" s="3">
        <f t="shared" si="91"/>
        <v>2039</v>
      </c>
      <c r="B903" s="59">
        <v>11973.058918150124</v>
      </c>
      <c r="C903" s="60">
        <v>29506392.275346961</v>
      </c>
      <c r="D903" s="55">
        <f t="shared" si="90"/>
        <v>405.77847696255964</v>
      </c>
    </row>
    <row r="904" spans="1:4" x14ac:dyDescent="0.2">
      <c r="A904" s="3">
        <f t="shared" si="91"/>
        <v>2040</v>
      </c>
      <c r="B904" s="59">
        <v>13484.225976874746</v>
      </c>
      <c r="C904" s="60">
        <v>30422406.607060637</v>
      </c>
      <c r="D904" s="55">
        <f t="shared" si="90"/>
        <v>443.23337568386967</v>
      </c>
    </row>
    <row r="905" spans="1:4" x14ac:dyDescent="0.2">
      <c r="A905" s="3">
        <f t="shared" si="91"/>
        <v>2041</v>
      </c>
      <c r="B905" s="59">
        <v>14614.760200614362</v>
      </c>
      <c r="C905" s="60">
        <v>31097455.078278702</v>
      </c>
      <c r="D905" s="55">
        <f t="shared" si="90"/>
        <v>469.96643821258044</v>
      </c>
    </row>
    <row r="906" spans="1:4" x14ac:dyDescent="0.2">
      <c r="A906" s="3">
        <f t="shared" si="91"/>
        <v>2042</v>
      </c>
      <c r="B906" s="59">
        <v>15171.144135756289</v>
      </c>
      <c r="C906" s="60">
        <v>31814924.117571566</v>
      </c>
      <c r="D906" s="55">
        <f t="shared" si="90"/>
        <v>476.85620998785214</v>
      </c>
    </row>
    <row r="907" spans="1:4" x14ac:dyDescent="0.2">
      <c r="A907" s="3">
        <f t="shared" si="91"/>
        <v>2043</v>
      </c>
      <c r="B907" s="59">
        <v>15491.944814907998</v>
      </c>
      <c r="C907" s="60">
        <v>32532335.611845087</v>
      </c>
      <c r="D907" s="55">
        <f t="shared" si="90"/>
        <v>476.20143231484889</v>
      </c>
    </row>
    <row r="908" spans="1:4" x14ac:dyDescent="0.2">
      <c r="B908" s="56"/>
    </row>
    <row r="909" spans="1:4" x14ac:dyDescent="0.2">
      <c r="A909" s="3">
        <f>A880+1</f>
        <v>31</v>
      </c>
      <c r="B909" s="3" t="s">
        <v>131</v>
      </c>
    </row>
    <row r="910" spans="1:4" x14ac:dyDescent="0.2">
      <c r="B910" s="3" t="s">
        <v>313</v>
      </c>
      <c r="C910" s="3" t="s">
        <v>305</v>
      </c>
      <c r="D910" s="3" t="s">
        <v>314</v>
      </c>
    </row>
    <row r="911" spans="1:4" x14ac:dyDescent="0.2">
      <c r="A911" s="3" t="s">
        <v>163</v>
      </c>
      <c r="B911" s="3" t="s">
        <v>307</v>
      </c>
      <c r="C911" s="3" t="s">
        <v>308</v>
      </c>
      <c r="D911" s="3" t="s">
        <v>309</v>
      </c>
    </row>
    <row r="912" spans="1:4" x14ac:dyDescent="0.2">
      <c r="A912" s="3">
        <f t="shared" ref="A912:A914" si="92">A913-1</f>
        <v>2019</v>
      </c>
      <c r="B912" s="9"/>
      <c r="C912" s="9"/>
      <c r="D912" s="9"/>
    </row>
    <row r="913" spans="1:4" x14ac:dyDescent="0.2">
      <c r="A913" s="3">
        <f t="shared" si="92"/>
        <v>2020</v>
      </c>
      <c r="B913" s="9"/>
      <c r="C913" s="9"/>
      <c r="D913" s="9"/>
    </row>
    <row r="914" spans="1:4" x14ac:dyDescent="0.2">
      <c r="A914" s="3">
        <f t="shared" si="92"/>
        <v>2021</v>
      </c>
      <c r="B914" s="9"/>
      <c r="C914" s="9"/>
      <c r="D914" s="9"/>
    </row>
    <row r="915" spans="1:4" x14ac:dyDescent="0.2">
      <c r="A915" s="3">
        <f>A916-1</f>
        <v>2022</v>
      </c>
      <c r="B915" s="9"/>
      <c r="C915" s="9"/>
      <c r="D915" s="9"/>
    </row>
    <row r="916" spans="1:4" x14ac:dyDescent="0.2">
      <c r="A916" s="3">
        <v>2023</v>
      </c>
      <c r="B916" s="10"/>
      <c r="C916" s="10"/>
      <c r="D916" s="10"/>
    </row>
    <row r="917" spans="1:4" x14ac:dyDescent="0.2">
      <c r="A917" s="3">
        <f>A916+1</f>
        <v>2024</v>
      </c>
      <c r="B917" s="59">
        <v>1657.7713671000208</v>
      </c>
      <c r="C917" s="60">
        <v>19683694.255924664</v>
      </c>
      <c r="D917" s="55">
        <f t="shared" ref="D917:D936" si="93">B917*1000000/C917</f>
        <v>84.220540389720924</v>
      </c>
    </row>
    <row r="918" spans="1:4" x14ac:dyDescent="0.2">
      <c r="A918" s="3">
        <f t="shared" ref="A918:A936" si="94">A917+1</f>
        <v>2025</v>
      </c>
      <c r="B918" s="59">
        <v>1828.8006309349014</v>
      </c>
      <c r="C918" s="60">
        <v>20345757.891285531</v>
      </c>
      <c r="D918" s="55">
        <f t="shared" si="93"/>
        <v>89.886090294931265</v>
      </c>
    </row>
    <row r="919" spans="1:4" x14ac:dyDescent="0.2">
      <c r="A919" s="3">
        <f t="shared" si="94"/>
        <v>2026</v>
      </c>
      <c r="B919" s="59">
        <v>1772.0206161876522</v>
      </c>
      <c r="C919" s="60">
        <v>21049381.395267077</v>
      </c>
      <c r="D919" s="55">
        <f t="shared" si="93"/>
        <v>84.18397590468328</v>
      </c>
    </row>
    <row r="920" spans="1:4" x14ac:dyDescent="0.2">
      <c r="A920" s="3">
        <f t="shared" si="94"/>
        <v>2027</v>
      </c>
      <c r="B920" s="59">
        <v>1857.1827012421188</v>
      </c>
      <c r="C920" s="60">
        <v>21729469.278011125</v>
      </c>
      <c r="D920" s="55">
        <f t="shared" si="93"/>
        <v>85.468387537723828</v>
      </c>
    </row>
    <row r="921" spans="1:4" x14ac:dyDescent="0.2">
      <c r="A921" s="3">
        <f t="shared" si="94"/>
        <v>2028</v>
      </c>
      <c r="B921" s="59">
        <v>1848.0281907531712</v>
      </c>
      <c r="C921" s="60">
        <v>22549039.366378967</v>
      </c>
      <c r="D921" s="55">
        <f t="shared" si="93"/>
        <v>81.955960993558563</v>
      </c>
    </row>
    <row r="922" spans="1:4" x14ac:dyDescent="0.2">
      <c r="A922" s="3">
        <f t="shared" si="94"/>
        <v>2029</v>
      </c>
      <c r="B922" s="59">
        <v>2236.2276668428062</v>
      </c>
      <c r="C922" s="60">
        <v>22929457.845549908</v>
      </c>
      <c r="D922" s="55">
        <f t="shared" si="93"/>
        <v>97.526408252029725</v>
      </c>
    </row>
    <row r="923" spans="1:4" x14ac:dyDescent="0.2">
      <c r="A923" s="3">
        <f t="shared" si="94"/>
        <v>2030</v>
      </c>
      <c r="B923" s="59">
        <v>2874.1819489426875</v>
      </c>
      <c r="C923" s="60">
        <v>23384384.190481663</v>
      </c>
      <c r="D923" s="55">
        <f t="shared" si="93"/>
        <v>122.9103116648498</v>
      </c>
    </row>
    <row r="924" spans="1:4" x14ac:dyDescent="0.2">
      <c r="A924" s="3">
        <f t="shared" si="94"/>
        <v>2031</v>
      </c>
      <c r="B924" s="59">
        <v>3639.5655870317601</v>
      </c>
      <c r="C924" s="60">
        <v>23882220.650033358</v>
      </c>
      <c r="D924" s="55">
        <f t="shared" si="93"/>
        <v>152.39644756513363</v>
      </c>
    </row>
    <row r="925" spans="1:4" x14ac:dyDescent="0.2">
      <c r="A925" s="3">
        <f t="shared" si="94"/>
        <v>2032</v>
      </c>
      <c r="B925" s="59">
        <v>4351.4168559500667</v>
      </c>
      <c r="C925" s="60">
        <v>24479610.259102654</v>
      </c>
      <c r="D925" s="55">
        <f t="shared" si="93"/>
        <v>177.75678656207396</v>
      </c>
    </row>
    <row r="926" spans="1:4" x14ac:dyDescent="0.2">
      <c r="A926" s="3">
        <f t="shared" si="94"/>
        <v>2033</v>
      </c>
      <c r="B926" s="59">
        <v>4927.969979569466</v>
      </c>
      <c r="C926" s="60">
        <v>25008274.743971057</v>
      </c>
      <c r="D926" s="55">
        <f t="shared" si="93"/>
        <v>197.05357646702478</v>
      </c>
    </row>
    <row r="927" spans="1:4" x14ac:dyDescent="0.2">
      <c r="A927" s="3">
        <f t="shared" si="94"/>
        <v>2034</v>
      </c>
      <c r="B927" s="59">
        <v>5530.2980790894135</v>
      </c>
      <c r="C927" s="60">
        <v>25688499.192879237</v>
      </c>
      <c r="D927" s="55">
        <f t="shared" si="93"/>
        <v>215.28303532120682</v>
      </c>
    </row>
    <row r="928" spans="1:4" x14ac:dyDescent="0.2">
      <c r="A928" s="3">
        <f t="shared" si="94"/>
        <v>2035</v>
      </c>
      <c r="B928" s="59">
        <v>6320.1311708104649</v>
      </c>
      <c r="C928" s="60">
        <v>26420813.151573863</v>
      </c>
      <c r="D928" s="55">
        <f t="shared" si="93"/>
        <v>239.21032008183974</v>
      </c>
    </row>
    <row r="929" spans="1:4" x14ac:dyDescent="0.2">
      <c r="A929" s="3">
        <f t="shared" si="94"/>
        <v>2036</v>
      </c>
      <c r="B929" s="59">
        <v>7403.9723899362743</v>
      </c>
      <c r="C929" s="60">
        <v>27260994.189233735</v>
      </c>
      <c r="D929" s="55">
        <f t="shared" si="93"/>
        <v>271.5958317052262</v>
      </c>
    </row>
    <row r="930" spans="1:4" x14ac:dyDescent="0.2">
      <c r="A930" s="3">
        <f t="shared" si="94"/>
        <v>2037</v>
      </c>
      <c r="B930" s="59">
        <v>8808.5892721631353</v>
      </c>
      <c r="C930" s="60">
        <v>27944115.372105535</v>
      </c>
      <c r="D930" s="55">
        <f t="shared" si="93"/>
        <v>315.22161839326191</v>
      </c>
    </row>
    <row r="931" spans="1:4" x14ac:dyDescent="0.2">
      <c r="A931" s="3">
        <f t="shared" si="94"/>
        <v>2038</v>
      </c>
      <c r="B931" s="59">
        <v>10317.670112847445</v>
      </c>
      <c r="C931" s="60">
        <v>28693478.250558872</v>
      </c>
      <c r="D931" s="55">
        <f t="shared" si="93"/>
        <v>359.58241182023596</v>
      </c>
    </row>
    <row r="932" spans="1:4" x14ac:dyDescent="0.2">
      <c r="A932" s="3">
        <f t="shared" si="94"/>
        <v>2039</v>
      </c>
      <c r="B932" s="59">
        <v>11845.654021322198</v>
      </c>
      <c r="C932" s="60">
        <v>29506392.275346961</v>
      </c>
      <c r="D932" s="55">
        <f t="shared" si="93"/>
        <v>401.46060252914828</v>
      </c>
    </row>
    <row r="933" spans="1:4" x14ac:dyDescent="0.2">
      <c r="A933" s="3">
        <f t="shared" si="94"/>
        <v>2040</v>
      </c>
      <c r="B933" s="59">
        <v>13355.2827649176</v>
      </c>
      <c r="C933" s="60">
        <v>30422406.607060637</v>
      </c>
      <c r="D933" s="55">
        <f t="shared" si="93"/>
        <v>438.99494663311799</v>
      </c>
    </row>
    <row r="934" spans="1:4" x14ac:dyDescent="0.2">
      <c r="A934" s="3">
        <f t="shared" si="94"/>
        <v>2041</v>
      </c>
      <c r="B934" s="59">
        <v>14482.665500614363</v>
      </c>
      <c r="C934" s="60">
        <v>31097455.078278702</v>
      </c>
      <c r="D934" s="55">
        <f t="shared" si="93"/>
        <v>465.71867261029911</v>
      </c>
    </row>
    <row r="935" spans="1:4" x14ac:dyDescent="0.2">
      <c r="A935" s="3">
        <f t="shared" si="94"/>
        <v>2042</v>
      </c>
      <c r="B935" s="59">
        <v>15038.086915756288</v>
      </c>
      <c r="C935" s="60">
        <v>31814924.117571566</v>
      </c>
      <c r="D935" s="55">
        <f t="shared" si="93"/>
        <v>472.67398344824801</v>
      </c>
    </row>
    <row r="936" spans="1:4" x14ac:dyDescent="0.2">
      <c r="A936" s="3">
        <f t="shared" si="94"/>
        <v>2043</v>
      </c>
      <c r="B936" s="59">
        <v>15357.740514908</v>
      </c>
      <c r="C936" s="60">
        <v>32532335.611845087</v>
      </c>
      <c r="D936" s="55">
        <f t="shared" si="93"/>
        <v>472.07617363065128</v>
      </c>
    </row>
    <row r="937" spans="1:4" x14ac:dyDescent="0.2">
      <c r="B937" s="56"/>
    </row>
    <row r="938" spans="1:4" x14ac:dyDescent="0.2">
      <c r="A938" s="3">
        <f>A909+1</f>
        <v>32</v>
      </c>
      <c r="B938" s="3" t="s">
        <v>133</v>
      </c>
    </row>
    <row r="939" spans="1:4" x14ac:dyDescent="0.2">
      <c r="B939" s="3" t="s">
        <v>313</v>
      </c>
      <c r="C939" s="3" t="s">
        <v>305</v>
      </c>
      <c r="D939" s="3" t="s">
        <v>314</v>
      </c>
    </row>
    <row r="940" spans="1:4" x14ac:dyDescent="0.2">
      <c r="A940" s="3" t="s">
        <v>163</v>
      </c>
      <c r="B940" s="3" t="s">
        <v>307</v>
      </c>
      <c r="C940" s="3" t="s">
        <v>308</v>
      </c>
      <c r="D940" s="3" t="s">
        <v>309</v>
      </c>
    </row>
    <row r="941" spans="1:4" x14ac:dyDescent="0.2">
      <c r="A941" s="3">
        <f t="shared" ref="A941:A943" si="95">A942-1</f>
        <v>2019</v>
      </c>
      <c r="B941" s="9"/>
      <c r="C941" s="9"/>
      <c r="D941" s="9"/>
    </row>
    <row r="942" spans="1:4" x14ac:dyDescent="0.2">
      <c r="A942" s="3">
        <f t="shared" si="95"/>
        <v>2020</v>
      </c>
      <c r="B942" s="9"/>
      <c r="C942" s="9"/>
      <c r="D942" s="9"/>
    </row>
    <row r="943" spans="1:4" x14ac:dyDescent="0.2">
      <c r="A943" s="3">
        <f t="shared" si="95"/>
        <v>2021</v>
      </c>
      <c r="B943" s="9"/>
      <c r="C943" s="9"/>
      <c r="D943" s="9"/>
    </row>
    <row r="944" spans="1:4" x14ac:dyDescent="0.2">
      <c r="A944" s="3">
        <f>A945-1</f>
        <v>2022</v>
      </c>
      <c r="B944" s="9"/>
      <c r="C944" s="9"/>
      <c r="D944" s="9"/>
    </row>
    <row r="945" spans="1:4" x14ac:dyDescent="0.2">
      <c r="A945" s="3">
        <v>2023</v>
      </c>
      <c r="B945" s="10"/>
      <c r="C945" s="10"/>
      <c r="D945" s="10"/>
    </row>
    <row r="946" spans="1:4" x14ac:dyDescent="0.2">
      <c r="A946" s="3">
        <f>A945+1</f>
        <v>2024</v>
      </c>
      <c r="B946" s="59">
        <v>1657.7713671000208</v>
      </c>
      <c r="C946" s="60">
        <v>19683694.255924664</v>
      </c>
      <c r="D946" s="55">
        <f t="shared" ref="D946:D965" si="96">B946*1000000/C946</f>
        <v>84.220540389720924</v>
      </c>
    </row>
    <row r="947" spans="1:4" x14ac:dyDescent="0.2">
      <c r="A947" s="3">
        <f t="shared" ref="A947:A965" si="97">A946+1</f>
        <v>2025</v>
      </c>
      <c r="B947" s="59">
        <v>1828.8006309349014</v>
      </c>
      <c r="C947" s="60">
        <v>20345757.891285531</v>
      </c>
      <c r="D947" s="55">
        <f t="shared" si="96"/>
        <v>89.886090294931265</v>
      </c>
    </row>
    <row r="948" spans="1:4" x14ac:dyDescent="0.2">
      <c r="A948" s="3">
        <f t="shared" si="97"/>
        <v>2026</v>
      </c>
      <c r="B948" s="59">
        <v>1772.0206161876522</v>
      </c>
      <c r="C948" s="60">
        <v>21049381.395267077</v>
      </c>
      <c r="D948" s="55">
        <f t="shared" si="96"/>
        <v>84.18397590468328</v>
      </c>
    </row>
    <row r="949" spans="1:4" x14ac:dyDescent="0.2">
      <c r="A949" s="3">
        <f t="shared" si="97"/>
        <v>2027</v>
      </c>
      <c r="B949" s="59">
        <v>1857.1827012421188</v>
      </c>
      <c r="C949" s="60">
        <v>21729469.278011125</v>
      </c>
      <c r="D949" s="55">
        <f t="shared" si="96"/>
        <v>85.468387537723828</v>
      </c>
    </row>
    <row r="950" spans="1:4" x14ac:dyDescent="0.2">
      <c r="A950" s="3">
        <f t="shared" si="97"/>
        <v>2028</v>
      </c>
      <c r="B950" s="59">
        <v>1848.0281907531712</v>
      </c>
      <c r="C950" s="60">
        <v>22549039.366378967</v>
      </c>
      <c r="D950" s="55">
        <f t="shared" si="96"/>
        <v>81.955960993558563</v>
      </c>
    </row>
    <row r="951" spans="1:4" x14ac:dyDescent="0.2">
      <c r="A951" s="3">
        <f t="shared" si="97"/>
        <v>2029</v>
      </c>
      <c r="B951" s="59">
        <v>2236.2276668428062</v>
      </c>
      <c r="C951" s="60">
        <v>22929457.845549908</v>
      </c>
      <c r="D951" s="55">
        <f t="shared" si="96"/>
        <v>97.526408252029725</v>
      </c>
    </row>
    <row r="952" spans="1:4" x14ac:dyDescent="0.2">
      <c r="A952" s="3">
        <f t="shared" si="97"/>
        <v>2030</v>
      </c>
      <c r="B952" s="59">
        <v>2874.1819489426875</v>
      </c>
      <c r="C952" s="60">
        <v>23384384.190481663</v>
      </c>
      <c r="D952" s="55">
        <f t="shared" si="96"/>
        <v>122.9103116648498</v>
      </c>
    </row>
    <row r="953" spans="1:4" x14ac:dyDescent="0.2">
      <c r="A953" s="3">
        <f t="shared" si="97"/>
        <v>2031</v>
      </c>
      <c r="B953" s="59">
        <v>3756.46726703176</v>
      </c>
      <c r="C953" s="60">
        <v>23882220.650033358</v>
      </c>
      <c r="D953" s="55">
        <f t="shared" si="96"/>
        <v>157.29137261054964</v>
      </c>
    </row>
    <row r="954" spans="1:4" x14ac:dyDescent="0.2">
      <c r="A954" s="3">
        <f t="shared" si="97"/>
        <v>2032</v>
      </c>
      <c r="B954" s="59">
        <v>4614.0092759500667</v>
      </c>
      <c r="C954" s="60">
        <v>24479610.259102654</v>
      </c>
      <c r="D954" s="55">
        <f t="shared" si="96"/>
        <v>188.48377188661996</v>
      </c>
    </row>
    <row r="955" spans="1:4" x14ac:dyDescent="0.2">
      <c r="A955" s="3">
        <f t="shared" si="97"/>
        <v>2033</v>
      </c>
      <c r="B955" s="59">
        <v>5185.5220595694664</v>
      </c>
      <c r="C955" s="60">
        <v>25008274.743971057</v>
      </c>
      <c r="D955" s="55">
        <f t="shared" si="96"/>
        <v>207.35225091125415</v>
      </c>
    </row>
    <row r="956" spans="1:4" x14ac:dyDescent="0.2">
      <c r="A956" s="3">
        <f t="shared" si="97"/>
        <v>2034</v>
      </c>
      <c r="B956" s="59">
        <v>5785.3241590894131</v>
      </c>
      <c r="C956" s="60">
        <v>25688499.192879237</v>
      </c>
      <c r="D956" s="55">
        <f t="shared" si="96"/>
        <v>225.21067173488612</v>
      </c>
    </row>
    <row r="957" spans="1:4" x14ac:dyDescent="0.2">
      <c r="A957" s="3">
        <f t="shared" si="97"/>
        <v>2035</v>
      </c>
      <c r="B957" s="59">
        <v>6573.9253808104659</v>
      </c>
      <c r="C957" s="60">
        <v>26420813.151573863</v>
      </c>
      <c r="D957" s="55">
        <f t="shared" si="96"/>
        <v>248.81616410124997</v>
      </c>
    </row>
    <row r="958" spans="1:4" x14ac:dyDescent="0.2">
      <c r="A958" s="3">
        <f t="shared" si="97"/>
        <v>2036</v>
      </c>
      <c r="B958" s="59">
        <v>7654.5225699362736</v>
      </c>
      <c r="C958" s="60">
        <v>27260994.189233735</v>
      </c>
      <c r="D958" s="55">
        <f t="shared" si="96"/>
        <v>280.78662563815436</v>
      </c>
    </row>
    <row r="959" spans="1:4" x14ac:dyDescent="0.2">
      <c r="A959" s="3">
        <f t="shared" si="97"/>
        <v>2037</v>
      </c>
      <c r="B959" s="59">
        <v>9056.2534621631348</v>
      </c>
      <c r="C959" s="60">
        <v>27944115.372105535</v>
      </c>
      <c r="D959" s="55">
        <f t="shared" si="96"/>
        <v>324.08445719499491</v>
      </c>
    </row>
    <row r="960" spans="1:4" x14ac:dyDescent="0.2">
      <c r="A960" s="3">
        <f t="shared" si="97"/>
        <v>2038</v>
      </c>
      <c r="B960" s="59">
        <v>10562.255642847445</v>
      </c>
      <c r="C960" s="60">
        <v>28693478.250558872</v>
      </c>
      <c r="D960" s="55">
        <f t="shared" si="96"/>
        <v>368.10649272336718</v>
      </c>
    </row>
    <row r="961" spans="1:4" x14ac:dyDescent="0.2">
      <c r="A961" s="3">
        <f t="shared" si="97"/>
        <v>2039</v>
      </c>
      <c r="B961" s="59">
        <v>12087.4700513222</v>
      </c>
      <c r="C961" s="60">
        <v>29506392.275346961</v>
      </c>
      <c r="D961" s="55">
        <f t="shared" si="96"/>
        <v>409.65598025419951</v>
      </c>
    </row>
    <row r="962" spans="1:4" x14ac:dyDescent="0.2">
      <c r="A962" s="3">
        <f t="shared" si="97"/>
        <v>2040</v>
      </c>
      <c r="B962" s="59">
        <v>13594.938044917599</v>
      </c>
      <c r="C962" s="60">
        <v>30422406.607060637</v>
      </c>
      <c r="D962" s="55">
        <f t="shared" si="96"/>
        <v>446.87253774862091</v>
      </c>
    </row>
    <row r="963" spans="1:4" x14ac:dyDescent="0.2">
      <c r="A963" s="3">
        <f t="shared" si="97"/>
        <v>2041</v>
      </c>
      <c r="B963" s="59">
        <v>14736.415210614365</v>
      </c>
      <c r="C963" s="60">
        <v>31097455.078278702</v>
      </c>
      <c r="D963" s="55">
        <f t="shared" si="96"/>
        <v>473.87849499323244</v>
      </c>
    </row>
    <row r="964" spans="1:4" x14ac:dyDescent="0.2">
      <c r="A964" s="3">
        <f t="shared" si="97"/>
        <v>2042</v>
      </c>
      <c r="B964" s="59">
        <v>15290.029205756289</v>
      </c>
      <c r="C964" s="60">
        <v>31814924.117571566</v>
      </c>
      <c r="D964" s="55">
        <f t="shared" si="96"/>
        <v>480.59298049092365</v>
      </c>
    </row>
    <row r="965" spans="1:4" x14ac:dyDescent="0.2">
      <c r="A965" s="3">
        <f t="shared" si="97"/>
        <v>2043</v>
      </c>
      <c r="B965" s="59">
        <v>15607.835954907998</v>
      </c>
      <c r="C965" s="60">
        <v>32532335.611845087</v>
      </c>
      <c r="D965" s="55">
        <f t="shared" si="96"/>
        <v>479.76376922735153</v>
      </c>
    </row>
    <row r="966" spans="1:4" x14ac:dyDescent="0.2">
      <c r="B966" s="56"/>
    </row>
    <row r="967" spans="1:4" x14ac:dyDescent="0.2">
      <c r="A967" s="3">
        <f>A938+1</f>
        <v>33</v>
      </c>
      <c r="B967" s="3" t="s">
        <v>135</v>
      </c>
    </row>
    <row r="968" spans="1:4" x14ac:dyDescent="0.2">
      <c r="B968" s="3" t="s">
        <v>313</v>
      </c>
      <c r="C968" s="3" t="s">
        <v>305</v>
      </c>
      <c r="D968" s="3" t="s">
        <v>314</v>
      </c>
    </row>
    <row r="969" spans="1:4" x14ac:dyDescent="0.2">
      <c r="A969" s="3" t="s">
        <v>163</v>
      </c>
      <c r="B969" s="3" t="s">
        <v>307</v>
      </c>
      <c r="C969" s="3" t="s">
        <v>308</v>
      </c>
      <c r="D969" s="3" t="s">
        <v>309</v>
      </c>
    </row>
    <row r="970" spans="1:4" x14ac:dyDescent="0.2">
      <c r="A970" s="3">
        <f t="shared" ref="A970:A972" si="98">A971-1</f>
        <v>2019</v>
      </c>
      <c r="B970" s="9"/>
      <c r="C970" s="9"/>
      <c r="D970" s="9"/>
    </row>
    <row r="971" spans="1:4" x14ac:dyDescent="0.2">
      <c r="A971" s="3">
        <f t="shared" si="98"/>
        <v>2020</v>
      </c>
      <c r="B971" s="9"/>
      <c r="C971" s="9"/>
      <c r="D971" s="9"/>
    </row>
    <row r="972" spans="1:4" x14ac:dyDescent="0.2">
      <c r="A972" s="3">
        <f t="shared" si="98"/>
        <v>2021</v>
      </c>
      <c r="B972" s="9"/>
      <c r="C972" s="9"/>
      <c r="D972" s="9"/>
    </row>
    <row r="973" spans="1:4" x14ac:dyDescent="0.2">
      <c r="A973" s="3">
        <f>A974-1</f>
        <v>2022</v>
      </c>
      <c r="B973" s="9"/>
      <c r="C973" s="9"/>
      <c r="D973" s="9"/>
    </row>
    <row r="974" spans="1:4" x14ac:dyDescent="0.2">
      <c r="A974" s="3">
        <v>2023</v>
      </c>
      <c r="B974" s="10"/>
      <c r="C974" s="10"/>
      <c r="D974" s="10"/>
    </row>
    <row r="975" spans="1:4" x14ac:dyDescent="0.2">
      <c r="A975" s="3">
        <f>A974+1</f>
        <v>2024</v>
      </c>
      <c r="B975" s="59">
        <v>1639.437467100021</v>
      </c>
      <c r="C975" s="60">
        <v>19683694.255924664</v>
      </c>
      <c r="D975" s="69">
        <f t="shared" ref="D975:D994" si="99">B975*1000000/C975</f>
        <v>83.289114623722668</v>
      </c>
    </row>
    <row r="976" spans="1:4" x14ac:dyDescent="0.2">
      <c r="A976" s="3">
        <f t="shared" ref="A976:A994" si="100">A975+1</f>
        <v>2025</v>
      </c>
      <c r="B976" s="59">
        <v>1793.9893386537108</v>
      </c>
      <c r="C976" s="60">
        <v>20345757.891285531</v>
      </c>
      <c r="D976" s="55">
        <f t="shared" si="99"/>
        <v>88.175105014009333</v>
      </c>
    </row>
    <row r="977" spans="1:4" x14ac:dyDescent="0.2">
      <c r="A977" s="3">
        <f t="shared" si="100"/>
        <v>2026</v>
      </c>
      <c r="B977" s="59">
        <v>1751.9799604002619</v>
      </c>
      <c r="C977" s="60">
        <v>21049381.395267077</v>
      </c>
      <c r="D977" s="55">
        <f t="shared" si="99"/>
        <v>83.231897769413408</v>
      </c>
    </row>
    <row r="978" spans="1:4" x14ac:dyDescent="0.2">
      <c r="A978" s="3">
        <f t="shared" si="100"/>
        <v>2027</v>
      </c>
      <c r="B978" s="59">
        <v>1822.5983969884994</v>
      </c>
      <c r="C978" s="60">
        <v>21729469.278011125</v>
      </c>
      <c r="D978" s="55">
        <f t="shared" si="99"/>
        <v>83.87680222051516</v>
      </c>
    </row>
    <row r="979" spans="1:4" x14ac:dyDescent="0.2">
      <c r="A979" s="3">
        <f t="shared" si="100"/>
        <v>2028</v>
      </c>
      <c r="B979" s="59">
        <v>1808.1362139434359</v>
      </c>
      <c r="C979" s="60">
        <v>22549039.366378967</v>
      </c>
      <c r="D979" s="55">
        <f t="shared" si="99"/>
        <v>80.186840093924374</v>
      </c>
    </row>
    <row r="980" spans="1:4" x14ac:dyDescent="0.2">
      <c r="A980" s="3">
        <f t="shared" si="100"/>
        <v>2029</v>
      </c>
      <c r="B980" s="59">
        <v>1867.8614705854823</v>
      </c>
      <c r="C980" s="60">
        <v>22929457.845549908</v>
      </c>
      <c r="D980" s="55">
        <f t="shared" si="99"/>
        <v>81.461213918234549</v>
      </c>
    </row>
    <row r="981" spans="1:4" x14ac:dyDescent="0.2">
      <c r="A981" s="3">
        <f t="shared" si="100"/>
        <v>2030</v>
      </c>
      <c r="B981" s="59">
        <v>1937.8650120617565</v>
      </c>
      <c r="C981" s="60">
        <v>23384384.190481663</v>
      </c>
      <c r="D981" s="55">
        <f t="shared" si="99"/>
        <v>82.870046791762064</v>
      </c>
    </row>
    <row r="982" spans="1:4" x14ac:dyDescent="0.2">
      <c r="A982" s="3">
        <f t="shared" si="100"/>
        <v>2031</v>
      </c>
      <c r="B982" s="59">
        <v>2492.5343454887839</v>
      </c>
      <c r="C982" s="60">
        <v>23882220.650033358</v>
      </c>
      <c r="D982" s="55">
        <f t="shared" si="99"/>
        <v>104.36777978120315</v>
      </c>
    </row>
    <row r="983" spans="1:4" x14ac:dyDescent="0.2">
      <c r="A983" s="3">
        <f t="shared" si="100"/>
        <v>2032</v>
      </c>
      <c r="B983" s="59">
        <v>3588.8465600024683</v>
      </c>
      <c r="C983" s="60">
        <v>24479610.259102654</v>
      </c>
      <c r="D983" s="55">
        <f t="shared" si="99"/>
        <v>146.6055432262435</v>
      </c>
    </row>
    <row r="984" spans="1:4" x14ac:dyDescent="0.2">
      <c r="A984" s="3">
        <f t="shared" si="100"/>
        <v>2033</v>
      </c>
      <c r="B984" s="59">
        <v>4332.1452338132131</v>
      </c>
      <c r="C984" s="60">
        <v>25008274.743971057</v>
      </c>
      <c r="D984" s="55">
        <f t="shared" si="99"/>
        <v>173.22847250219041</v>
      </c>
    </row>
    <row r="985" spans="1:4" x14ac:dyDescent="0.2">
      <c r="A985" s="3">
        <f t="shared" si="100"/>
        <v>2034</v>
      </c>
      <c r="B985" s="59">
        <v>4858.5202917945544</v>
      </c>
      <c r="C985" s="60">
        <v>25688499.192879237</v>
      </c>
      <c r="D985" s="55">
        <f t="shared" si="99"/>
        <v>189.13211921470756</v>
      </c>
    </row>
    <row r="986" spans="1:4" x14ac:dyDescent="0.2">
      <c r="A986" s="3">
        <f t="shared" si="100"/>
        <v>2035</v>
      </c>
      <c r="B986" s="59">
        <v>5583.6100852783529</v>
      </c>
      <c r="C986" s="60">
        <v>26420813.151573863</v>
      </c>
      <c r="D986" s="55">
        <f t="shared" si="99"/>
        <v>211.33377134328444</v>
      </c>
    </row>
    <row r="987" spans="1:4" x14ac:dyDescent="0.2">
      <c r="A987" s="3">
        <f t="shared" si="100"/>
        <v>2036</v>
      </c>
      <c r="B987" s="59">
        <v>6158.7900997497081</v>
      </c>
      <c r="C987" s="60">
        <v>27260994.189233735</v>
      </c>
      <c r="D987" s="55">
        <f t="shared" si="99"/>
        <v>225.91949717600605</v>
      </c>
    </row>
    <row r="988" spans="1:4" x14ac:dyDescent="0.2">
      <c r="A988" s="3">
        <f t="shared" si="100"/>
        <v>2037</v>
      </c>
      <c r="B988" s="59">
        <v>6950.3095097881078</v>
      </c>
      <c r="C988" s="60">
        <v>27944115.372105535</v>
      </c>
      <c r="D988" s="55">
        <f t="shared" si="99"/>
        <v>248.72175831073429</v>
      </c>
    </row>
    <row r="989" spans="1:4" x14ac:dyDescent="0.2">
      <c r="A989" s="3">
        <f t="shared" si="100"/>
        <v>2038</v>
      </c>
      <c r="B989" s="59">
        <v>7941.3214033128115</v>
      </c>
      <c r="C989" s="60">
        <v>28693478.250558872</v>
      </c>
      <c r="D989" s="55">
        <f t="shared" si="99"/>
        <v>276.76398566835081</v>
      </c>
    </row>
    <row r="990" spans="1:4" x14ac:dyDescent="0.2">
      <c r="A990" s="3">
        <f t="shared" si="100"/>
        <v>2039</v>
      </c>
      <c r="B990" s="59">
        <v>9296.5470078669114</v>
      </c>
      <c r="C990" s="60">
        <v>29506392.275346961</v>
      </c>
      <c r="D990" s="55">
        <f t="shared" si="99"/>
        <v>315.06891527482054</v>
      </c>
    </row>
    <row r="991" spans="1:4" x14ac:dyDescent="0.2">
      <c r="A991" s="3">
        <f t="shared" si="100"/>
        <v>2040</v>
      </c>
      <c r="B991" s="59">
        <v>10805.16217978402</v>
      </c>
      <c r="C991" s="60">
        <v>30422406.607060637</v>
      </c>
      <c r="D991" s="55">
        <f t="shared" si="99"/>
        <v>355.17118416517002</v>
      </c>
    </row>
    <row r="992" spans="1:4" x14ac:dyDescent="0.2">
      <c r="A992" s="3">
        <f t="shared" si="100"/>
        <v>2041</v>
      </c>
      <c r="B992" s="59">
        <v>12277.695991329711</v>
      </c>
      <c r="C992" s="60">
        <v>31097455.078278702</v>
      </c>
      <c r="D992" s="55">
        <f t="shared" si="99"/>
        <v>394.81352928798253</v>
      </c>
    </row>
    <row r="993" spans="1:4" x14ac:dyDescent="0.2">
      <c r="A993" s="3">
        <f t="shared" si="100"/>
        <v>2042</v>
      </c>
      <c r="B993" s="59">
        <v>13464.111790772797</v>
      </c>
      <c r="C993" s="60">
        <v>31814924.117571566</v>
      </c>
      <c r="D993" s="55">
        <f t="shared" si="99"/>
        <v>423.20112853377793</v>
      </c>
    </row>
    <row r="994" spans="1:4" x14ac:dyDescent="0.2">
      <c r="A994" s="3">
        <f t="shared" si="100"/>
        <v>2043</v>
      </c>
      <c r="B994" s="59">
        <v>14049.603757211224</v>
      </c>
      <c r="C994" s="60">
        <v>32532335.611845087</v>
      </c>
      <c r="D994" s="55">
        <f t="shared" si="99"/>
        <v>431.86581882229615</v>
      </c>
    </row>
    <row r="995" spans="1:4" x14ac:dyDescent="0.2">
      <c r="B995" s="56"/>
    </row>
    <row r="996" spans="1:4" x14ac:dyDescent="0.2">
      <c r="A996" s="3">
        <f>A967+1</f>
        <v>34</v>
      </c>
      <c r="B996" s="3" t="s">
        <v>137</v>
      </c>
    </row>
    <row r="997" spans="1:4" x14ac:dyDescent="0.2">
      <c r="B997" s="3" t="s">
        <v>313</v>
      </c>
      <c r="C997" s="3" t="s">
        <v>305</v>
      </c>
      <c r="D997" s="3" t="s">
        <v>314</v>
      </c>
    </row>
    <row r="998" spans="1:4" x14ac:dyDescent="0.2">
      <c r="A998" s="3" t="s">
        <v>163</v>
      </c>
      <c r="B998" s="3" t="s">
        <v>307</v>
      </c>
      <c r="C998" s="3" t="s">
        <v>308</v>
      </c>
      <c r="D998" s="3" t="s">
        <v>309</v>
      </c>
    </row>
    <row r="999" spans="1:4" x14ac:dyDescent="0.2">
      <c r="A999" s="3">
        <f t="shared" ref="A999:A1001" si="101">A1000-1</f>
        <v>2019</v>
      </c>
      <c r="B999" s="9"/>
      <c r="C999" s="9"/>
      <c r="D999" s="9"/>
    </row>
    <row r="1000" spans="1:4" x14ac:dyDescent="0.2">
      <c r="A1000" s="3">
        <f t="shared" si="101"/>
        <v>2020</v>
      </c>
      <c r="B1000" s="9"/>
      <c r="C1000" s="9"/>
      <c r="D1000" s="9"/>
    </row>
    <row r="1001" spans="1:4" x14ac:dyDescent="0.2">
      <c r="A1001" s="3">
        <f t="shared" si="101"/>
        <v>2021</v>
      </c>
      <c r="B1001" s="9"/>
      <c r="C1001" s="9"/>
      <c r="D1001" s="9"/>
    </row>
    <row r="1002" spans="1:4" x14ac:dyDescent="0.2">
      <c r="A1002" s="3">
        <f>A1003-1</f>
        <v>2022</v>
      </c>
      <c r="B1002" s="9"/>
      <c r="C1002" s="9"/>
      <c r="D1002" s="9"/>
    </row>
    <row r="1003" spans="1:4" x14ac:dyDescent="0.2">
      <c r="A1003" s="3">
        <v>2023</v>
      </c>
      <c r="B1003" s="10"/>
      <c r="C1003" s="10"/>
      <c r="D1003" s="10"/>
    </row>
    <row r="1004" spans="1:4" x14ac:dyDescent="0.2">
      <c r="A1004" s="3">
        <f>A1003+1</f>
        <v>2024</v>
      </c>
      <c r="B1004" s="59">
        <v>1657.7713671000208</v>
      </c>
      <c r="C1004" s="60">
        <v>19683694.255924664</v>
      </c>
      <c r="D1004" s="55">
        <f t="shared" ref="D1004:D1023" si="102">B1004*1000000/C1004</f>
        <v>84.220540389720924</v>
      </c>
    </row>
    <row r="1005" spans="1:4" x14ac:dyDescent="0.2">
      <c r="A1005" s="3">
        <f t="shared" ref="A1005:A1023" si="103">A1004+1</f>
        <v>2025</v>
      </c>
      <c r="B1005" s="59">
        <v>1828.8063227474411</v>
      </c>
      <c r="C1005" s="60">
        <v>20345757.891285531</v>
      </c>
      <c r="D1005" s="55">
        <f t="shared" si="102"/>
        <v>89.886370049196003</v>
      </c>
    </row>
    <row r="1006" spans="1:4" x14ac:dyDescent="0.2">
      <c r="A1006" s="3">
        <f t="shared" si="103"/>
        <v>2026</v>
      </c>
      <c r="B1006" s="59">
        <v>1781.0621231397761</v>
      </c>
      <c r="C1006" s="60">
        <v>21049381.395267077</v>
      </c>
      <c r="D1006" s="55">
        <f t="shared" si="102"/>
        <v>84.613513798569173</v>
      </c>
    </row>
    <row r="1007" spans="1:4" x14ac:dyDescent="0.2">
      <c r="A1007" s="3">
        <f t="shared" si="103"/>
        <v>2027</v>
      </c>
      <c r="B1007" s="59">
        <v>1856.6225422195091</v>
      </c>
      <c r="C1007" s="60">
        <v>21729469.278011125</v>
      </c>
      <c r="D1007" s="55">
        <f t="shared" si="102"/>
        <v>85.442608766257166</v>
      </c>
    </row>
    <row r="1008" spans="1:4" x14ac:dyDescent="0.2">
      <c r="A1008" s="3">
        <f t="shared" si="103"/>
        <v>2028</v>
      </c>
      <c r="B1008" s="59">
        <v>1849.8075915835905</v>
      </c>
      <c r="C1008" s="60">
        <v>22549039.366378967</v>
      </c>
      <c r="D1008" s="55">
        <f t="shared" si="102"/>
        <v>82.034873482978071</v>
      </c>
    </row>
    <row r="1009" spans="1:4" x14ac:dyDescent="0.2">
      <c r="A1009" s="3">
        <f t="shared" si="103"/>
        <v>2029</v>
      </c>
      <c r="B1009" s="59">
        <v>2198.1868655796961</v>
      </c>
      <c r="C1009" s="60">
        <v>22929457.845549908</v>
      </c>
      <c r="D1009" s="55">
        <f t="shared" si="102"/>
        <v>95.86737202363966</v>
      </c>
    </row>
    <row r="1010" spans="1:4" x14ac:dyDescent="0.2">
      <c r="A1010" s="3">
        <f t="shared" si="103"/>
        <v>2030</v>
      </c>
      <c r="B1010" s="59">
        <v>2799.8937333092213</v>
      </c>
      <c r="C1010" s="60">
        <v>23384384.190481663</v>
      </c>
      <c r="D1010" s="55">
        <f t="shared" si="102"/>
        <v>119.73348156197694</v>
      </c>
    </row>
    <row r="1011" spans="1:4" x14ac:dyDescent="0.2">
      <c r="A1011" s="3">
        <f t="shared" si="103"/>
        <v>2031</v>
      </c>
      <c r="B1011" s="59">
        <v>4460.0234775933277</v>
      </c>
      <c r="C1011" s="60">
        <v>23882220.650033358</v>
      </c>
      <c r="D1011" s="55">
        <f t="shared" si="102"/>
        <v>186.75078599054387</v>
      </c>
    </row>
    <row r="1012" spans="1:4" x14ac:dyDescent="0.2">
      <c r="A1012" s="3">
        <f t="shared" si="103"/>
        <v>2032</v>
      </c>
      <c r="B1012" s="59">
        <v>6059.7405080750141</v>
      </c>
      <c r="C1012" s="60">
        <v>24479610.259102654</v>
      </c>
      <c r="D1012" s="55">
        <f t="shared" si="102"/>
        <v>247.54236051702341</v>
      </c>
    </row>
    <row r="1013" spans="1:4" x14ac:dyDescent="0.2">
      <c r="A1013" s="3">
        <f t="shared" si="103"/>
        <v>2033</v>
      </c>
      <c r="B1013" s="59">
        <v>6363.9212716901375</v>
      </c>
      <c r="C1013" s="60">
        <v>25008274.743971057</v>
      </c>
      <c r="D1013" s="55">
        <f t="shared" si="102"/>
        <v>254.47262303547504</v>
      </c>
    </row>
    <row r="1014" spans="1:4" x14ac:dyDescent="0.2">
      <c r="A1014" s="3">
        <f t="shared" si="103"/>
        <v>2034</v>
      </c>
      <c r="B1014" s="59">
        <v>7167.9756879063361</v>
      </c>
      <c r="C1014" s="60">
        <v>25688499.192879237</v>
      </c>
      <c r="D1014" s="55">
        <f t="shared" si="102"/>
        <v>279.03442836758927</v>
      </c>
    </row>
    <row r="1015" spans="1:4" x14ac:dyDescent="0.2">
      <c r="A1015" s="3">
        <f t="shared" si="103"/>
        <v>2035</v>
      </c>
      <c r="B1015" s="59">
        <v>8225.4396227988764</v>
      </c>
      <c r="C1015" s="60">
        <v>26420813.151573863</v>
      </c>
      <c r="D1015" s="55">
        <f t="shared" si="102"/>
        <v>311.32424182443816</v>
      </c>
    </row>
    <row r="1016" spans="1:4" x14ac:dyDescent="0.2">
      <c r="A1016" s="3">
        <f t="shared" si="103"/>
        <v>2036</v>
      </c>
      <c r="B1016" s="59">
        <v>8792.2055158100011</v>
      </c>
      <c r="C1016" s="60">
        <v>27260994.189233735</v>
      </c>
      <c r="D1016" s="55">
        <f t="shared" si="102"/>
        <v>322.51962106658357</v>
      </c>
    </row>
    <row r="1017" spans="1:4" x14ac:dyDescent="0.2">
      <c r="A1017" s="3">
        <f t="shared" si="103"/>
        <v>2037</v>
      </c>
      <c r="B1017" s="59">
        <v>9761.1168478171603</v>
      </c>
      <c r="C1017" s="60">
        <v>27944115.372105535</v>
      </c>
      <c r="D1017" s="55">
        <f t="shared" si="102"/>
        <v>349.30849367881342</v>
      </c>
    </row>
    <row r="1018" spans="1:4" x14ac:dyDescent="0.2">
      <c r="A1018" s="3">
        <f t="shared" si="103"/>
        <v>2038</v>
      </c>
      <c r="B1018" s="59">
        <v>11273.097317924974</v>
      </c>
      <c r="C1018" s="60">
        <v>28693478.250558872</v>
      </c>
      <c r="D1018" s="55">
        <f t="shared" si="102"/>
        <v>392.8801248661934</v>
      </c>
    </row>
    <row r="1019" spans="1:4" x14ac:dyDescent="0.2">
      <c r="A1019" s="3">
        <f t="shared" si="103"/>
        <v>2039</v>
      </c>
      <c r="B1019" s="59">
        <v>12637.090344978045</v>
      </c>
      <c r="C1019" s="60">
        <v>29506392.275346961</v>
      </c>
      <c r="D1019" s="55">
        <f t="shared" si="102"/>
        <v>428.28314038028043</v>
      </c>
    </row>
    <row r="1020" spans="1:4" x14ac:dyDescent="0.2">
      <c r="A1020" s="3">
        <f t="shared" si="103"/>
        <v>2040</v>
      </c>
      <c r="B1020" s="59">
        <v>13889.282122960451</v>
      </c>
      <c r="C1020" s="60">
        <v>30422406.607060637</v>
      </c>
      <c r="D1020" s="55">
        <f t="shared" si="102"/>
        <v>456.54777751004525</v>
      </c>
    </row>
    <row r="1021" spans="1:4" x14ac:dyDescent="0.2">
      <c r="A1021" s="3">
        <f t="shared" si="103"/>
        <v>2041</v>
      </c>
      <c r="B1021" s="59">
        <v>15492.951287353866</v>
      </c>
      <c r="C1021" s="60">
        <v>31097455.078278702</v>
      </c>
      <c r="D1021" s="55">
        <f t="shared" si="102"/>
        <v>498.20640461912126</v>
      </c>
    </row>
    <row r="1022" spans="1:4" x14ac:dyDescent="0.2">
      <c r="A1022" s="3">
        <f t="shared" si="103"/>
        <v>2042</v>
      </c>
      <c r="B1022" s="59">
        <v>16517.793510552419</v>
      </c>
      <c r="C1022" s="60">
        <v>31814924.117571566</v>
      </c>
      <c r="D1022" s="55">
        <f t="shared" si="102"/>
        <v>519.18380975894104</v>
      </c>
    </row>
    <row r="1023" spans="1:4" x14ac:dyDescent="0.2">
      <c r="A1023" s="3">
        <f t="shared" si="103"/>
        <v>2043</v>
      </c>
      <c r="B1023" s="59">
        <v>16805.865830461345</v>
      </c>
      <c r="C1023" s="60">
        <v>32532335.611845087</v>
      </c>
      <c r="D1023" s="55">
        <f t="shared" si="102"/>
        <v>516.58958738708873</v>
      </c>
    </row>
    <row r="1024" spans="1:4" x14ac:dyDescent="0.2">
      <c r="B1024" s="56"/>
    </row>
    <row r="1025" spans="1:4" x14ac:dyDescent="0.2">
      <c r="A1025" s="3">
        <f>A996+1</f>
        <v>35</v>
      </c>
      <c r="B1025" s="3" t="s">
        <v>139</v>
      </c>
    </row>
    <row r="1026" spans="1:4" x14ac:dyDescent="0.2">
      <c r="B1026" s="3" t="s">
        <v>313</v>
      </c>
      <c r="C1026" s="3" t="s">
        <v>305</v>
      </c>
      <c r="D1026" s="3" t="s">
        <v>314</v>
      </c>
    </row>
    <row r="1027" spans="1:4" x14ac:dyDescent="0.2">
      <c r="A1027" s="3" t="s">
        <v>163</v>
      </c>
      <c r="B1027" s="3" t="s">
        <v>307</v>
      </c>
      <c r="C1027" s="3" t="s">
        <v>308</v>
      </c>
      <c r="D1027" s="3" t="s">
        <v>309</v>
      </c>
    </row>
    <row r="1028" spans="1:4" x14ac:dyDescent="0.2">
      <c r="A1028" s="3">
        <f t="shared" ref="A1028:A1030" si="104">A1029-1</f>
        <v>2019</v>
      </c>
      <c r="B1028" s="9"/>
      <c r="C1028" s="9"/>
      <c r="D1028" s="9"/>
    </row>
    <row r="1029" spans="1:4" x14ac:dyDescent="0.2">
      <c r="A1029" s="3">
        <f t="shared" si="104"/>
        <v>2020</v>
      </c>
      <c r="B1029" s="9"/>
      <c r="C1029" s="9"/>
      <c r="D1029" s="9"/>
    </row>
    <row r="1030" spans="1:4" x14ac:dyDescent="0.2">
      <c r="A1030" s="3">
        <f t="shared" si="104"/>
        <v>2021</v>
      </c>
      <c r="B1030" s="9"/>
      <c r="C1030" s="9"/>
      <c r="D1030" s="9"/>
    </row>
    <row r="1031" spans="1:4" x14ac:dyDescent="0.2">
      <c r="A1031" s="3">
        <f>A1032-1</f>
        <v>2022</v>
      </c>
      <c r="B1031" s="9"/>
      <c r="C1031" s="9"/>
      <c r="D1031" s="9"/>
    </row>
    <row r="1032" spans="1:4" x14ac:dyDescent="0.2">
      <c r="A1032" s="3">
        <v>2023</v>
      </c>
      <c r="B1032" s="10"/>
      <c r="C1032" s="10"/>
      <c r="D1032" s="10"/>
    </row>
    <row r="1033" spans="1:4" x14ac:dyDescent="0.2">
      <c r="A1033" s="3">
        <f>A1032+1</f>
        <v>2024</v>
      </c>
      <c r="B1033" s="59">
        <v>1657.7713671000208</v>
      </c>
      <c r="C1033" s="60">
        <v>19683694.255924664</v>
      </c>
      <c r="D1033" s="55">
        <f t="shared" ref="D1033:D1052" si="105">B1033*1000000/C1033</f>
        <v>84.220540389720924</v>
      </c>
    </row>
    <row r="1034" spans="1:4" x14ac:dyDescent="0.2">
      <c r="A1034" s="3">
        <f t="shared" ref="A1034:A1052" si="106">A1033+1</f>
        <v>2025</v>
      </c>
      <c r="B1034" s="59">
        <v>1828.8006309349014</v>
      </c>
      <c r="C1034" s="60">
        <v>20345757.891285531</v>
      </c>
      <c r="D1034" s="55">
        <f t="shared" si="105"/>
        <v>89.886090294931265</v>
      </c>
    </row>
    <row r="1035" spans="1:4" x14ac:dyDescent="0.2">
      <c r="A1035" s="3">
        <f t="shared" si="106"/>
        <v>2026</v>
      </c>
      <c r="B1035" s="59">
        <v>1771.7995243161311</v>
      </c>
      <c r="C1035" s="60">
        <v>21049381.395267077</v>
      </c>
      <c r="D1035" s="55">
        <f t="shared" si="105"/>
        <v>84.173472419218825</v>
      </c>
    </row>
    <row r="1036" spans="1:4" x14ac:dyDescent="0.2">
      <c r="A1036" s="3">
        <f t="shared" si="106"/>
        <v>2027</v>
      </c>
      <c r="B1036" s="59">
        <v>1864.2949217999949</v>
      </c>
      <c r="C1036" s="60">
        <v>21729469.278011125</v>
      </c>
      <c r="D1036" s="55">
        <f t="shared" si="105"/>
        <v>85.795695143210224</v>
      </c>
    </row>
    <row r="1037" spans="1:4" x14ac:dyDescent="0.2">
      <c r="A1037" s="3">
        <f t="shared" si="106"/>
        <v>2028</v>
      </c>
      <c r="B1037" s="59">
        <v>1853.0832207531712</v>
      </c>
      <c r="C1037" s="60">
        <v>22549039.366378967</v>
      </c>
      <c r="D1037" s="55">
        <f t="shared" si="105"/>
        <v>82.180140388426139</v>
      </c>
    </row>
    <row r="1038" spans="1:4" x14ac:dyDescent="0.2">
      <c r="A1038" s="3">
        <f t="shared" si="106"/>
        <v>2029</v>
      </c>
      <c r="B1038" s="59">
        <v>2272.565893088436</v>
      </c>
      <c r="C1038" s="60">
        <v>22929457.845549908</v>
      </c>
      <c r="D1038" s="55">
        <f t="shared" si="105"/>
        <v>99.11119174278646</v>
      </c>
    </row>
    <row r="1039" spans="1:4" x14ac:dyDescent="0.2">
      <c r="A1039" s="3">
        <f t="shared" si="106"/>
        <v>2030</v>
      </c>
      <c r="B1039" s="59">
        <v>2584.8009797175887</v>
      </c>
      <c r="C1039" s="60">
        <v>23384384.190481663</v>
      </c>
      <c r="D1039" s="55">
        <f t="shared" si="105"/>
        <v>110.53534523991021</v>
      </c>
    </row>
    <row r="1040" spans="1:4" x14ac:dyDescent="0.2">
      <c r="A1040" s="3">
        <f t="shared" si="106"/>
        <v>2031</v>
      </c>
      <c r="B1040" s="59">
        <v>3084.005878668811</v>
      </c>
      <c r="C1040" s="60">
        <v>23882220.650033358</v>
      </c>
      <c r="D1040" s="55">
        <f t="shared" si="105"/>
        <v>129.13396638702034</v>
      </c>
    </row>
    <row r="1041" spans="1:4" x14ac:dyDescent="0.2">
      <c r="A1041" s="3">
        <f t="shared" si="106"/>
        <v>2032</v>
      </c>
      <c r="B1041" s="59">
        <v>3655.8961201999637</v>
      </c>
      <c r="C1041" s="60">
        <v>24479610.259102654</v>
      </c>
      <c r="D1041" s="55">
        <f t="shared" si="105"/>
        <v>149.34453945566932</v>
      </c>
    </row>
    <row r="1042" spans="1:4" x14ac:dyDescent="0.2">
      <c r="A1042" s="3">
        <f t="shared" si="106"/>
        <v>2033</v>
      </c>
      <c r="B1042" s="59">
        <v>4077.6022785091309</v>
      </c>
      <c r="C1042" s="60">
        <v>25008274.743971057</v>
      </c>
      <c r="D1042" s="55">
        <f t="shared" si="105"/>
        <v>163.05012321940166</v>
      </c>
    </row>
    <row r="1043" spans="1:4" x14ac:dyDescent="0.2">
      <c r="A1043" s="3">
        <f t="shared" si="106"/>
        <v>2034</v>
      </c>
      <c r="B1043" s="59">
        <v>4532.1020286290222</v>
      </c>
      <c r="C1043" s="60">
        <v>25688499.192879237</v>
      </c>
      <c r="D1043" s="55">
        <f t="shared" si="105"/>
        <v>176.42533316564112</v>
      </c>
    </row>
    <row r="1044" spans="1:4" x14ac:dyDescent="0.2">
      <c r="A1044" s="3">
        <f t="shared" si="106"/>
        <v>2035</v>
      </c>
      <c r="B1044" s="59">
        <v>5244.1935653302708</v>
      </c>
      <c r="C1044" s="60">
        <v>26420813.151573863</v>
      </c>
      <c r="D1044" s="55">
        <f t="shared" si="105"/>
        <v>198.4872129122142</v>
      </c>
    </row>
    <row r="1045" spans="1:4" x14ac:dyDescent="0.2">
      <c r="A1045" s="3">
        <f t="shared" si="106"/>
        <v>2036</v>
      </c>
      <c r="B1045" s="59">
        <v>6322.8702388715901</v>
      </c>
      <c r="C1045" s="60">
        <v>27260994.189233735</v>
      </c>
      <c r="D1045" s="55">
        <f t="shared" si="105"/>
        <v>231.93835833649453</v>
      </c>
    </row>
    <row r="1046" spans="1:4" x14ac:dyDescent="0.2">
      <c r="A1046" s="3">
        <f t="shared" si="106"/>
        <v>2037</v>
      </c>
      <c r="B1046" s="59">
        <v>7780.0610821631353</v>
      </c>
      <c r="C1046" s="60">
        <v>27944115.372105535</v>
      </c>
      <c r="D1046" s="55">
        <f t="shared" si="105"/>
        <v>278.41500718714371</v>
      </c>
    </row>
    <row r="1047" spans="1:4" x14ac:dyDescent="0.2">
      <c r="A1047" s="3">
        <f t="shared" si="106"/>
        <v>2038</v>
      </c>
      <c r="B1047" s="59">
        <v>9299.5635028474462</v>
      </c>
      <c r="C1047" s="60">
        <v>28693478.250558872</v>
      </c>
      <c r="D1047" s="55">
        <f t="shared" si="105"/>
        <v>324.10025099227266</v>
      </c>
    </row>
    <row r="1048" spans="1:4" x14ac:dyDescent="0.2">
      <c r="A1048" s="3">
        <f t="shared" si="106"/>
        <v>2039</v>
      </c>
      <c r="B1048" s="59">
        <v>10847.524544494279</v>
      </c>
      <c r="C1048" s="60">
        <v>29506392.275346961</v>
      </c>
      <c r="D1048" s="55">
        <f t="shared" si="105"/>
        <v>367.63303501382484</v>
      </c>
    </row>
    <row r="1049" spans="1:4" x14ac:dyDescent="0.2">
      <c r="A1049" s="3">
        <f t="shared" si="106"/>
        <v>2040</v>
      </c>
      <c r="B1049" s="59">
        <v>12374.303308831895</v>
      </c>
      <c r="C1049" s="60">
        <v>30422406.607060637</v>
      </c>
      <c r="D1049" s="55">
        <f t="shared" si="105"/>
        <v>406.74965227635818</v>
      </c>
    </row>
    <row r="1050" spans="1:4" x14ac:dyDescent="0.2">
      <c r="A1050" s="3">
        <f t="shared" si="106"/>
        <v>2041</v>
      </c>
      <c r="B1050" s="59">
        <v>13509.116260614366</v>
      </c>
      <c r="C1050" s="60">
        <v>31097455.078278702</v>
      </c>
      <c r="D1050" s="55">
        <f t="shared" si="105"/>
        <v>434.4122767155427</v>
      </c>
    </row>
    <row r="1051" spans="1:4" x14ac:dyDescent="0.2">
      <c r="A1051" s="3">
        <f t="shared" si="106"/>
        <v>2042</v>
      </c>
      <c r="B1051" s="59">
        <v>14066.224028154355</v>
      </c>
      <c r="C1051" s="60">
        <v>31814924.117571566</v>
      </c>
      <c r="D1051" s="55">
        <f t="shared" si="105"/>
        <v>442.12659367574906</v>
      </c>
    </row>
    <row r="1052" spans="1:4" x14ac:dyDescent="0.2">
      <c r="A1052" s="3">
        <f t="shared" si="106"/>
        <v>2043</v>
      </c>
      <c r="B1052" s="59">
        <v>14386.034950461342</v>
      </c>
      <c r="C1052" s="60">
        <v>32532335.611845087</v>
      </c>
      <c r="D1052" s="55">
        <f t="shared" si="105"/>
        <v>442.20725871349237</v>
      </c>
    </row>
    <row r="1053" spans="1:4" x14ac:dyDescent="0.2">
      <c r="B1053" s="56"/>
    </row>
    <row r="1054" spans="1:4" x14ac:dyDescent="0.2">
      <c r="A1054" s="3">
        <f>A1025+1</f>
        <v>36</v>
      </c>
      <c r="B1054" s="3" t="s">
        <v>141</v>
      </c>
    </row>
    <row r="1055" spans="1:4" x14ac:dyDescent="0.2">
      <c r="B1055" s="3" t="s">
        <v>313</v>
      </c>
      <c r="C1055" s="3" t="s">
        <v>305</v>
      </c>
      <c r="D1055" s="3" t="s">
        <v>314</v>
      </c>
    </row>
    <row r="1056" spans="1:4" x14ac:dyDescent="0.2">
      <c r="A1056" s="3" t="s">
        <v>163</v>
      </c>
      <c r="B1056" s="3" t="s">
        <v>307</v>
      </c>
      <c r="C1056" s="3" t="s">
        <v>308</v>
      </c>
      <c r="D1056" s="3" t="s">
        <v>309</v>
      </c>
    </row>
    <row r="1057" spans="1:4" x14ac:dyDescent="0.2">
      <c r="A1057" s="3">
        <f t="shared" ref="A1057:A1059" si="107">A1058-1</f>
        <v>2019</v>
      </c>
      <c r="B1057" s="9"/>
      <c r="C1057" s="9"/>
      <c r="D1057" s="9"/>
    </row>
    <row r="1058" spans="1:4" x14ac:dyDescent="0.2">
      <c r="A1058" s="3">
        <f t="shared" si="107"/>
        <v>2020</v>
      </c>
      <c r="B1058" s="9"/>
      <c r="C1058" s="9"/>
      <c r="D1058" s="9"/>
    </row>
    <row r="1059" spans="1:4" x14ac:dyDescent="0.2">
      <c r="A1059" s="3">
        <f t="shared" si="107"/>
        <v>2021</v>
      </c>
      <c r="B1059" s="9"/>
      <c r="C1059" s="9"/>
      <c r="D1059" s="9"/>
    </row>
    <row r="1060" spans="1:4" x14ac:dyDescent="0.2">
      <c r="A1060" s="3">
        <f>A1061-1</f>
        <v>2022</v>
      </c>
      <c r="B1060" s="9"/>
      <c r="C1060" s="9"/>
      <c r="D1060" s="9"/>
    </row>
    <row r="1061" spans="1:4" x14ac:dyDescent="0.2">
      <c r="A1061" s="3">
        <v>2023</v>
      </c>
      <c r="B1061" s="10"/>
      <c r="C1061" s="10"/>
      <c r="D1061" s="10"/>
    </row>
    <row r="1062" spans="1:4" x14ac:dyDescent="0.2">
      <c r="A1062" s="3">
        <f>A1061+1</f>
        <v>2024</v>
      </c>
      <c r="B1062" s="59">
        <v>1657.7713671000208</v>
      </c>
      <c r="C1062" s="60">
        <v>19683694.255924664</v>
      </c>
      <c r="D1062" s="55">
        <f t="shared" ref="D1062:D1081" si="108">B1062*1000000/C1062</f>
        <v>84.220540389720924</v>
      </c>
    </row>
    <row r="1063" spans="1:4" x14ac:dyDescent="0.2">
      <c r="A1063" s="3">
        <f t="shared" ref="A1063:A1081" si="109">A1062+1</f>
        <v>2025</v>
      </c>
      <c r="B1063" s="59">
        <v>1828.8006309349014</v>
      </c>
      <c r="C1063" s="60">
        <v>20345757.891285531</v>
      </c>
      <c r="D1063" s="55">
        <f t="shared" si="108"/>
        <v>89.886090294931265</v>
      </c>
    </row>
    <row r="1064" spans="1:4" x14ac:dyDescent="0.2">
      <c r="A1064" s="3">
        <f t="shared" si="109"/>
        <v>2026</v>
      </c>
      <c r="B1064" s="59">
        <v>1828.3553830838619</v>
      </c>
      <c r="C1064" s="60">
        <v>21049381.395267077</v>
      </c>
      <c r="D1064" s="55">
        <f t="shared" si="108"/>
        <v>86.860290511671039</v>
      </c>
    </row>
    <row r="1065" spans="1:4" x14ac:dyDescent="0.2">
      <c r="A1065" s="3">
        <f t="shared" si="109"/>
        <v>2027</v>
      </c>
      <c r="B1065" s="59">
        <v>1930.5578600315223</v>
      </c>
      <c r="C1065" s="60">
        <v>21729469.278011125</v>
      </c>
      <c r="D1065" s="55">
        <f t="shared" si="108"/>
        <v>88.845145517894778</v>
      </c>
    </row>
    <row r="1066" spans="1:4" x14ac:dyDescent="0.2">
      <c r="A1066" s="3">
        <f t="shared" si="109"/>
        <v>2028</v>
      </c>
      <c r="B1066" s="59">
        <v>1960.3757207531712</v>
      </c>
      <c r="C1066" s="60">
        <v>22549039.366378967</v>
      </c>
      <c r="D1066" s="55">
        <f t="shared" si="108"/>
        <v>86.93832534951035</v>
      </c>
    </row>
    <row r="1067" spans="1:4" x14ac:dyDescent="0.2">
      <c r="A1067" s="3">
        <f t="shared" si="109"/>
        <v>2029</v>
      </c>
      <c r="B1067" s="59">
        <v>2280.2960168428062</v>
      </c>
      <c r="C1067" s="60">
        <v>22929457.845549908</v>
      </c>
      <c r="D1067" s="55">
        <f t="shared" si="108"/>
        <v>99.448318063279487</v>
      </c>
    </row>
    <row r="1068" spans="1:4" x14ac:dyDescent="0.2">
      <c r="A1068" s="3">
        <f t="shared" si="109"/>
        <v>2030</v>
      </c>
      <c r="B1068" s="59">
        <v>2983.7083561259547</v>
      </c>
      <c r="C1068" s="60">
        <v>23384384.190481663</v>
      </c>
      <c r="D1068" s="55">
        <f t="shared" si="108"/>
        <v>127.59405301510732</v>
      </c>
    </row>
    <row r="1069" spans="1:4" x14ac:dyDescent="0.2">
      <c r="A1069" s="3">
        <f t="shared" si="109"/>
        <v>2031</v>
      </c>
      <c r="B1069" s="59">
        <v>3546.1676470317598</v>
      </c>
      <c r="C1069" s="60">
        <v>23882220.650033358</v>
      </c>
      <c r="D1069" s="55">
        <f t="shared" si="108"/>
        <v>148.4856747199849</v>
      </c>
    </row>
    <row r="1070" spans="1:4" x14ac:dyDescent="0.2">
      <c r="A1070" s="3">
        <f t="shared" si="109"/>
        <v>2032</v>
      </c>
      <c r="B1070" s="59">
        <v>4371.4047359500655</v>
      </c>
      <c r="C1070" s="60">
        <v>24479610.259102654</v>
      </c>
      <c r="D1070" s="55">
        <f t="shared" si="108"/>
        <v>178.5732979275916</v>
      </c>
    </row>
    <row r="1071" spans="1:4" x14ac:dyDescent="0.2">
      <c r="A1071" s="3">
        <f t="shared" si="109"/>
        <v>2033</v>
      </c>
      <c r="B1071" s="59">
        <v>4948.272190629802</v>
      </c>
      <c r="C1071" s="60">
        <v>25008274.743971057</v>
      </c>
      <c r="D1071" s="55">
        <f t="shared" si="108"/>
        <v>197.86539620541882</v>
      </c>
    </row>
    <row r="1072" spans="1:4" x14ac:dyDescent="0.2">
      <c r="A1072" s="3">
        <f t="shared" si="109"/>
        <v>2034</v>
      </c>
      <c r="B1072" s="59">
        <v>5553.3212390894123</v>
      </c>
      <c r="C1072" s="60">
        <v>25688499.192879237</v>
      </c>
      <c r="D1072" s="55">
        <f t="shared" si="108"/>
        <v>216.17927919388822</v>
      </c>
    </row>
    <row r="1073" spans="1:4" x14ac:dyDescent="0.2">
      <c r="A1073" s="3">
        <f t="shared" si="109"/>
        <v>2035</v>
      </c>
      <c r="B1073" s="59">
        <v>6340.0628244387772</v>
      </c>
      <c r="C1073" s="60">
        <v>26420813.151573863</v>
      </c>
      <c r="D1073" s="55">
        <f t="shared" si="108"/>
        <v>239.96471221632729</v>
      </c>
    </row>
    <row r="1074" spans="1:4" x14ac:dyDescent="0.2">
      <c r="A1074" s="3">
        <f t="shared" si="109"/>
        <v>2036</v>
      </c>
      <c r="B1074" s="59">
        <v>7419.0034316477931</v>
      </c>
      <c r="C1074" s="60">
        <v>27260994.189233735</v>
      </c>
      <c r="D1074" s="55">
        <f t="shared" si="108"/>
        <v>272.14720711021619</v>
      </c>
    </row>
    <row r="1075" spans="1:4" x14ac:dyDescent="0.2">
      <c r="A1075" s="3">
        <f t="shared" si="109"/>
        <v>2037</v>
      </c>
      <c r="B1075" s="59">
        <v>8816.3309321631368</v>
      </c>
      <c r="C1075" s="60">
        <v>27944115.372105535</v>
      </c>
      <c r="D1075" s="55">
        <f t="shared" si="108"/>
        <v>315.49865919047141</v>
      </c>
    </row>
    <row r="1076" spans="1:4" x14ac:dyDescent="0.2">
      <c r="A1076" s="3">
        <f t="shared" si="109"/>
        <v>2038</v>
      </c>
      <c r="B1076" s="59">
        <v>10332.487362847445</v>
      </c>
      <c r="C1076" s="60">
        <v>28693478.250558872</v>
      </c>
      <c r="D1076" s="55">
        <f t="shared" si="108"/>
        <v>360.09880965359071</v>
      </c>
    </row>
    <row r="1077" spans="1:4" x14ac:dyDescent="0.2">
      <c r="A1077" s="3">
        <f t="shared" si="109"/>
        <v>2039</v>
      </c>
      <c r="B1077" s="59">
        <v>11858.414058150123</v>
      </c>
      <c r="C1077" s="60">
        <v>29506392.275346961</v>
      </c>
      <c r="D1077" s="55">
        <f t="shared" si="108"/>
        <v>401.89305244402954</v>
      </c>
    </row>
    <row r="1078" spans="1:4" x14ac:dyDescent="0.2">
      <c r="A1078" s="3">
        <f t="shared" si="109"/>
        <v>2040</v>
      </c>
      <c r="B1078" s="59">
        <v>13365.625644917598</v>
      </c>
      <c r="C1078" s="60">
        <v>30422406.607060637</v>
      </c>
      <c r="D1078" s="55">
        <f t="shared" si="108"/>
        <v>439.33492236658276</v>
      </c>
    </row>
    <row r="1079" spans="1:4" x14ac:dyDescent="0.2">
      <c r="A1079" s="3">
        <f t="shared" si="109"/>
        <v>2041</v>
      </c>
      <c r="B1079" s="59">
        <v>14507.956840614364</v>
      </c>
      <c r="C1079" s="60">
        <v>31097455.078278702</v>
      </c>
      <c r="D1079" s="55">
        <f t="shared" si="108"/>
        <v>466.53196552884629</v>
      </c>
    </row>
    <row r="1080" spans="1:4" x14ac:dyDescent="0.2">
      <c r="A1080" s="3">
        <f t="shared" si="109"/>
        <v>2042</v>
      </c>
      <c r="B1080" s="59">
        <v>15060.837903358222</v>
      </c>
      <c r="C1080" s="60">
        <v>31814924.117571566</v>
      </c>
      <c r="D1080" s="55">
        <f t="shared" si="108"/>
        <v>473.38908770302663</v>
      </c>
    </row>
    <row r="1081" spans="1:4" x14ac:dyDescent="0.2">
      <c r="A1081" s="3">
        <f t="shared" si="109"/>
        <v>2043</v>
      </c>
      <c r="B1081" s="59">
        <v>15380.690744908001</v>
      </c>
      <c r="C1081" s="60">
        <v>32532335.611845087</v>
      </c>
      <c r="D1081" s="55">
        <f t="shared" si="108"/>
        <v>472.78163266297611</v>
      </c>
    </row>
    <row r="1082" spans="1:4" x14ac:dyDescent="0.2">
      <c r="B1082" s="56"/>
    </row>
    <row r="1083" spans="1:4" x14ac:dyDescent="0.2">
      <c r="A1083" s="3">
        <f>A1054+1</f>
        <v>37</v>
      </c>
      <c r="B1083" s="3" t="s">
        <v>143</v>
      </c>
    </row>
    <row r="1084" spans="1:4" x14ac:dyDescent="0.2">
      <c r="B1084" s="3" t="s">
        <v>313</v>
      </c>
      <c r="C1084" s="3" t="s">
        <v>305</v>
      </c>
      <c r="D1084" s="3" t="s">
        <v>314</v>
      </c>
    </row>
    <row r="1085" spans="1:4" x14ac:dyDescent="0.2">
      <c r="A1085" s="3" t="s">
        <v>163</v>
      </c>
      <c r="B1085" s="3" t="s">
        <v>307</v>
      </c>
      <c r="C1085" s="3" t="s">
        <v>308</v>
      </c>
      <c r="D1085" s="3" t="s">
        <v>309</v>
      </c>
    </row>
    <row r="1086" spans="1:4" x14ac:dyDescent="0.2">
      <c r="A1086" s="3">
        <f t="shared" ref="A1086:A1088" si="110">A1087-1</f>
        <v>2019</v>
      </c>
      <c r="B1086" s="9"/>
      <c r="C1086" s="9"/>
      <c r="D1086" s="9"/>
    </row>
    <row r="1087" spans="1:4" x14ac:dyDescent="0.2">
      <c r="A1087" s="3">
        <f t="shared" si="110"/>
        <v>2020</v>
      </c>
      <c r="B1087" s="9"/>
      <c r="C1087" s="9"/>
      <c r="D1087" s="9"/>
    </row>
    <row r="1088" spans="1:4" x14ac:dyDescent="0.2">
      <c r="A1088" s="3">
        <f t="shared" si="110"/>
        <v>2021</v>
      </c>
      <c r="B1088" s="9"/>
      <c r="C1088" s="9"/>
      <c r="D1088" s="9"/>
    </row>
    <row r="1089" spans="1:4" x14ac:dyDescent="0.2">
      <c r="A1089" s="3">
        <f>A1090-1</f>
        <v>2022</v>
      </c>
      <c r="B1089" s="9"/>
      <c r="C1089" s="9"/>
      <c r="D1089" s="9"/>
    </row>
    <row r="1090" spans="1:4" x14ac:dyDescent="0.2">
      <c r="A1090" s="3">
        <v>2023</v>
      </c>
      <c r="B1090" s="10"/>
      <c r="C1090" s="10"/>
      <c r="D1090" s="10"/>
    </row>
    <row r="1091" spans="1:4" x14ac:dyDescent="0.2">
      <c r="A1091" s="3">
        <f>A1090+1</f>
        <v>2024</v>
      </c>
      <c r="B1091" s="59">
        <v>1657.7713671000208</v>
      </c>
      <c r="C1091" s="60">
        <v>19683694.255924664</v>
      </c>
      <c r="D1091" s="55">
        <f t="shared" ref="D1091:D1110" si="111">B1091*1000000/C1091</f>
        <v>84.220540389720924</v>
      </c>
    </row>
    <row r="1092" spans="1:4" x14ac:dyDescent="0.2">
      <c r="A1092" s="3">
        <f t="shared" ref="A1092:A1110" si="112">A1091+1</f>
        <v>2025</v>
      </c>
      <c r="B1092" s="59">
        <v>1828.8006309349014</v>
      </c>
      <c r="C1092" s="60">
        <v>20345757.891285531</v>
      </c>
      <c r="D1092" s="55">
        <f t="shared" si="111"/>
        <v>89.886090294931265</v>
      </c>
    </row>
    <row r="1093" spans="1:4" x14ac:dyDescent="0.2">
      <c r="A1093" s="3">
        <f t="shared" si="112"/>
        <v>2026</v>
      </c>
      <c r="B1093" s="59">
        <v>1800.1865241297542</v>
      </c>
      <c r="C1093" s="60">
        <v>21049381.395267077</v>
      </c>
      <c r="D1093" s="55">
        <f t="shared" si="111"/>
        <v>85.522063110820127</v>
      </c>
    </row>
    <row r="1094" spans="1:4" x14ac:dyDescent="0.2">
      <c r="A1094" s="3">
        <f t="shared" si="112"/>
        <v>2027</v>
      </c>
      <c r="B1094" s="59">
        <v>1884.6712360855538</v>
      </c>
      <c r="C1094" s="60">
        <v>21729469.278011125</v>
      </c>
      <c r="D1094" s="55">
        <f t="shared" si="111"/>
        <v>86.733422338700393</v>
      </c>
    </row>
    <row r="1095" spans="1:4" x14ac:dyDescent="0.2">
      <c r="A1095" s="3">
        <f t="shared" si="112"/>
        <v>2028</v>
      </c>
      <c r="B1095" s="59">
        <v>1878.5107807531713</v>
      </c>
      <c r="C1095" s="60">
        <v>22549039.366378967</v>
      </c>
      <c r="D1095" s="55">
        <f t="shared" si="111"/>
        <v>83.307796409015339</v>
      </c>
    </row>
    <row r="1096" spans="1:4" x14ac:dyDescent="0.2">
      <c r="A1096" s="3">
        <f t="shared" si="112"/>
        <v>2029</v>
      </c>
      <c r="B1096" s="59">
        <v>2238.6529768428063</v>
      </c>
      <c r="C1096" s="60">
        <v>22929457.845549908</v>
      </c>
      <c r="D1096" s="55">
        <f t="shared" si="111"/>
        <v>97.63218092299023</v>
      </c>
    </row>
    <row r="1097" spans="1:4" x14ac:dyDescent="0.2">
      <c r="A1097" s="3">
        <f t="shared" si="112"/>
        <v>2030</v>
      </c>
      <c r="B1097" s="59">
        <v>2869.0239861259543</v>
      </c>
      <c r="C1097" s="60">
        <v>23384384.190481663</v>
      </c>
      <c r="D1097" s="55">
        <f t="shared" si="111"/>
        <v>122.68973870578796</v>
      </c>
    </row>
    <row r="1098" spans="1:4" x14ac:dyDescent="0.2">
      <c r="A1098" s="3">
        <f t="shared" si="112"/>
        <v>2031</v>
      </c>
      <c r="B1098" s="59">
        <v>3648.5121312132346</v>
      </c>
      <c r="C1098" s="60">
        <v>23882220.650033358</v>
      </c>
      <c r="D1098" s="55">
        <f t="shared" si="111"/>
        <v>152.77105863303117</v>
      </c>
    </row>
    <row r="1099" spans="1:4" x14ac:dyDescent="0.2">
      <c r="A1099" s="3">
        <f t="shared" si="112"/>
        <v>2032</v>
      </c>
      <c r="B1099" s="59">
        <v>4489.1480059500664</v>
      </c>
      <c r="C1099" s="60">
        <v>24479610.259102654</v>
      </c>
      <c r="D1099" s="55">
        <f t="shared" si="111"/>
        <v>183.38314860551316</v>
      </c>
    </row>
    <row r="1100" spans="1:4" x14ac:dyDescent="0.2">
      <c r="A1100" s="3">
        <f t="shared" si="112"/>
        <v>2033</v>
      </c>
      <c r="B1100" s="59">
        <v>5071.523560629802</v>
      </c>
      <c r="C1100" s="60">
        <v>25008274.743971057</v>
      </c>
      <c r="D1100" s="55">
        <f t="shared" si="111"/>
        <v>202.79381974769908</v>
      </c>
    </row>
    <row r="1101" spans="1:4" x14ac:dyDescent="0.2">
      <c r="A1101" s="3">
        <f t="shared" si="112"/>
        <v>2034</v>
      </c>
      <c r="B1101" s="59">
        <v>5670.1868090894131</v>
      </c>
      <c r="C1101" s="60">
        <v>25688499.192879237</v>
      </c>
      <c r="D1101" s="55">
        <f t="shared" si="111"/>
        <v>220.72861347466997</v>
      </c>
    </row>
    <row r="1102" spans="1:4" x14ac:dyDescent="0.2">
      <c r="A1102" s="3">
        <f t="shared" si="112"/>
        <v>2035</v>
      </c>
      <c r="B1102" s="59">
        <v>6455.8014144387771</v>
      </c>
      <c r="C1102" s="60">
        <v>26420813.151573863</v>
      </c>
      <c r="D1102" s="55">
        <f t="shared" si="111"/>
        <v>244.34529616489911</v>
      </c>
    </row>
    <row r="1103" spans="1:4" x14ac:dyDescent="0.2">
      <c r="A1103" s="3">
        <f t="shared" si="112"/>
        <v>2036</v>
      </c>
      <c r="B1103" s="59">
        <v>7533.5577116477925</v>
      </c>
      <c r="C1103" s="60">
        <v>27260994.189233735</v>
      </c>
      <c r="D1103" s="55">
        <f t="shared" si="111"/>
        <v>276.3493385220354</v>
      </c>
    </row>
    <row r="1104" spans="1:4" x14ac:dyDescent="0.2">
      <c r="A1104" s="3">
        <f t="shared" si="112"/>
        <v>2037</v>
      </c>
      <c r="B1104" s="59">
        <v>8931.0248621631363</v>
      </c>
      <c r="C1104" s="60">
        <v>27944115.372105535</v>
      </c>
      <c r="D1104" s="55">
        <f t="shared" si="111"/>
        <v>319.6030628716303</v>
      </c>
    </row>
    <row r="1105" spans="1:4" x14ac:dyDescent="0.2">
      <c r="A1105" s="3">
        <f t="shared" si="112"/>
        <v>2038</v>
      </c>
      <c r="B1105" s="59">
        <v>10447.167862847446</v>
      </c>
      <c r="C1105" s="60">
        <v>28693478.250558872</v>
      </c>
      <c r="D1105" s="55">
        <f t="shared" si="111"/>
        <v>364.0955541053641</v>
      </c>
    </row>
    <row r="1106" spans="1:4" x14ac:dyDescent="0.2">
      <c r="A1106" s="3">
        <f t="shared" si="112"/>
        <v>2039</v>
      </c>
      <c r="B1106" s="59">
        <v>11972.693948150125</v>
      </c>
      <c r="C1106" s="60">
        <v>29506392.275346961</v>
      </c>
      <c r="D1106" s="55">
        <f t="shared" si="111"/>
        <v>405.76610777839801</v>
      </c>
    </row>
    <row r="1107" spans="1:4" x14ac:dyDescent="0.2">
      <c r="A1107" s="3">
        <f t="shared" si="112"/>
        <v>2040</v>
      </c>
      <c r="B1107" s="59">
        <v>13479.451114917598</v>
      </c>
      <c r="C1107" s="60">
        <v>30422406.607060637</v>
      </c>
      <c r="D1107" s="55">
        <f t="shared" si="111"/>
        <v>443.07642353939207</v>
      </c>
    </row>
    <row r="1108" spans="1:4" x14ac:dyDescent="0.2">
      <c r="A1108" s="3">
        <f t="shared" si="112"/>
        <v>2041</v>
      </c>
      <c r="B1108" s="59">
        <v>14622.105220614363</v>
      </c>
      <c r="C1108" s="60">
        <v>31097455.078278702</v>
      </c>
      <c r="D1108" s="55">
        <f t="shared" si="111"/>
        <v>470.20263181689666</v>
      </c>
    </row>
    <row r="1109" spans="1:4" x14ac:dyDescent="0.2">
      <c r="A1109" s="3">
        <f t="shared" si="112"/>
        <v>2042</v>
      </c>
      <c r="B1109" s="59">
        <v>15175.560073358223</v>
      </c>
      <c r="C1109" s="60">
        <v>31814924.117571566</v>
      </c>
      <c r="D1109" s="55">
        <f t="shared" si="111"/>
        <v>476.99501080930361</v>
      </c>
    </row>
    <row r="1110" spans="1:4" x14ac:dyDescent="0.2">
      <c r="A1110" s="3">
        <f t="shared" si="112"/>
        <v>2043</v>
      </c>
      <c r="B1110" s="59">
        <v>15494.957804907999</v>
      </c>
      <c r="C1110" s="60">
        <v>32532335.611845087</v>
      </c>
      <c r="D1110" s="55">
        <f t="shared" si="111"/>
        <v>476.29404755268337</v>
      </c>
    </row>
    <row r="1111" spans="1:4" x14ac:dyDescent="0.2">
      <c r="B1111" s="56"/>
    </row>
    <row r="1112" spans="1:4" x14ac:dyDescent="0.2">
      <c r="A1112" s="3">
        <f>A1083+1</f>
        <v>38</v>
      </c>
      <c r="B1112" s="3" t="s">
        <v>145</v>
      </c>
    </row>
    <row r="1113" spans="1:4" x14ac:dyDescent="0.2">
      <c r="B1113" s="3" t="s">
        <v>313</v>
      </c>
      <c r="C1113" s="3" t="s">
        <v>305</v>
      </c>
      <c r="D1113" s="3" t="s">
        <v>314</v>
      </c>
    </row>
    <row r="1114" spans="1:4" x14ac:dyDescent="0.2">
      <c r="A1114" s="3" t="s">
        <v>163</v>
      </c>
      <c r="B1114" s="3" t="s">
        <v>307</v>
      </c>
      <c r="C1114" s="3" t="s">
        <v>308</v>
      </c>
      <c r="D1114" s="3" t="s">
        <v>309</v>
      </c>
    </row>
    <row r="1115" spans="1:4" x14ac:dyDescent="0.2">
      <c r="A1115" s="3">
        <f t="shared" ref="A1115:A1117" si="113">A1116-1</f>
        <v>2019</v>
      </c>
      <c r="B1115" s="9"/>
      <c r="C1115" s="9"/>
      <c r="D1115" s="9"/>
    </row>
    <row r="1116" spans="1:4" x14ac:dyDescent="0.2">
      <c r="A1116" s="3">
        <f t="shared" si="113"/>
        <v>2020</v>
      </c>
      <c r="B1116" s="9"/>
      <c r="C1116" s="9"/>
      <c r="D1116" s="9"/>
    </row>
    <row r="1117" spans="1:4" x14ac:dyDescent="0.2">
      <c r="A1117" s="3">
        <f t="shared" si="113"/>
        <v>2021</v>
      </c>
      <c r="B1117" s="9"/>
      <c r="C1117" s="9"/>
      <c r="D1117" s="9"/>
    </row>
    <row r="1118" spans="1:4" x14ac:dyDescent="0.2">
      <c r="A1118" s="3">
        <f>A1119-1</f>
        <v>2022</v>
      </c>
      <c r="B1118" s="9"/>
      <c r="C1118" s="9"/>
      <c r="D1118" s="9"/>
    </row>
    <row r="1119" spans="1:4" x14ac:dyDescent="0.2">
      <c r="A1119" s="3">
        <v>2023</v>
      </c>
      <c r="B1119" s="10"/>
      <c r="C1119" s="10"/>
      <c r="D1119" s="10"/>
    </row>
    <row r="1120" spans="1:4" x14ac:dyDescent="0.2">
      <c r="A1120" s="3">
        <f>A1119+1</f>
        <v>2024</v>
      </c>
      <c r="B1120" s="59">
        <v>1657.7713671000208</v>
      </c>
      <c r="C1120" s="60">
        <v>19683694.255924664</v>
      </c>
      <c r="D1120" s="55">
        <f t="shared" ref="D1120:D1139" si="114">B1120*1000000/C1120</f>
        <v>84.220540389720924</v>
      </c>
    </row>
    <row r="1121" spans="1:4" x14ac:dyDescent="0.2">
      <c r="A1121" s="3">
        <f t="shared" ref="A1121:A1139" si="115">A1120+1</f>
        <v>2025</v>
      </c>
      <c r="B1121" s="59">
        <v>1828.8006309349014</v>
      </c>
      <c r="C1121" s="60">
        <v>20345757.891285531</v>
      </c>
      <c r="D1121" s="55">
        <f t="shared" si="114"/>
        <v>89.886090294931265</v>
      </c>
    </row>
    <row r="1122" spans="1:4" x14ac:dyDescent="0.2">
      <c r="A1122" s="3">
        <f t="shared" si="115"/>
        <v>2026</v>
      </c>
      <c r="B1122" s="59">
        <v>2177.4021947653741</v>
      </c>
      <c r="C1122" s="60">
        <v>21049381.395267077</v>
      </c>
      <c r="D1122" s="55">
        <f t="shared" si="114"/>
        <v>103.44257410124936</v>
      </c>
    </row>
    <row r="1123" spans="1:4" x14ac:dyDescent="0.2">
      <c r="A1123" s="3">
        <f t="shared" si="115"/>
        <v>2027</v>
      </c>
      <c r="B1123" s="59">
        <v>2150.2911749394175</v>
      </c>
      <c r="C1123" s="60">
        <v>21729469.278011125</v>
      </c>
      <c r="D1123" s="55">
        <f t="shared" si="114"/>
        <v>98.957372010708923</v>
      </c>
    </row>
    <row r="1124" spans="1:4" x14ac:dyDescent="0.2">
      <c r="A1124" s="3">
        <f t="shared" si="115"/>
        <v>2028</v>
      </c>
      <c r="B1124" s="59">
        <v>2140.6237207531708</v>
      </c>
      <c r="C1124" s="60">
        <v>22549039.366378967</v>
      </c>
      <c r="D1124" s="55">
        <f t="shared" si="114"/>
        <v>94.931925301655212</v>
      </c>
    </row>
    <row r="1125" spans="1:4" x14ac:dyDescent="0.2">
      <c r="A1125" s="3">
        <f t="shared" si="115"/>
        <v>2029</v>
      </c>
      <c r="B1125" s="59">
        <v>2561.2008768428063</v>
      </c>
      <c r="C1125" s="60">
        <v>22929457.845549908</v>
      </c>
      <c r="D1125" s="55">
        <f t="shared" si="114"/>
        <v>111.69914675238944</v>
      </c>
    </row>
    <row r="1126" spans="1:4" x14ac:dyDescent="0.2">
      <c r="A1126" s="3">
        <f t="shared" si="115"/>
        <v>2030</v>
      </c>
      <c r="B1126" s="59">
        <v>3008.3930061259548</v>
      </c>
      <c r="C1126" s="60">
        <v>23384384.190481663</v>
      </c>
      <c r="D1126" s="55">
        <f t="shared" si="114"/>
        <v>128.6496570369591</v>
      </c>
    </row>
    <row r="1127" spans="1:4" x14ac:dyDescent="0.2">
      <c r="A1127" s="3">
        <f t="shared" si="115"/>
        <v>2031</v>
      </c>
      <c r="B1127" s="59">
        <v>3466.5651870317597</v>
      </c>
      <c r="C1127" s="60">
        <v>23882220.650033358</v>
      </c>
      <c r="D1127" s="55">
        <f t="shared" si="114"/>
        <v>145.15254832581567</v>
      </c>
    </row>
    <row r="1128" spans="1:4" x14ac:dyDescent="0.2">
      <c r="A1128" s="3">
        <f t="shared" si="115"/>
        <v>2032</v>
      </c>
      <c r="B1128" s="59">
        <v>4280.7569359500667</v>
      </c>
      <c r="C1128" s="60">
        <v>24479610.259102654</v>
      </c>
      <c r="D1128" s="55">
        <f t="shared" si="114"/>
        <v>174.87030596650462</v>
      </c>
    </row>
    <row r="1129" spans="1:4" x14ac:dyDescent="0.2">
      <c r="A1129" s="3">
        <f t="shared" si="115"/>
        <v>2033</v>
      </c>
      <c r="B1129" s="59">
        <v>4852.2558206298017</v>
      </c>
      <c r="C1129" s="60">
        <v>25008274.743971057</v>
      </c>
      <c r="D1129" s="55">
        <f t="shared" si="114"/>
        <v>194.02601220220413</v>
      </c>
    </row>
    <row r="1130" spans="1:4" x14ac:dyDescent="0.2">
      <c r="A1130" s="3">
        <f t="shared" si="115"/>
        <v>2034</v>
      </c>
      <c r="B1130" s="59">
        <v>5460.6274690894134</v>
      </c>
      <c r="C1130" s="60">
        <v>25688499.192879237</v>
      </c>
      <c r="D1130" s="55">
        <f t="shared" si="114"/>
        <v>212.5709029589039</v>
      </c>
    </row>
    <row r="1131" spans="1:4" x14ac:dyDescent="0.2">
      <c r="A1131" s="3">
        <f t="shared" si="115"/>
        <v>2035</v>
      </c>
      <c r="B1131" s="59">
        <v>6247.506204438776</v>
      </c>
      <c r="C1131" s="60">
        <v>26420813.151573863</v>
      </c>
      <c r="D1131" s="55">
        <f t="shared" si="114"/>
        <v>236.4615414596586</v>
      </c>
    </row>
    <row r="1132" spans="1:4" x14ac:dyDescent="0.2">
      <c r="A1132" s="3">
        <f t="shared" si="115"/>
        <v>2036</v>
      </c>
      <c r="B1132" s="59">
        <v>7327.248431647793</v>
      </c>
      <c r="C1132" s="60">
        <v>27260994.189233735</v>
      </c>
      <c r="D1132" s="55">
        <f t="shared" si="114"/>
        <v>268.78140909995</v>
      </c>
    </row>
    <row r="1133" spans="1:4" x14ac:dyDescent="0.2">
      <c r="A1133" s="3">
        <f t="shared" si="115"/>
        <v>2037</v>
      </c>
      <c r="B1133" s="59">
        <v>8723.7676121631357</v>
      </c>
      <c r="C1133" s="60">
        <v>27944115.372105535</v>
      </c>
      <c r="D1133" s="55">
        <f t="shared" si="114"/>
        <v>312.18621509383701</v>
      </c>
    </row>
    <row r="1134" spans="1:4" x14ac:dyDescent="0.2">
      <c r="A1134" s="3">
        <f t="shared" si="115"/>
        <v>2038</v>
      </c>
      <c r="B1134" s="59">
        <v>10240.534712847446</v>
      </c>
      <c r="C1134" s="60">
        <v>28693478.250558872</v>
      </c>
      <c r="D1134" s="55">
        <f t="shared" si="114"/>
        <v>356.8941563453705</v>
      </c>
    </row>
    <row r="1135" spans="1:4" x14ac:dyDescent="0.2">
      <c r="A1135" s="3">
        <f t="shared" si="115"/>
        <v>2039</v>
      </c>
      <c r="B1135" s="59">
        <v>11766.706138150123</v>
      </c>
      <c r="C1135" s="60">
        <v>29506392.275346961</v>
      </c>
      <c r="D1135" s="55">
        <f t="shared" si="114"/>
        <v>398.78498287238534</v>
      </c>
    </row>
    <row r="1136" spans="1:4" x14ac:dyDescent="0.2">
      <c r="A1136" s="3">
        <f t="shared" si="115"/>
        <v>2040</v>
      </c>
      <c r="B1136" s="59">
        <v>13273.161374917598</v>
      </c>
      <c r="C1136" s="60">
        <v>30422406.607060637</v>
      </c>
      <c r="D1136" s="55">
        <f t="shared" si="114"/>
        <v>436.29557471751997</v>
      </c>
    </row>
    <row r="1137" spans="1:4" x14ac:dyDescent="0.2">
      <c r="A1137" s="3">
        <f t="shared" si="115"/>
        <v>2041</v>
      </c>
      <c r="B1137" s="59">
        <v>14414.674120614365</v>
      </c>
      <c r="C1137" s="60">
        <v>31097455.078278702</v>
      </c>
      <c r="D1137" s="55">
        <f t="shared" si="114"/>
        <v>463.53227569039524</v>
      </c>
    </row>
    <row r="1138" spans="1:4" x14ac:dyDescent="0.2">
      <c r="A1138" s="3">
        <f t="shared" si="115"/>
        <v>2042</v>
      </c>
      <c r="B1138" s="59">
        <v>14969.247063358223</v>
      </c>
      <c r="C1138" s="60">
        <v>31814924.117571566</v>
      </c>
      <c r="D1138" s="55">
        <f t="shared" si="114"/>
        <v>470.51022369374823</v>
      </c>
    </row>
    <row r="1139" spans="1:4" x14ac:dyDescent="0.2">
      <c r="A1139" s="3">
        <f t="shared" si="115"/>
        <v>2043</v>
      </c>
      <c r="B1139" s="59">
        <v>15289.347984907999</v>
      </c>
      <c r="C1139" s="60">
        <v>32532335.611845087</v>
      </c>
      <c r="D1139" s="55">
        <f t="shared" si="114"/>
        <v>469.97387975246136</v>
      </c>
    </row>
    <row r="1140" spans="1:4" x14ac:dyDescent="0.2">
      <c r="B1140" s="56"/>
    </row>
    <row r="1141" spans="1:4" x14ac:dyDescent="0.2">
      <c r="A1141" s="3">
        <f>A1112+1</f>
        <v>39</v>
      </c>
      <c r="B1141" s="3" t="s">
        <v>147</v>
      </c>
    </row>
    <row r="1142" spans="1:4" x14ac:dyDescent="0.2">
      <c r="B1142" s="3" t="s">
        <v>313</v>
      </c>
      <c r="C1142" s="3" t="s">
        <v>305</v>
      </c>
      <c r="D1142" s="3" t="s">
        <v>314</v>
      </c>
    </row>
    <row r="1143" spans="1:4" x14ac:dyDescent="0.2">
      <c r="A1143" s="3" t="s">
        <v>163</v>
      </c>
      <c r="B1143" s="3" t="s">
        <v>307</v>
      </c>
      <c r="C1143" s="3" t="s">
        <v>308</v>
      </c>
      <c r="D1143" s="3" t="s">
        <v>309</v>
      </c>
    </row>
    <row r="1144" spans="1:4" x14ac:dyDescent="0.2">
      <c r="A1144" s="3">
        <f t="shared" ref="A1144:A1146" si="116">A1145-1</f>
        <v>2019</v>
      </c>
      <c r="B1144" s="9"/>
      <c r="C1144" s="9"/>
      <c r="D1144" s="9"/>
    </row>
    <row r="1145" spans="1:4" x14ac:dyDescent="0.2">
      <c r="A1145" s="3">
        <f t="shared" si="116"/>
        <v>2020</v>
      </c>
      <c r="B1145" s="9"/>
      <c r="C1145" s="9"/>
      <c r="D1145" s="9"/>
    </row>
    <row r="1146" spans="1:4" x14ac:dyDescent="0.2">
      <c r="A1146" s="3">
        <f t="shared" si="116"/>
        <v>2021</v>
      </c>
      <c r="B1146" s="9"/>
      <c r="C1146" s="9"/>
      <c r="D1146" s="9"/>
    </row>
    <row r="1147" spans="1:4" x14ac:dyDescent="0.2">
      <c r="A1147" s="3">
        <f>A1148-1</f>
        <v>2022</v>
      </c>
      <c r="B1147" s="9"/>
      <c r="C1147" s="9"/>
      <c r="D1147" s="9"/>
    </row>
    <row r="1148" spans="1:4" x14ac:dyDescent="0.2">
      <c r="A1148" s="3">
        <v>2023</v>
      </c>
      <c r="B1148" s="10"/>
      <c r="C1148" s="10"/>
      <c r="D1148" s="10"/>
    </row>
    <row r="1149" spans="1:4" x14ac:dyDescent="0.2">
      <c r="A1149" s="3">
        <f>A1148+1</f>
        <v>2024</v>
      </c>
      <c r="B1149" s="59">
        <v>1657.7713671000208</v>
      </c>
      <c r="C1149" s="60">
        <v>19683694.255924664</v>
      </c>
      <c r="D1149" s="55">
        <f t="shared" ref="D1149:D1168" si="117">B1149*1000000/C1149</f>
        <v>84.220540389720924</v>
      </c>
    </row>
    <row r="1150" spans="1:4" x14ac:dyDescent="0.2">
      <c r="A1150" s="3">
        <f t="shared" ref="A1150:A1168" si="118">A1149+1</f>
        <v>2025</v>
      </c>
      <c r="B1150" s="59">
        <v>1828.8006309349014</v>
      </c>
      <c r="C1150" s="60">
        <v>20345757.891285531</v>
      </c>
      <c r="D1150" s="55">
        <f t="shared" si="117"/>
        <v>89.886090294931265</v>
      </c>
    </row>
    <row r="1151" spans="1:4" x14ac:dyDescent="0.2">
      <c r="A1151" s="3">
        <f t="shared" si="118"/>
        <v>2026</v>
      </c>
      <c r="B1151" s="59">
        <v>1897.3328800309016</v>
      </c>
      <c r="C1151" s="60">
        <v>21049381.395267077</v>
      </c>
      <c r="D1151" s="55">
        <f t="shared" si="117"/>
        <v>90.137227522397126</v>
      </c>
    </row>
    <row r="1152" spans="1:4" x14ac:dyDescent="0.2">
      <c r="A1152" s="3">
        <f t="shared" si="118"/>
        <v>2027</v>
      </c>
      <c r="B1152" s="59">
        <v>1961.8578478692186</v>
      </c>
      <c r="C1152" s="60">
        <v>21729469.278011125</v>
      </c>
      <c r="D1152" s="55">
        <f t="shared" si="117"/>
        <v>90.285585108813365</v>
      </c>
    </row>
    <row r="1153" spans="1:4" x14ac:dyDescent="0.2">
      <c r="A1153" s="3">
        <f t="shared" si="118"/>
        <v>2028</v>
      </c>
      <c r="B1153" s="59">
        <v>1956.693046168381</v>
      </c>
      <c r="C1153" s="60">
        <v>22549039.366378967</v>
      </c>
      <c r="D1153" s="55">
        <f t="shared" si="117"/>
        <v>86.775006880596706</v>
      </c>
    </row>
    <row r="1154" spans="1:4" x14ac:dyDescent="0.2">
      <c r="A1154" s="3">
        <f t="shared" si="118"/>
        <v>2029</v>
      </c>
      <c r="B1154" s="59">
        <v>2298.2754930884362</v>
      </c>
      <c r="C1154" s="60">
        <v>22929457.845549908</v>
      </c>
      <c r="D1154" s="55">
        <f t="shared" si="117"/>
        <v>100.23243936116351</v>
      </c>
    </row>
    <row r="1155" spans="1:4" x14ac:dyDescent="0.2">
      <c r="A1155" s="3">
        <f t="shared" si="118"/>
        <v>2030</v>
      </c>
      <c r="B1155" s="59">
        <v>2625.3208797175885</v>
      </c>
      <c r="C1155" s="60">
        <v>23384384.190481663</v>
      </c>
      <c r="D1155" s="55">
        <f t="shared" si="117"/>
        <v>112.2681212527373</v>
      </c>
    </row>
    <row r="1156" spans="1:4" x14ac:dyDescent="0.2">
      <c r="A1156" s="3">
        <f t="shared" si="118"/>
        <v>2031</v>
      </c>
      <c r="B1156" s="59">
        <v>2916.1393944873371</v>
      </c>
      <c r="C1156" s="60">
        <v>23882220.650033358</v>
      </c>
      <c r="D1156" s="55">
        <f t="shared" si="117"/>
        <v>122.10503525698159</v>
      </c>
    </row>
    <row r="1157" spans="1:4" x14ac:dyDescent="0.2">
      <c r="A1157" s="3">
        <f t="shared" si="118"/>
        <v>2032</v>
      </c>
      <c r="B1157" s="59">
        <v>3493.1563601999637</v>
      </c>
      <c r="C1157" s="60">
        <v>24479610.259102654</v>
      </c>
      <c r="D1157" s="55">
        <f t="shared" si="117"/>
        <v>142.69656760164497</v>
      </c>
    </row>
    <row r="1158" spans="1:4" x14ac:dyDescent="0.2">
      <c r="A1158" s="3">
        <f t="shared" si="118"/>
        <v>2033</v>
      </c>
      <c r="B1158" s="59">
        <v>3908.3119863884599</v>
      </c>
      <c r="C1158" s="60">
        <v>25008274.743971057</v>
      </c>
      <c r="D1158" s="55">
        <f t="shared" si="117"/>
        <v>156.28075212708015</v>
      </c>
    </row>
    <row r="1159" spans="1:4" x14ac:dyDescent="0.2">
      <c r="A1159" s="3">
        <f t="shared" si="118"/>
        <v>2034</v>
      </c>
      <c r="B1159" s="59">
        <v>4352.1740890894134</v>
      </c>
      <c r="C1159" s="60">
        <v>25688499.192879237</v>
      </c>
      <c r="D1159" s="55">
        <f t="shared" si="117"/>
        <v>169.42111161931254</v>
      </c>
    </row>
    <row r="1160" spans="1:4" x14ac:dyDescent="0.2">
      <c r="A1160" s="3">
        <f t="shared" si="118"/>
        <v>2035</v>
      </c>
      <c r="B1160" s="59">
        <v>5006.7795913775954</v>
      </c>
      <c r="C1160" s="60">
        <v>26420813.151573863</v>
      </c>
      <c r="D1160" s="55">
        <f t="shared" si="117"/>
        <v>189.50134360566969</v>
      </c>
    </row>
    <row r="1161" spans="1:4" x14ac:dyDescent="0.2">
      <c r="A1161" s="3">
        <f t="shared" si="118"/>
        <v>2036</v>
      </c>
      <c r="B1161" s="59">
        <v>6044.3861341180736</v>
      </c>
      <c r="C1161" s="60">
        <v>27260994.189233735</v>
      </c>
      <c r="D1161" s="55">
        <f t="shared" si="117"/>
        <v>221.72287966317828</v>
      </c>
    </row>
    <row r="1162" spans="1:4" x14ac:dyDescent="0.2">
      <c r="A1162" s="3">
        <f t="shared" si="118"/>
        <v>2037</v>
      </c>
      <c r="B1162" s="59">
        <v>7505.3407837636232</v>
      </c>
      <c r="C1162" s="60">
        <v>27944115.372105535</v>
      </c>
      <c r="D1162" s="55">
        <f t="shared" si="117"/>
        <v>268.58394634512672</v>
      </c>
    </row>
    <row r="1163" spans="1:4" x14ac:dyDescent="0.2">
      <c r="A1163" s="3">
        <f t="shared" si="118"/>
        <v>2038</v>
      </c>
      <c r="B1163" s="59">
        <v>9038.194342428962</v>
      </c>
      <c r="C1163" s="60">
        <v>28693478.250558872</v>
      </c>
      <c r="D1163" s="55">
        <f t="shared" si="117"/>
        <v>314.99124168583234</v>
      </c>
    </row>
    <row r="1164" spans="1:4" x14ac:dyDescent="0.2">
      <c r="A1164" s="3">
        <f t="shared" si="118"/>
        <v>2039</v>
      </c>
      <c r="B1164" s="59">
        <v>10586.730791322198</v>
      </c>
      <c r="C1164" s="60">
        <v>29506392.275346961</v>
      </c>
      <c r="D1164" s="55">
        <f t="shared" si="117"/>
        <v>358.79448400635448</v>
      </c>
    </row>
    <row r="1165" spans="1:4" x14ac:dyDescent="0.2">
      <c r="A1165" s="3">
        <f t="shared" si="118"/>
        <v>2040</v>
      </c>
      <c r="B1165" s="59">
        <v>12114.475754917599</v>
      </c>
      <c r="C1165" s="60">
        <v>30422406.607060637</v>
      </c>
      <c r="D1165" s="55">
        <f t="shared" si="117"/>
        <v>398.20898824309285</v>
      </c>
    </row>
    <row r="1166" spans="1:4" x14ac:dyDescent="0.2">
      <c r="A1166" s="3">
        <f t="shared" si="118"/>
        <v>2041</v>
      </c>
      <c r="B1166" s="59">
        <v>13250.719007353868</v>
      </c>
      <c r="C1166" s="60">
        <v>31097455.078278702</v>
      </c>
      <c r="D1166" s="55">
        <f t="shared" si="117"/>
        <v>426.10300341295061</v>
      </c>
    </row>
    <row r="1167" spans="1:4" x14ac:dyDescent="0.2">
      <c r="A1167" s="3">
        <f t="shared" si="118"/>
        <v>2042</v>
      </c>
      <c r="B1167" s="59">
        <v>13809.921298154353</v>
      </c>
      <c r="C1167" s="60">
        <v>31814924.117571566</v>
      </c>
      <c r="D1167" s="55">
        <f t="shared" si="117"/>
        <v>434.07054020056751</v>
      </c>
    </row>
    <row r="1168" spans="1:4" x14ac:dyDescent="0.2">
      <c r="A1168" s="3">
        <f t="shared" si="118"/>
        <v>2043</v>
      </c>
      <c r="B1168" s="59">
        <v>14132.770430461343</v>
      </c>
      <c r="C1168" s="60">
        <v>32532335.611845087</v>
      </c>
      <c r="D1168" s="55">
        <f t="shared" si="117"/>
        <v>434.42224988345362</v>
      </c>
    </row>
    <row r="1169" spans="2:2" x14ac:dyDescent="0.2">
      <c r="B1169" s="56"/>
    </row>
  </sheetData>
  <pageMargins left="0.25" right="0.25" top="0.75" bottom="0.75" header="0.3" footer="0.3"/>
  <pageSetup paperSize="3" scale="79" fitToHeight="20" orientation="landscape" r:id="rId1"/>
  <headerFooter>
    <oddHeader>&amp;L&amp;"-,Bold Italic"&amp;12PGE Clean Energy Plan and Integrated Resource Plan 2023&amp;R&amp;"-,Bold Italic"&amp;12CEP Data Template</oddHeader>
  </headerFooter>
  <rowBreaks count="20" manualBreakCount="20">
    <brk id="37" max="10" man="1"/>
    <brk id="67" max="10" man="1"/>
    <brk id="125" max="10" man="1"/>
    <brk id="183" max="10" man="1"/>
    <brk id="241" max="10" man="1"/>
    <brk id="299" max="10" man="1"/>
    <brk id="357" max="10" man="1"/>
    <brk id="415" max="10" man="1"/>
    <brk id="473" max="10" man="1"/>
    <brk id="531" max="10" man="1"/>
    <brk id="589" max="10" man="1"/>
    <brk id="647" max="10" man="1"/>
    <brk id="705" max="10" man="1"/>
    <brk id="763" max="10" man="1"/>
    <brk id="821" max="10" man="1"/>
    <brk id="879" max="10" man="1"/>
    <brk id="937" max="10" man="1"/>
    <brk id="995" max="10" man="1"/>
    <brk id="1053" max="10" man="1"/>
    <brk id="1111" max="10"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DA74B-6C2F-4273-9CDE-6AACE489F861}">
  <sheetPr codeName="Sheet11">
    <tabColor theme="2" tint="-9.9978637043366805E-2"/>
    <pageSetUpPr fitToPage="1"/>
  </sheetPr>
  <dimension ref="A1:G40"/>
  <sheetViews>
    <sheetView zoomScaleNormal="100" workbookViewId="0">
      <selection activeCell="C15" sqref="C15"/>
    </sheetView>
  </sheetViews>
  <sheetFormatPr baseColWidth="10" defaultColWidth="9.33203125" defaultRowHeight="15" x14ac:dyDescent="0.2"/>
  <cols>
    <col min="1" max="1" width="9.33203125" style="1"/>
    <col min="2" max="2" width="32.5" style="1" bestFit="1" customWidth="1"/>
    <col min="3" max="3" width="41" style="1" bestFit="1" customWidth="1"/>
    <col min="4" max="4" width="31.5" style="1" bestFit="1" customWidth="1"/>
    <col min="5" max="5" width="55.83203125" style="1" bestFit="1" customWidth="1"/>
    <col min="6" max="6" width="42.6640625" style="1" bestFit="1" customWidth="1"/>
    <col min="7" max="7" width="38" style="1" bestFit="1" customWidth="1"/>
    <col min="8" max="16384" width="9.33203125" style="1"/>
  </cols>
  <sheetData>
    <row r="1" spans="1:7" s="3" customFormat="1" ht="27" customHeight="1" x14ac:dyDescent="0.2">
      <c r="A1" s="2" t="s">
        <v>60</v>
      </c>
    </row>
    <row r="2" spans="1:7" s="3" customFormat="1" x14ac:dyDescent="0.2">
      <c r="A2" s="3" t="s">
        <v>315</v>
      </c>
    </row>
    <row r="3" spans="1:7" s="3" customFormat="1" x14ac:dyDescent="0.2">
      <c r="A3" s="13" t="s">
        <v>316</v>
      </c>
    </row>
    <row r="4" spans="1:7" s="3" customFormat="1" x14ac:dyDescent="0.2">
      <c r="A4" s="13" t="s">
        <v>317</v>
      </c>
    </row>
    <row r="5" spans="1:7" s="3" customFormat="1" x14ac:dyDescent="0.2">
      <c r="A5" s="13" t="s">
        <v>318</v>
      </c>
    </row>
    <row r="6" spans="1:7" s="3" customFormat="1" x14ac:dyDescent="0.2">
      <c r="A6" s="13" t="s">
        <v>319</v>
      </c>
    </row>
    <row r="7" spans="1:7" s="3" customFormat="1" x14ac:dyDescent="0.2">
      <c r="A7" s="13" t="s">
        <v>320</v>
      </c>
    </row>
    <row r="8" spans="1:7" s="3" customFormat="1" x14ac:dyDescent="0.2">
      <c r="A8" s="13" t="s">
        <v>321</v>
      </c>
    </row>
    <row r="9" spans="1:7" s="3" customFormat="1" x14ac:dyDescent="0.2">
      <c r="A9" s="3" t="s">
        <v>322</v>
      </c>
    </row>
    <row r="10" spans="1:7" x14ac:dyDescent="0.2">
      <c r="A10" s="12"/>
    </row>
    <row r="12" spans="1:7" x14ac:dyDescent="0.2">
      <c r="A12" s="3"/>
      <c r="B12" s="3" t="str">
        <f>Portfolios!$B$5</f>
        <v>Portfolio40</v>
      </c>
      <c r="C12"/>
      <c r="D12" s="3"/>
      <c r="E12" s="3"/>
      <c r="F12" s="3"/>
      <c r="G12" s="3"/>
    </row>
    <row r="13" spans="1:7" x14ac:dyDescent="0.2">
      <c r="A13" s="3"/>
      <c r="B13" s="3" t="s">
        <v>323</v>
      </c>
      <c r="C13" s="3" t="s">
        <v>323</v>
      </c>
      <c r="D13" s="3" t="s">
        <v>323</v>
      </c>
      <c r="E13" s="3" t="s">
        <v>323</v>
      </c>
      <c r="F13" s="3" t="s">
        <v>323</v>
      </c>
      <c r="G13" s="3"/>
    </row>
    <row r="14" spans="1:7" x14ac:dyDescent="0.2">
      <c r="A14" s="3" t="s">
        <v>163</v>
      </c>
      <c r="B14" s="3" t="s">
        <v>324</v>
      </c>
      <c r="C14" s="3" t="s">
        <v>325</v>
      </c>
      <c r="D14" s="3" t="s">
        <v>326</v>
      </c>
      <c r="E14" s="3" t="s">
        <v>327</v>
      </c>
      <c r="F14" s="3" t="s">
        <v>328</v>
      </c>
      <c r="G14" s="3" t="s">
        <v>329</v>
      </c>
    </row>
    <row r="15" spans="1:7" s="45" customFormat="1" x14ac:dyDescent="0.2">
      <c r="A15" s="26">
        <v>2023</v>
      </c>
      <c r="B15" s="39">
        <v>3045309.1063687643</v>
      </c>
      <c r="C15" s="41">
        <v>748892.00008689146</v>
      </c>
      <c r="D15" s="37" t="s">
        <v>168</v>
      </c>
      <c r="E15" s="37" t="s">
        <v>168</v>
      </c>
      <c r="F15" s="37" t="s">
        <v>168</v>
      </c>
      <c r="G15" s="37" t="s">
        <v>168</v>
      </c>
    </row>
    <row r="16" spans="1:7" s="45" customFormat="1" x14ac:dyDescent="0.2">
      <c r="A16" s="26">
        <f>A15+1</f>
        <v>2024</v>
      </c>
      <c r="B16" s="39">
        <v>3159253.7139249714</v>
      </c>
      <c r="C16" s="41">
        <v>2030531.7574400874</v>
      </c>
      <c r="D16" s="37" t="s">
        <v>168</v>
      </c>
      <c r="E16" s="41">
        <v>810230.93675040721</v>
      </c>
      <c r="F16" s="37" t="s">
        <v>168</v>
      </c>
      <c r="G16" s="37" t="s">
        <v>168</v>
      </c>
    </row>
    <row r="17" spans="1:7" s="45" customFormat="1" x14ac:dyDescent="0.2">
      <c r="A17" s="26">
        <f t="shared" ref="A17:A34" si="0">A16+1</f>
        <v>2025</v>
      </c>
      <c r="B17" s="39">
        <v>4412365.9116211822</v>
      </c>
      <c r="C17" s="41">
        <v>2031485.7981959993</v>
      </c>
      <c r="D17" s="37" t="s">
        <v>168</v>
      </c>
      <c r="E17" s="41">
        <v>1101813.7953621466</v>
      </c>
      <c r="F17" s="37" t="s">
        <v>168</v>
      </c>
      <c r="G17" s="37" t="s">
        <v>168</v>
      </c>
    </row>
    <row r="18" spans="1:7" s="45" customFormat="1" x14ac:dyDescent="0.2">
      <c r="A18" s="26">
        <f t="shared" si="0"/>
        <v>2026</v>
      </c>
      <c r="B18" s="39">
        <v>4564405.3532811962</v>
      </c>
      <c r="C18" s="41">
        <v>2042552.5623610192</v>
      </c>
      <c r="D18" s="37" t="s">
        <v>168</v>
      </c>
      <c r="E18" s="41">
        <v>4603610.8233655505</v>
      </c>
      <c r="F18" s="37" t="s">
        <v>168</v>
      </c>
      <c r="G18" s="37" t="s">
        <v>168</v>
      </c>
    </row>
    <row r="19" spans="1:7" s="45" customFormat="1" x14ac:dyDescent="0.2">
      <c r="A19" s="26">
        <f t="shared" si="0"/>
        <v>2027</v>
      </c>
      <c r="B19" s="39">
        <v>4711361.1007539099</v>
      </c>
      <c r="C19" s="41">
        <v>2053642.3719292141</v>
      </c>
      <c r="D19" s="37" t="s">
        <v>168</v>
      </c>
      <c r="E19" s="41">
        <v>6070909.8788981047</v>
      </c>
      <c r="F19" s="37" t="s">
        <v>168</v>
      </c>
      <c r="G19" s="37" t="s">
        <v>168</v>
      </c>
    </row>
    <row r="20" spans="1:7" s="45" customFormat="1" x14ac:dyDescent="0.2">
      <c r="A20" s="26">
        <f t="shared" si="0"/>
        <v>2028</v>
      </c>
      <c r="B20" s="39">
        <v>4888473.8998770919</v>
      </c>
      <c r="C20" s="41">
        <v>2069373.2612960155</v>
      </c>
      <c r="D20" s="37" t="s">
        <v>168</v>
      </c>
      <c r="E20" s="41">
        <v>7640616.8093524193</v>
      </c>
      <c r="F20" s="37" t="s">
        <v>168</v>
      </c>
      <c r="G20" s="37" t="s">
        <v>168</v>
      </c>
    </row>
    <row r="21" spans="1:7" s="45" customFormat="1" x14ac:dyDescent="0.2">
      <c r="A21" s="26">
        <f t="shared" si="0"/>
        <v>2029</v>
      </c>
      <c r="B21" s="39">
        <v>4970672.1609422881</v>
      </c>
      <c r="C21" s="41">
        <v>2075890.6669432004</v>
      </c>
      <c r="D21" s="37" t="s">
        <v>168</v>
      </c>
      <c r="E21" s="41">
        <v>9886980.6727322377</v>
      </c>
      <c r="F21" s="37" t="s">
        <v>168</v>
      </c>
      <c r="G21" s="37" t="s">
        <v>168</v>
      </c>
    </row>
    <row r="22" spans="1:7" s="45" customFormat="1" x14ac:dyDescent="0.2">
      <c r="A22" s="26">
        <f t="shared" si="0"/>
        <v>2030</v>
      </c>
      <c r="B22" s="39">
        <v>6593764.6930200942</v>
      </c>
      <c r="C22" s="41">
        <v>2087048.9236604844</v>
      </c>
      <c r="D22" s="37" t="s">
        <v>168</v>
      </c>
      <c r="E22" s="41">
        <v>9948579.5137490258</v>
      </c>
      <c r="F22" s="37" t="s">
        <v>168</v>
      </c>
      <c r="G22" s="37" t="s">
        <v>168</v>
      </c>
    </row>
    <row r="23" spans="1:7" s="45" customFormat="1" x14ac:dyDescent="0.2">
      <c r="A23" s="26">
        <f t="shared" si="0"/>
        <v>2031</v>
      </c>
      <c r="B23" s="39">
        <v>6733281.5416945675</v>
      </c>
      <c r="C23" s="41">
        <v>2082553.923518182</v>
      </c>
      <c r="D23" s="37" t="s">
        <v>168</v>
      </c>
      <c r="E23" s="41">
        <v>11582685.787575539</v>
      </c>
      <c r="F23" s="37" t="s">
        <v>168</v>
      </c>
      <c r="G23" s="37" t="s">
        <v>168</v>
      </c>
    </row>
    <row r="24" spans="1:7" s="45" customFormat="1" x14ac:dyDescent="0.2">
      <c r="A24" s="26">
        <f t="shared" si="0"/>
        <v>2032</v>
      </c>
      <c r="B24" s="39">
        <v>6900748.4546474256</v>
      </c>
      <c r="C24" s="41">
        <v>2082756.6773591642</v>
      </c>
      <c r="D24" s="37" t="s">
        <v>168</v>
      </c>
      <c r="E24" s="41">
        <v>12515281.598243205</v>
      </c>
      <c r="F24" s="37" t="s">
        <v>168</v>
      </c>
      <c r="G24" s="37" t="s">
        <v>168</v>
      </c>
    </row>
    <row r="25" spans="1:7" s="45" customFormat="1" x14ac:dyDescent="0.2">
      <c r="A25" s="26">
        <f t="shared" si="0"/>
        <v>2033</v>
      </c>
      <c r="B25" s="39">
        <v>7048821.9679971244</v>
      </c>
      <c r="C25" s="41">
        <v>2073631.2358607082</v>
      </c>
      <c r="D25" s="37" t="s">
        <v>168</v>
      </c>
      <c r="E25" s="41">
        <v>13447719.538390907</v>
      </c>
      <c r="F25" s="37" t="s">
        <v>168</v>
      </c>
      <c r="G25" s="37" t="s">
        <v>168</v>
      </c>
    </row>
    <row r="26" spans="1:7" s="45" customFormat="1" x14ac:dyDescent="0.2">
      <c r="A26" s="26">
        <f t="shared" si="0"/>
        <v>2034</v>
      </c>
      <c r="B26" s="39">
        <v>7239407.4536914136</v>
      </c>
      <c r="C26" s="41">
        <v>2069203.3241574045</v>
      </c>
      <c r="D26" s="37" t="s">
        <v>168</v>
      </c>
      <c r="E26" s="41">
        <v>14488967.602725793</v>
      </c>
      <c r="F26" s="37" t="s">
        <v>168</v>
      </c>
      <c r="G26" s="37" t="s">
        <v>168</v>
      </c>
    </row>
    <row r="27" spans="1:7" s="45" customFormat="1" x14ac:dyDescent="0.2">
      <c r="A27" s="26">
        <f t="shared" si="0"/>
        <v>2035</v>
      </c>
      <c r="B27" s="39">
        <v>9571600.2884476017</v>
      </c>
      <c r="C27" s="41">
        <v>2064797.5520126175</v>
      </c>
      <c r="D27" s="37" t="s">
        <v>168</v>
      </c>
      <c r="E27" s="41">
        <v>13615787.211742466</v>
      </c>
      <c r="F27" s="37" t="s">
        <v>168</v>
      </c>
      <c r="G27" s="37" t="s">
        <v>168</v>
      </c>
    </row>
    <row r="28" spans="1:7" s="45" customFormat="1" x14ac:dyDescent="0.2">
      <c r="A28" s="26">
        <f t="shared" si="0"/>
        <v>2036</v>
      </c>
      <c r="B28" s="39">
        <v>9874321.5331081674</v>
      </c>
      <c r="C28" s="41">
        <v>2065060.8930443642</v>
      </c>
      <c r="D28" s="37" t="s">
        <v>168</v>
      </c>
      <c r="E28" s="41">
        <v>14764677.286716275</v>
      </c>
      <c r="F28" s="37" t="s">
        <v>168</v>
      </c>
      <c r="G28" s="37" t="s">
        <v>168</v>
      </c>
    </row>
    <row r="29" spans="1:7" s="45" customFormat="1" x14ac:dyDescent="0.2">
      <c r="A29" s="26">
        <f t="shared" si="0"/>
        <v>2037</v>
      </c>
      <c r="B29" s="39">
        <v>10120304.447839003</v>
      </c>
      <c r="C29" s="41">
        <v>1633236.4786780998</v>
      </c>
      <c r="D29" s="37" t="s">
        <v>168</v>
      </c>
      <c r="E29" s="41">
        <v>16522217.72191909</v>
      </c>
      <c r="F29" s="37" t="s">
        <v>168</v>
      </c>
      <c r="G29" s="37" t="s">
        <v>168</v>
      </c>
    </row>
    <row r="30" spans="1:7" s="45" customFormat="1" x14ac:dyDescent="0.2">
      <c r="A30" s="26">
        <f t="shared" si="0"/>
        <v>2038</v>
      </c>
      <c r="B30" s="39">
        <v>10390232.764082205</v>
      </c>
      <c r="C30" s="41">
        <v>1403058.2173260767</v>
      </c>
      <c r="D30" s="37" t="s">
        <v>168</v>
      </c>
      <c r="E30" s="41">
        <v>17851224.696053065</v>
      </c>
      <c r="F30" s="37" t="s">
        <v>168</v>
      </c>
      <c r="G30" s="37" t="s">
        <v>168</v>
      </c>
    </row>
    <row r="31" spans="1:7" s="45" customFormat="1" x14ac:dyDescent="0.2">
      <c r="A31" s="26">
        <f t="shared" si="0"/>
        <v>2039</v>
      </c>
      <c r="B31" s="39">
        <v>10683039.493005916</v>
      </c>
      <c r="C31" s="41">
        <v>1188048.8951999999</v>
      </c>
      <c r="D31" s="37" t="s">
        <v>168</v>
      </c>
      <c r="E31" s="41">
        <v>19244782.024194181</v>
      </c>
      <c r="F31" s="37" t="s">
        <v>168</v>
      </c>
      <c r="G31" s="37" t="s">
        <v>168</v>
      </c>
    </row>
    <row r="32" spans="1:7" s="45" customFormat="1" x14ac:dyDescent="0.2">
      <c r="A32" s="26">
        <f t="shared" si="0"/>
        <v>2040</v>
      </c>
      <c r="B32" s="39">
        <v>12236736.057250947</v>
      </c>
      <c r="C32" s="41">
        <v>1191303.8236799999</v>
      </c>
      <c r="D32" s="37" t="s">
        <v>168</v>
      </c>
      <c r="E32" s="41">
        <v>19884263.251919173</v>
      </c>
      <c r="F32" s="37" t="s">
        <v>168</v>
      </c>
      <c r="G32" s="37" t="s">
        <v>168</v>
      </c>
    </row>
    <row r="33" spans="1:7" s="45" customFormat="1" x14ac:dyDescent="0.2">
      <c r="A33" s="26">
        <f t="shared" si="0"/>
        <v>2041</v>
      </c>
      <c r="B33" s="39">
        <v>12506819.40229038</v>
      </c>
      <c r="C33" s="41">
        <v>1188048.8951999999</v>
      </c>
      <c r="D33" s="37" t="s">
        <v>168</v>
      </c>
      <c r="E33" s="41">
        <v>21231422.093382001</v>
      </c>
      <c r="F33" s="37" t="s">
        <v>168</v>
      </c>
      <c r="G33" s="37" t="s">
        <v>168</v>
      </c>
    </row>
    <row r="34" spans="1:7" s="45" customFormat="1" x14ac:dyDescent="0.2">
      <c r="A34" s="26">
        <f t="shared" si="0"/>
        <v>2042</v>
      </c>
      <c r="B34" s="39">
        <v>12778442.727158567</v>
      </c>
      <c r="C34" s="41">
        <v>1188048.8951999999</v>
      </c>
      <c r="D34" s="37" t="s">
        <v>168</v>
      </c>
      <c r="E34" s="41">
        <v>21953693.684982836</v>
      </c>
      <c r="F34" s="37" t="s">
        <v>168</v>
      </c>
      <c r="G34" s="37" t="s">
        <v>168</v>
      </c>
    </row>
    <row r="35" spans="1:7" s="45" customFormat="1" x14ac:dyDescent="0.2">
      <c r="A35" s="26">
        <v>2043</v>
      </c>
      <c r="B35" s="39">
        <v>13056504.921811318</v>
      </c>
      <c r="C35" s="41">
        <v>1188048.8951999999</v>
      </c>
      <c r="D35" s="37" t="s">
        <v>168</v>
      </c>
      <c r="E35" s="41">
        <v>22432906.327137247</v>
      </c>
      <c r="F35" s="37" t="s">
        <v>168</v>
      </c>
      <c r="G35" s="37" t="s">
        <v>168</v>
      </c>
    </row>
    <row r="37" spans="1:7" s="17" customFormat="1" x14ac:dyDescent="0.2">
      <c r="A37" s="25" t="s">
        <v>169</v>
      </c>
      <c r="B37" s="25" t="s">
        <v>330</v>
      </c>
      <c r="C37" s="25" t="s">
        <v>331</v>
      </c>
      <c r="D37" s="25" t="s">
        <v>168</v>
      </c>
      <c r="E37" s="25" t="s">
        <v>332</v>
      </c>
      <c r="F37" s="25" t="s">
        <v>168</v>
      </c>
      <c r="G37" s="25" t="s">
        <v>168</v>
      </c>
    </row>
    <row r="38" spans="1:7" x14ac:dyDescent="0.2">
      <c r="A38" s="15"/>
      <c r="B38" s="15"/>
      <c r="C38" s="15"/>
      <c r="D38" s="15"/>
      <c r="E38" s="15"/>
      <c r="F38" s="15"/>
      <c r="G38" s="15"/>
    </row>
    <row r="39" spans="1:7" x14ac:dyDescent="0.2">
      <c r="A39" s="15"/>
      <c r="B39" s="15"/>
      <c r="C39" s="15"/>
      <c r="D39" s="15"/>
      <c r="E39" s="15" t="s">
        <v>333</v>
      </c>
      <c r="F39" s="15"/>
      <c r="G39" s="15"/>
    </row>
    <row r="40" spans="1:7" x14ac:dyDescent="0.2">
      <c r="A40" s="15"/>
      <c r="B40" s="15"/>
      <c r="C40" s="15"/>
      <c r="D40" s="15"/>
      <c r="E40" s="15"/>
      <c r="F40" s="15"/>
      <c r="G40" s="15"/>
    </row>
  </sheetData>
  <pageMargins left="0.25" right="0.25" top="0.75" bottom="0.75" header="0.3" footer="0.3"/>
  <pageSetup paperSize="3" scale="90" orientation="landscape" r:id="rId1"/>
  <headerFooter>
    <oddHeader>&amp;L&amp;"-,Bold Italic"&amp;12PGE Clean Energy Plan and Integrated Resource Plan 2023&amp;R&amp;"-,Bold Italic"&amp;12CEP Data Template</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A2BB-0ED5-4F19-9B44-DA4D7C644D1F}">
  <sheetPr codeName="Sheet1">
    <tabColor theme="0"/>
    <pageSetUpPr fitToPage="1"/>
  </sheetPr>
  <dimension ref="B2:S34"/>
  <sheetViews>
    <sheetView zoomScaleNormal="100" workbookViewId="0"/>
  </sheetViews>
  <sheetFormatPr baseColWidth="10" defaultColWidth="9.33203125" defaultRowHeight="15" x14ac:dyDescent="0.2"/>
  <cols>
    <col min="1" max="2" width="3.5" style="1" customWidth="1"/>
    <col min="3" max="3" width="16.33203125" style="1" customWidth="1"/>
    <col min="4" max="4" width="28.5" style="1" bestFit="1" customWidth="1"/>
    <col min="5" max="16384" width="9.33203125" style="1"/>
  </cols>
  <sheetData>
    <row r="2" spans="2:19" x14ac:dyDescent="0.2">
      <c r="B2" s="2" t="s">
        <v>39</v>
      </c>
      <c r="C2" s="3"/>
      <c r="D2" s="3"/>
      <c r="E2" s="3"/>
      <c r="F2" s="3"/>
      <c r="G2" s="3"/>
      <c r="H2" s="3"/>
      <c r="I2" s="3"/>
      <c r="J2" s="3"/>
      <c r="K2" s="3"/>
      <c r="L2" s="3"/>
      <c r="M2" s="3"/>
      <c r="N2" s="3"/>
      <c r="O2" s="3"/>
      <c r="P2" s="3"/>
      <c r="Q2" s="3"/>
      <c r="R2" s="3"/>
      <c r="S2" s="3"/>
    </row>
    <row r="3" spans="2:19" x14ac:dyDescent="0.2">
      <c r="B3" s="3" t="s">
        <v>40</v>
      </c>
      <c r="C3" s="3"/>
      <c r="D3" s="3"/>
      <c r="E3" s="3"/>
      <c r="F3" s="3"/>
      <c r="G3" s="3"/>
      <c r="H3" s="3"/>
      <c r="I3" s="3"/>
      <c r="J3" s="3"/>
      <c r="K3" s="3"/>
      <c r="L3" s="3"/>
      <c r="M3" s="3"/>
      <c r="N3" s="3"/>
      <c r="O3" s="3"/>
      <c r="P3" s="3"/>
      <c r="Q3" s="3"/>
      <c r="R3" s="3"/>
      <c r="S3" s="3"/>
    </row>
    <row r="5" spans="2:19" ht="15" customHeight="1" x14ac:dyDescent="0.2">
      <c r="B5" s="7" t="s">
        <v>41</v>
      </c>
      <c r="C5" s="4"/>
      <c r="D5" s="4"/>
      <c r="E5" s="4"/>
      <c r="F5" s="4"/>
      <c r="G5" s="4"/>
      <c r="H5" s="4"/>
      <c r="I5" s="4"/>
      <c r="J5" s="4"/>
      <c r="K5" s="4"/>
      <c r="L5" s="4"/>
      <c r="M5" s="4"/>
      <c r="N5" s="4"/>
      <c r="O5" s="4"/>
      <c r="P5" s="4"/>
      <c r="Q5" s="4"/>
      <c r="R5" s="4"/>
      <c r="S5" s="4"/>
    </row>
    <row r="6" spans="2:19" ht="15" customHeight="1" x14ac:dyDescent="0.2">
      <c r="B6" s="85" t="s">
        <v>42</v>
      </c>
      <c r="C6" s="85"/>
      <c r="D6" s="85"/>
      <c r="E6" s="85"/>
      <c r="F6" s="85"/>
      <c r="G6" s="85"/>
      <c r="H6" s="85"/>
      <c r="I6" s="85"/>
      <c r="J6" s="85"/>
      <c r="K6" s="85"/>
      <c r="L6" s="85"/>
      <c r="M6" s="85"/>
      <c r="N6" s="85"/>
      <c r="O6" s="85"/>
      <c r="P6" s="85"/>
      <c r="Q6" s="85"/>
      <c r="R6" s="85"/>
      <c r="S6" s="85"/>
    </row>
    <row r="7" spans="2:19" x14ac:dyDescent="0.2">
      <c r="B7" s="85"/>
      <c r="C7" s="85"/>
      <c r="D7" s="85"/>
      <c r="E7" s="85"/>
      <c r="F7" s="85"/>
      <c r="G7" s="85"/>
      <c r="H7" s="85"/>
      <c r="I7" s="85"/>
      <c r="J7" s="85"/>
      <c r="K7" s="85"/>
      <c r="L7" s="85"/>
      <c r="M7" s="85"/>
      <c r="N7" s="85"/>
      <c r="O7" s="85"/>
      <c r="P7" s="85"/>
      <c r="Q7" s="85"/>
      <c r="R7" s="85"/>
      <c r="S7" s="85"/>
    </row>
    <row r="8" spans="2:19" x14ac:dyDescent="0.2">
      <c r="B8" s="85"/>
      <c r="C8" s="85"/>
      <c r="D8" s="85"/>
      <c r="E8" s="85"/>
      <c r="F8" s="85"/>
      <c r="G8" s="85"/>
      <c r="H8" s="85"/>
      <c r="I8" s="85"/>
      <c r="J8" s="85"/>
      <c r="K8" s="85"/>
      <c r="L8" s="85"/>
      <c r="M8" s="85"/>
      <c r="N8" s="85"/>
      <c r="O8" s="85"/>
      <c r="P8" s="85"/>
      <c r="Q8" s="85"/>
      <c r="R8" s="85"/>
      <c r="S8" s="85"/>
    </row>
    <row r="11" spans="2:19" x14ac:dyDescent="0.2">
      <c r="B11" s="2" t="s">
        <v>43</v>
      </c>
      <c r="C11" s="3"/>
      <c r="D11" s="3"/>
      <c r="E11" s="3"/>
      <c r="F11" s="3"/>
      <c r="G11" s="3"/>
      <c r="H11" s="3"/>
      <c r="I11" s="3"/>
      <c r="J11" s="3"/>
      <c r="K11" s="3"/>
      <c r="L11" s="3"/>
      <c r="M11" s="3"/>
      <c r="N11" s="3"/>
      <c r="O11" s="3"/>
      <c r="P11" s="3"/>
      <c r="Q11" s="3"/>
      <c r="R11" s="3"/>
      <c r="S11" s="3"/>
    </row>
    <row r="12" spans="2:19" x14ac:dyDescent="0.2">
      <c r="B12" s="3" t="s">
        <v>44</v>
      </c>
      <c r="C12" s="3"/>
      <c r="D12" s="3"/>
      <c r="E12" s="3"/>
      <c r="F12" s="3"/>
      <c r="G12" s="3"/>
      <c r="H12" s="3"/>
      <c r="I12" s="3"/>
      <c r="J12" s="3"/>
      <c r="K12" s="3"/>
      <c r="L12" s="3"/>
      <c r="M12" s="3"/>
      <c r="N12" s="3"/>
      <c r="O12" s="3"/>
      <c r="P12" s="3"/>
      <c r="Q12" s="3"/>
      <c r="R12" s="3"/>
      <c r="S12" s="3"/>
    </row>
    <row r="13" spans="2:19" x14ac:dyDescent="0.2">
      <c r="B13" s="3"/>
      <c r="C13" s="5" t="s">
        <v>45</v>
      </c>
      <c r="D13" s="5" t="s">
        <v>43</v>
      </c>
      <c r="E13" s="3"/>
      <c r="F13" s="3"/>
      <c r="G13" s="3"/>
      <c r="H13" s="3"/>
      <c r="I13" s="3"/>
      <c r="J13" s="3"/>
      <c r="K13" s="3"/>
      <c r="L13" s="3"/>
      <c r="M13" s="3"/>
      <c r="N13" s="3"/>
      <c r="O13" s="3"/>
      <c r="P13" s="3"/>
      <c r="Q13" s="3"/>
      <c r="R13" s="3"/>
      <c r="S13" s="3"/>
    </row>
    <row r="14" spans="2:19" x14ac:dyDescent="0.2">
      <c r="B14" s="3"/>
      <c r="C14" s="6" t="s">
        <v>46</v>
      </c>
      <c r="D14" s="6" t="s">
        <v>47</v>
      </c>
      <c r="E14" s="3"/>
      <c r="F14" s="3"/>
      <c r="G14" s="3"/>
      <c r="H14" s="3"/>
      <c r="I14" s="3"/>
      <c r="J14" s="3"/>
      <c r="K14" s="3"/>
      <c r="L14" s="3"/>
      <c r="M14" s="3"/>
      <c r="N14" s="3"/>
      <c r="O14" s="3"/>
      <c r="P14" s="3"/>
      <c r="Q14" s="3"/>
      <c r="R14" s="3"/>
      <c r="S14" s="3"/>
    </row>
    <row r="15" spans="2:19" x14ac:dyDescent="0.2">
      <c r="B15" s="3"/>
      <c r="C15" s="6" t="s">
        <v>48</v>
      </c>
      <c r="D15" s="6" t="s">
        <v>49</v>
      </c>
      <c r="E15" s="3"/>
      <c r="F15" s="3"/>
      <c r="G15" s="3"/>
      <c r="H15" s="3"/>
      <c r="I15" s="3"/>
      <c r="J15" s="3"/>
      <c r="K15" s="3"/>
      <c r="L15" s="3"/>
      <c r="M15" s="3"/>
      <c r="N15" s="3"/>
      <c r="O15" s="3"/>
      <c r="P15" s="3"/>
      <c r="Q15" s="3"/>
      <c r="R15" s="3"/>
      <c r="S15" s="3"/>
    </row>
    <row r="16" spans="2:19" ht="17" x14ac:dyDescent="0.25">
      <c r="B16" s="3"/>
      <c r="C16" s="6" t="s">
        <v>24</v>
      </c>
      <c r="D16" s="6" t="s">
        <v>50</v>
      </c>
      <c r="E16" s="3"/>
      <c r="F16" s="3"/>
      <c r="G16" s="3"/>
      <c r="H16" s="3"/>
      <c r="I16" s="3"/>
      <c r="J16" s="3"/>
      <c r="K16" s="3"/>
      <c r="L16" s="3"/>
      <c r="M16" s="3"/>
      <c r="N16" s="3"/>
      <c r="O16" s="3"/>
      <c r="P16" s="3"/>
      <c r="Q16" s="3"/>
      <c r="R16" s="3"/>
      <c r="S16" s="3"/>
    </row>
    <row r="17" spans="2:19" x14ac:dyDescent="0.2">
      <c r="B17" s="3"/>
      <c r="C17" s="6" t="s">
        <v>51</v>
      </c>
      <c r="D17" s="6" t="s">
        <v>52</v>
      </c>
      <c r="E17" s="3"/>
      <c r="F17" s="3"/>
      <c r="G17" s="3"/>
      <c r="H17" s="3"/>
      <c r="I17" s="3"/>
      <c r="J17" s="3"/>
      <c r="K17" s="3"/>
      <c r="L17" s="3"/>
      <c r="M17" s="3"/>
      <c r="N17" s="3"/>
      <c r="O17" s="3"/>
      <c r="P17" s="3"/>
      <c r="Q17" s="3"/>
      <c r="R17" s="3"/>
      <c r="S17" s="3"/>
    </row>
    <row r="18" spans="2:19" x14ac:dyDescent="0.2">
      <c r="B18" s="3"/>
      <c r="C18" s="6" t="s">
        <v>53</v>
      </c>
      <c r="D18" s="6" t="s">
        <v>54</v>
      </c>
      <c r="E18" s="3"/>
      <c r="F18" s="3"/>
      <c r="G18" s="3"/>
      <c r="H18" s="3"/>
      <c r="I18" s="3"/>
      <c r="J18" s="3"/>
      <c r="K18" s="3"/>
      <c r="L18" s="3"/>
      <c r="M18" s="3"/>
      <c r="N18" s="3"/>
      <c r="O18" s="3"/>
      <c r="P18" s="3"/>
      <c r="Q18" s="3"/>
      <c r="R18" s="3"/>
      <c r="S18" s="3"/>
    </row>
    <row r="19" spans="2:19" x14ac:dyDescent="0.2">
      <c r="B19" s="3"/>
      <c r="C19" s="3"/>
      <c r="D19" s="3"/>
      <c r="E19" s="3"/>
      <c r="F19" s="3"/>
      <c r="G19" s="3"/>
      <c r="H19" s="3"/>
      <c r="I19" s="3"/>
      <c r="J19" s="3"/>
      <c r="K19" s="3"/>
      <c r="L19" s="3"/>
      <c r="M19" s="3"/>
      <c r="N19" s="3"/>
      <c r="O19" s="3"/>
      <c r="P19" s="3"/>
      <c r="Q19" s="3"/>
      <c r="R19" s="3"/>
      <c r="S19" s="3"/>
    </row>
    <row r="20" spans="2:19" x14ac:dyDescent="0.2">
      <c r="B20" s="3" t="s">
        <v>55</v>
      </c>
      <c r="C20" s="3"/>
      <c r="D20" s="3"/>
      <c r="E20" s="3"/>
      <c r="F20" s="3"/>
      <c r="G20" s="3"/>
      <c r="H20" s="3"/>
      <c r="I20" s="3"/>
      <c r="J20" s="3"/>
      <c r="K20" s="3"/>
      <c r="L20" s="3"/>
      <c r="M20" s="3"/>
      <c r="N20" s="3"/>
      <c r="O20" s="3"/>
      <c r="P20" s="3"/>
      <c r="Q20" s="3"/>
      <c r="R20" s="3"/>
      <c r="S20" s="3"/>
    </row>
    <row r="22" spans="2:19" x14ac:dyDescent="0.2">
      <c r="B22" s="2" t="s">
        <v>56</v>
      </c>
      <c r="C22" s="3"/>
      <c r="D22" s="3"/>
      <c r="E22" s="3"/>
      <c r="F22" s="3"/>
      <c r="G22" s="3"/>
      <c r="H22" s="3"/>
      <c r="I22" s="3"/>
      <c r="J22" s="3"/>
      <c r="K22" s="3"/>
      <c r="L22" s="3"/>
      <c r="M22" s="3"/>
      <c r="N22" s="3"/>
      <c r="O22" s="3"/>
      <c r="P22" s="3"/>
      <c r="Q22" s="3"/>
      <c r="R22" s="3"/>
      <c r="S22" s="3"/>
    </row>
    <row r="23" spans="2:19" x14ac:dyDescent="0.2">
      <c r="B23" s="3"/>
      <c r="C23" s="3"/>
      <c r="D23" s="3"/>
      <c r="E23" s="3"/>
      <c r="F23" s="3"/>
      <c r="G23" s="3"/>
      <c r="H23" s="3"/>
      <c r="I23" s="3"/>
      <c r="J23" s="3"/>
      <c r="K23" s="3"/>
      <c r="L23" s="3"/>
      <c r="M23" s="3"/>
      <c r="N23" s="3"/>
      <c r="O23" s="3"/>
      <c r="P23" s="3"/>
      <c r="Q23" s="3"/>
      <c r="R23" s="3"/>
      <c r="S23" s="3"/>
    </row>
    <row r="24" spans="2:19" x14ac:dyDescent="0.2">
      <c r="B24" s="3"/>
      <c r="C24" s="10" t="s">
        <v>57</v>
      </c>
      <c r="D24" s="10"/>
      <c r="E24" s="3"/>
      <c r="F24" s="3"/>
      <c r="G24" s="3"/>
      <c r="H24" s="3"/>
      <c r="I24" s="3"/>
      <c r="J24" s="3"/>
      <c r="K24" s="3"/>
      <c r="L24" s="3"/>
      <c r="M24" s="3"/>
      <c r="N24" s="3"/>
      <c r="O24" s="3"/>
      <c r="P24" s="3"/>
      <c r="Q24" s="3"/>
      <c r="R24" s="3"/>
      <c r="S24" s="3"/>
    </row>
    <row r="25" spans="2:19" x14ac:dyDescent="0.2">
      <c r="B25" s="3"/>
      <c r="C25" s="9" t="s">
        <v>58</v>
      </c>
      <c r="D25" s="9"/>
      <c r="E25" s="3"/>
      <c r="F25" s="3"/>
      <c r="G25" s="3"/>
      <c r="H25" s="3"/>
      <c r="I25" s="3"/>
      <c r="J25" s="3"/>
      <c r="K25" s="3"/>
      <c r="L25" s="3"/>
      <c r="M25" s="3"/>
      <c r="N25" s="3"/>
      <c r="O25" s="3"/>
      <c r="P25" s="3"/>
      <c r="Q25" s="3"/>
      <c r="R25" s="3"/>
      <c r="S25" s="3"/>
    </row>
    <row r="26" spans="2:19" x14ac:dyDescent="0.2">
      <c r="B26" s="3"/>
      <c r="C26" s="11" t="s">
        <v>59</v>
      </c>
      <c r="D26" s="11"/>
      <c r="E26" s="3"/>
      <c r="F26" s="3"/>
      <c r="G26" s="3"/>
      <c r="H26" s="3"/>
      <c r="I26" s="3"/>
      <c r="J26" s="3"/>
      <c r="K26" s="3"/>
      <c r="L26" s="3"/>
      <c r="M26" s="3"/>
      <c r="N26" s="3"/>
      <c r="O26" s="3"/>
      <c r="P26" s="3"/>
      <c r="Q26" s="3"/>
      <c r="R26" s="3"/>
      <c r="S26" s="3"/>
    </row>
    <row r="27" spans="2:19" x14ac:dyDescent="0.2">
      <c r="B27" s="3"/>
      <c r="C27" s="3"/>
      <c r="D27" s="3"/>
      <c r="E27" s="3"/>
      <c r="F27" s="3"/>
      <c r="G27" s="3"/>
      <c r="H27" s="3"/>
      <c r="I27" s="3"/>
      <c r="J27" s="3"/>
      <c r="K27" s="3"/>
      <c r="L27" s="3"/>
      <c r="M27" s="3"/>
      <c r="N27" s="3"/>
      <c r="O27" s="3"/>
      <c r="P27" s="3"/>
      <c r="Q27" s="3"/>
      <c r="R27" s="3"/>
      <c r="S27" s="3"/>
    </row>
    <row r="29" spans="2:19" x14ac:dyDescent="0.2">
      <c r="B29" s="2" t="s">
        <v>60</v>
      </c>
      <c r="C29" s="3"/>
      <c r="D29" s="3"/>
      <c r="E29" s="3"/>
      <c r="F29" s="3"/>
      <c r="G29" s="3"/>
      <c r="H29" s="3"/>
      <c r="I29" s="3"/>
      <c r="J29" s="3"/>
      <c r="K29" s="3"/>
      <c r="L29" s="3"/>
      <c r="M29" s="3"/>
      <c r="N29" s="3"/>
      <c r="O29" s="3"/>
      <c r="P29" s="3"/>
      <c r="Q29" s="3"/>
      <c r="R29" s="3"/>
      <c r="S29" s="3"/>
    </row>
    <row r="30" spans="2:19" x14ac:dyDescent="0.2">
      <c r="B30" s="2"/>
      <c r="C30" s="3" t="s">
        <v>61</v>
      </c>
      <c r="D30" s="3"/>
      <c r="E30" s="3"/>
      <c r="F30" s="3"/>
      <c r="G30" s="3"/>
      <c r="H30" s="3"/>
      <c r="I30" s="3"/>
      <c r="J30" s="3"/>
      <c r="K30" s="3"/>
      <c r="L30" s="3"/>
      <c r="M30" s="3"/>
      <c r="N30" s="3"/>
      <c r="O30" s="3"/>
      <c r="P30" s="3"/>
      <c r="Q30" s="3"/>
      <c r="R30" s="3"/>
      <c r="S30" s="3"/>
    </row>
    <row r="31" spans="2:19" x14ac:dyDescent="0.2">
      <c r="B31" s="2"/>
      <c r="C31" s="3" t="s">
        <v>62</v>
      </c>
      <c r="D31" s="3"/>
      <c r="E31" s="3"/>
      <c r="F31" s="3"/>
      <c r="G31" s="3"/>
      <c r="H31" s="3"/>
      <c r="I31" s="3"/>
      <c r="J31" s="3"/>
      <c r="K31" s="3"/>
      <c r="L31" s="3"/>
      <c r="M31" s="3"/>
      <c r="N31" s="3"/>
      <c r="O31" s="3"/>
      <c r="P31" s="3"/>
      <c r="Q31" s="3"/>
      <c r="R31" s="3"/>
      <c r="S31" s="3"/>
    </row>
    <row r="32" spans="2:19" x14ac:dyDescent="0.2">
      <c r="B32" s="2"/>
      <c r="C32" s="8" t="s">
        <v>63</v>
      </c>
      <c r="D32" s="3"/>
      <c r="E32" s="3"/>
      <c r="F32" s="3"/>
      <c r="G32" s="3"/>
      <c r="H32" s="3"/>
      <c r="I32" s="3"/>
      <c r="J32" s="3"/>
      <c r="K32" s="3"/>
      <c r="L32" s="3"/>
      <c r="M32" s="3"/>
      <c r="N32" s="3"/>
      <c r="O32" s="3"/>
      <c r="P32" s="3"/>
      <c r="Q32" s="3"/>
      <c r="R32" s="3"/>
      <c r="S32" s="3"/>
    </row>
    <row r="33" spans="2:19" x14ac:dyDescent="0.2">
      <c r="B33" s="3"/>
      <c r="C33" s="8" t="s">
        <v>64</v>
      </c>
      <c r="D33" s="3"/>
      <c r="E33" s="3"/>
      <c r="F33" s="3"/>
      <c r="G33" s="3"/>
      <c r="H33" s="3"/>
      <c r="I33" s="3"/>
      <c r="J33" s="3"/>
      <c r="K33" s="3"/>
      <c r="L33" s="3"/>
      <c r="M33" s="3"/>
      <c r="N33" s="3"/>
      <c r="O33" s="3"/>
      <c r="P33" s="3"/>
      <c r="Q33" s="3"/>
      <c r="R33" s="3"/>
      <c r="S33" s="3"/>
    </row>
    <row r="34" spans="2:19" x14ac:dyDescent="0.2">
      <c r="B34" s="3"/>
      <c r="C34" s="3"/>
      <c r="D34" s="3"/>
      <c r="E34" s="3"/>
      <c r="F34" s="3"/>
      <c r="G34" s="3"/>
      <c r="H34" s="3"/>
      <c r="I34" s="3"/>
      <c r="J34" s="3"/>
      <c r="K34" s="3"/>
      <c r="L34" s="3"/>
      <c r="M34" s="3"/>
      <c r="N34" s="3"/>
      <c r="O34" s="3"/>
      <c r="P34" s="3"/>
      <c r="Q34" s="3"/>
      <c r="R34" s="3"/>
      <c r="S34" s="3"/>
    </row>
  </sheetData>
  <mergeCells count="1">
    <mergeCell ref="B6:S8"/>
  </mergeCells>
  <pageMargins left="0.7" right="0.7" top="0.75" bottom="0.75" header="0.3" footer="0.3"/>
  <pageSetup paperSize="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2AEE8-8261-4D6C-864B-240197E6E464}">
  <sheetPr codeName="Sheet2">
    <tabColor theme="2" tint="-9.9978637043366805E-2"/>
    <pageSetUpPr fitToPage="1"/>
  </sheetPr>
  <dimension ref="A1:D47"/>
  <sheetViews>
    <sheetView zoomScaleNormal="100" workbookViewId="0">
      <selection activeCell="C16" sqref="C16"/>
    </sheetView>
  </sheetViews>
  <sheetFormatPr baseColWidth="10" defaultColWidth="9.33203125" defaultRowHeight="15" x14ac:dyDescent="0.2"/>
  <cols>
    <col min="1" max="1" width="17.33203125" style="3" customWidth="1"/>
    <col min="2" max="2" width="19.33203125" style="3" bestFit="1" customWidth="1"/>
    <col min="3" max="3" width="31.5" style="1" bestFit="1" customWidth="1"/>
    <col min="4" max="4" width="17.5" style="1" customWidth="1"/>
    <col min="5" max="16384" width="9.33203125" style="1"/>
  </cols>
  <sheetData>
    <row r="1" spans="1:4" s="3" customFormat="1" ht="41.25" customHeight="1" x14ac:dyDescent="0.2">
      <c r="A1" s="2" t="s">
        <v>60</v>
      </c>
    </row>
    <row r="2" spans="1:4" s="3" customFormat="1" ht="29.25" customHeight="1" x14ac:dyDescent="0.2">
      <c r="A2" s="86" t="s">
        <v>65</v>
      </c>
      <c r="B2" s="87"/>
      <c r="C2" s="87"/>
      <c r="D2" s="87"/>
    </row>
    <row r="3" spans="1:4" s="3" customFormat="1" x14ac:dyDescent="0.2">
      <c r="A3" s="3" t="s">
        <v>66</v>
      </c>
    </row>
    <row r="4" spans="1:4" x14ac:dyDescent="0.2">
      <c r="A4" s="1"/>
      <c r="B4" s="1"/>
    </row>
    <row r="5" spans="1:4" x14ac:dyDescent="0.2">
      <c r="A5" s="3" t="s">
        <v>67</v>
      </c>
      <c r="B5" s="10" t="s">
        <v>68</v>
      </c>
      <c r="C5" s="1" t="s">
        <v>67</v>
      </c>
    </row>
    <row r="6" spans="1:4" x14ac:dyDescent="0.2">
      <c r="A6" s="1"/>
      <c r="B6" s="1"/>
    </row>
    <row r="7" spans="1:4" x14ac:dyDescent="0.2">
      <c r="A7" s="3" t="s">
        <v>69</v>
      </c>
      <c r="B7" s="3" t="s">
        <v>70</v>
      </c>
    </row>
    <row r="8" spans="1:4" x14ac:dyDescent="0.2">
      <c r="A8" s="3">
        <v>1</v>
      </c>
      <c r="B8" s="10" t="s">
        <v>71</v>
      </c>
      <c r="C8" s="45" t="s">
        <v>72</v>
      </c>
    </row>
    <row r="9" spans="1:4" x14ac:dyDescent="0.2">
      <c r="A9" s="3">
        <f>A8+1</f>
        <v>2</v>
      </c>
      <c r="B9" s="10" t="s">
        <v>73</v>
      </c>
      <c r="C9" s="45" t="s">
        <v>74</v>
      </c>
    </row>
    <row r="10" spans="1:4" x14ac:dyDescent="0.2">
      <c r="A10" s="3">
        <f t="shared" ref="A10:A37" si="0">A9+1</f>
        <v>3</v>
      </c>
      <c r="B10" s="10" t="s">
        <v>75</v>
      </c>
      <c r="C10" s="45" t="s">
        <v>76</v>
      </c>
    </row>
    <row r="11" spans="1:4" x14ac:dyDescent="0.2">
      <c r="A11" s="3">
        <f t="shared" si="0"/>
        <v>4</v>
      </c>
      <c r="B11" s="10" t="s">
        <v>77</v>
      </c>
      <c r="C11" s="45" t="s">
        <v>78</v>
      </c>
    </row>
    <row r="12" spans="1:4" x14ac:dyDescent="0.2">
      <c r="A12" s="3">
        <f t="shared" si="0"/>
        <v>5</v>
      </c>
      <c r="B12" s="10" t="s">
        <v>79</v>
      </c>
      <c r="C12" s="45" t="s">
        <v>80</v>
      </c>
    </row>
    <row r="13" spans="1:4" x14ac:dyDescent="0.2">
      <c r="A13" s="3">
        <f t="shared" si="0"/>
        <v>6</v>
      </c>
      <c r="B13" s="10" t="s">
        <v>81</v>
      </c>
      <c r="C13" s="45" t="s">
        <v>82</v>
      </c>
    </row>
    <row r="14" spans="1:4" x14ac:dyDescent="0.2">
      <c r="A14" s="3">
        <f t="shared" si="0"/>
        <v>7</v>
      </c>
      <c r="B14" s="10" t="s">
        <v>83</v>
      </c>
      <c r="C14" s="45" t="s">
        <v>84</v>
      </c>
    </row>
    <row r="15" spans="1:4" x14ac:dyDescent="0.2">
      <c r="A15" s="3">
        <f t="shared" si="0"/>
        <v>8</v>
      </c>
      <c r="B15" s="10" t="s">
        <v>85</v>
      </c>
      <c r="C15" s="45" t="s">
        <v>86</v>
      </c>
    </row>
    <row r="16" spans="1:4" x14ac:dyDescent="0.2">
      <c r="A16" s="3">
        <f t="shared" si="0"/>
        <v>9</v>
      </c>
      <c r="B16" s="10" t="s">
        <v>87</v>
      </c>
      <c r="C16" s="45" t="s">
        <v>88</v>
      </c>
    </row>
    <row r="17" spans="1:3" x14ac:dyDescent="0.2">
      <c r="A17" s="3">
        <f t="shared" si="0"/>
        <v>10</v>
      </c>
      <c r="B17" s="10" t="s">
        <v>89</v>
      </c>
      <c r="C17" s="45" t="s">
        <v>90</v>
      </c>
    </row>
    <row r="18" spans="1:3" x14ac:dyDescent="0.2">
      <c r="A18" s="3">
        <f t="shared" si="0"/>
        <v>11</v>
      </c>
      <c r="B18" s="10" t="s">
        <v>91</v>
      </c>
      <c r="C18" s="45" t="s">
        <v>92</v>
      </c>
    </row>
    <row r="19" spans="1:3" x14ac:dyDescent="0.2">
      <c r="A19" s="3">
        <f t="shared" si="0"/>
        <v>12</v>
      </c>
      <c r="B19" s="10" t="s">
        <v>93</v>
      </c>
      <c r="C19" s="45" t="s">
        <v>94</v>
      </c>
    </row>
    <row r="20" spans="1:3" x14ac:dyDescent="0.2">
      <c r="A20" s="3">
        <f t="shared" si="0"/>
        <v>13</v>
      </c>
      <c r="B20" s="10" t="s">
        <v>95</v>
      </c>
      <c r="C20" s="45" t="s">
        <v>96</v>
      </c>
    </row>
    <row r="21" spans="1:3" x14ac:dyDescent="0.2">
      <c r="A21" s="3">
        <f t="shared" si="0"/>
        <v>14</v>
      </c>
      <c r="B21" s="10" t="s">
        <v>97</v>
      </c>
      <c r="C21" s="45" t="s">
        <v>98</v>
      </c>
    </row>
    <row r="22" spans="1:3" x14ac:dyDescent="0.2">
      <c r="A22" s="3">
        <f t="shared" si="0"/>
        <v>15</v>
      </c>
      <c r="B22" s="10" t="s">
        <v>99</v>
      </c>
      <c r="C22" s="45" t="s">
        <v>100</v>
      </c>
    </row>
    <row r="23" spans="1:3" x14ac:dyDescent="0.2">
      <c r="A23" s="3">
        <f t="shared" si="0"/>
        <v>16</v>
      </c>
      <c r="B23" s="10" t="s">
        <v>101</v>
      </c>
      <c r="C23" s="45" t="s">
        <v>102</v>
      </c>
    </row>
    <row r="24" spans="1:3" x14ac:dyDescent="0.2">
      <c r="A24" s="3">
        <f t="shared" si="0"/>
        <v>17</v>
      </c>
      <c r="B24" s="10" t="s">
        <v>103</v>
      </c>
      <c r="C24" s="45" t="s">
        <v>104</v>
      </c>
    </row>
    <row r="25" spans="1:3" x14ac:dyDescent="0.2">
      <c r="A25" s="3">
        <f t="shared" si="0"/>
        <v>18</v>
      </c>
      <c r="B25" s="10" t="s">
        <v>105</v>
      </c>
      <c r="C25" s="45" t="s">
        <v>106</v>
      </c>
    </row>
    <row r="26" spans="1:3" x14ac:dyDescent="0.2">
      <c r="A26" s="3">
        <f t="shared" si="0"/>
        <v>19</v>
      </c>
      <c r="B26" s="10" t="s">
        <v>107</v>
      </c>
      <c r="C26" s="45" t="s">
        <v>108</v>
      </c>
    </row>
    <row r="27" spans="1:3" x14ac:dyDescent="0.2">
      <c r="A27" s="3">
        <f t="shared" si="0"/>
        <v>20</v>
      </c>
      <c r="B27" s="10" t="s">
        <v>109</v>
      </c>
      <c r="C27" s="45" t="s">
        <v>110</v>
      </c>
    </row>
    <row r="28" spans="1:3" x14ac:dyDescent="0.2">
      <c r="A28" s="3">
        <f t="shared" si="0"/>
        <v>21</v>
      </c>
      <c r="B28" s="38" t="s">
        <v>111</v>
      </c>
      <c r="C28" s="45" t="s">
        <v>112</v>
      </c>
    </row>
    <row r="29" spans="1:3" x14ac:dyDescent="0.2">
      <c r="A29" s="3">
        <f t="shared" si="0"/>
        <v>22</v>
      </c>
      <c r="B29" s="38" t="s">
        <v>113</v>
      </c>
      <c r="C29" s="45" t="s">
        <v>114</v>
      </c>
    </row>
    <row r="30" spans="1:3" x14ac:dyDescent="0.2">
      <c r="A30" s="3">
        <f t="shared" si="0"/>
        <v>23</v>
      </c>
      <c r="B30" s="38" t="s">
        <v>115</v>
      </c>
      <c r="C30" s="45" t="s">
        <v>116</v>
      </c>
    </row>
    <row r="31" spans="1:3" x14ac:dyDescent="0.2">
      <c r="A31" s="3">
        <f t="shared" si="0"/>
        <v>24</v>
      </c>
      <c r="B31" s="38" t="s">
        <v>117</v>
      </c>
      <c r="C31" s="45" t="s">
        <v>118</v>
      </c>
    </row>
    <row r="32" spans="1:3" x14ac:dyDescent="0.2">
      <c r="A32" s="3">
        <f t="shared" si="0"/>
        <v>25</v>
      </c>
      <c r="B32" s="38" t="s">
        <v>119</v>
      </c>
      <c r="C32" s="45" t="s">
        <v>120</v>
      </c>
    </row>
    <row r="33" spans="1:3" x14ac:dyDescent="0.2">
      <c r="A33" s="3">
        <f t="shared" si="0"/>
        <v>26</v>
      </c>
      <c r="B33" s="38" t="s">
        <v>121</v>
      </c>
      <c r="C33" s="45" t="s">
        <v>122</v>
      </c>
    </row>
    <row r="34" spans="1:3" x14ac:dyDescent="0.2">
      <c r="A34" s="3">
        <f t="shared" si="0"/>
        <v>27</v>
      </c>
      <c r="B34" s="38" t="s">
        <v>123</v>
      </c>
      <c r="C34" s="45" t="s">
        <v>124</v>
      </c>
    </row>
    <row r="35" spans="1:3" x14ac:dyDescent="0.2">
      <c r="A35" s="3">
        <f t="shared" si="0"/>
        <v>28</v>
      </c>
      <c r="B35" s="38" t="s">
        <v>125</v>
      </c>
      <c r="C35" s="45" t="s">
        <v>126</v>
      </c>
    </row>
    <row r="36" spans="1:3" x14ac:dyDescent="0.2">
      <c r="A36" s="3">
        <f t="shared" si="0"/>
        <v>29</v>
      </c>
      <c r="B36" s="38" t="s">
        <v>127</v>
      </c>
      <c r="C36" s="45" t="s">
        <v>128</v>
      </c>
    </row>
    <row r="37" spans="1:3" x14ac:dyDescent="0.2">
      <c r="A37" s="3">
        <f t="shared" si="0"/>
        <v>30</v>
      </c>
      <c r="B37" s="38" t="s">
        <v>129</v>
      </c>
      <c r="C37" s="45" t="s">
        <v>130</v>
      </c>
    </row>
    <row r="38" spans="1:3" x14ac:dyDescent="0.2">
      <c r="A38" s="3">
        <f t="shared" ref="A38:A44" si="1">A37+1</f>
        <v>31</v>
      </c>
      <c r="B38" s="38" t="s">
        <v>131</v>
      </c>
      <c r="C38" s="45" t="s">
        <v>132</v>
      </c>
    </row>
    <row r="39" spans="1:3" x14ac:dyDescent="0.2">
      <c r="A39" s="3">
        <f t="shared" si="1"/>
        <v>32</v>
      </c>
      <c r="B39" s="38" t="s">
        <v>133</v>
      </c>
      <c r="C39" s="45" t="s">
        <v>134</v>
      </c>
    </row>
    <row r="40" spans="1:3" x14ac:dyDescent="0.2">
      <c r="A40" s="3">
        <f t="shared" si="1"/>
        <v>33</v>
      </c>
      <c r="B40" s="38" t="s">
        <v>135</v>
      </c>
      <c r="C40" s="45" t="s">
        <v>136</v>
      </c>
    </row>
    <row r="41" spans="1:3" x14ac:dyDescent="0.2">
      <c r="A41" s="3">
        <f t="shared" si="1"/>
        <v>34</v>
      </c>
      <c r="B41" s="38" t="s">
        <v>137</v>
      </c>
      <c r="C41" s="45" t="s">
        <v>138</v>
      </c>
    </row>
    <row r="42" spans="1:3" x14ac:dyDescent="0.2">
      <c r="A42" s="3">
        <f t="shared" si="1"/>
        <v>35</v>
      </c>
      <c r="B42" s="38" t="s">
        <v>139</v>
      </c>
      <c r="C42" s="45" t="s">
        <v>140</v>
      </c>
    </row>
    <row r="43" spans="1:3" x14ac:dyDescent="0.2">
      <c r="A43" s="3">
        <f t="shared" si="1"/>
        <v>36</v>
      </c>
      <c r="B43" s="38" t="s">
        <v>141</v>
      </c>
      <c r="C43" s="45" t="s">
        <v>142</v>
      </c>
    </row>
    <row r="44" spans="1:3" x14ac:dyDescent="0.2">
      <c r="A44" s="3">
        <f t="shared" si="1"/>
        <v>37</v>
      </c>
      <c r="B44" s="38" t="s">
        <v>143</v>
      </c>
      <c r="C44" s="45" t="s">
        <v>144</v>
      </c>
    </row>
    <row r="45" spans="1:3" x14ac:dyDescent="0.2">
      <c r="A45" s="3">
        <f t="shared" ref="A45:A46" si="2">A44+1</f>
        <v>38</v>
      </c>
      <c r="B45" s="38" t="s">
        <v>145</v>
      </c>
      <c r="C45" s="45" t="s">
        <v>146</v>
      </c>
    </row>
    <row r="46" spans="1:3" x14ac:dyDescent="0.2">
      <c r="A46" s="3">
        <f t="shared" si="2"/>
        <v>39</v>
      </c>
      <c r="B46" s="38" t="s">
        <v>147</v>
      </c>
      <c r="C46" s="45" t="s">
        <v>148</v>
      </c>
    </row>
    <row r="47" spans="1:3" x14ac:dyDescent="0.2">
      <c r="A47" s="3">
        <f t="shared" ref="A47" si="3">A46+1</f>
        <v>40</v>
      </c>
      <c r="B47" s="38" t="s">
        <v>68</v>
      </c>
      <c r="C47" s="45" t="s">
        <v>149</v>
      </c>
    </row>
  </sheetData>
  <mergeCells count="1">
    <mergeCell ref="A2:D2"/>
  </mergeCells>
  <phoneticPr fontId="2" type="noConversion"/>
  <dataValidations disablePrompts="1" count="1">
    <dataValidation type="list" allowBlank="1" showInputMessage="1" showErrorMessage="1" sqref="B5" xr:uid="{51C9A83B-1D7D-421C-98C0-D27C812790F2}">
      <formula1>$B$8:$B$48</formula1>
    </dataValidation>
  </dataValidations>
  <pageMargins left="0.25" right="0.25" top="0.75" bottom="0.75" header="0.3" footer="0.3"/>
  <pageSetup paperSize="3" scale="94" orientation="landscape" r:id="rId1"/>
  <headerFooter>
    <oddHeader>&amp;L&amp;"-,Bold Italic"&amp;12&amp;K000000PGE Clean Energy Plan and Integrated Resource Plan 2023&amp;R&amp;"-,Bold Italic"&amp;12CEP Data Template</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77F9-CBD2-4B9F-A9A8-4066256986C1}">
  <sheetPr codeName="Sheet3">
    <tabColor theme="2" tint="-9.9978637043366805E-2"/>
  </sheetPr>
  <dimension ref="A1:DN1005"/>
  <sheetViews>
    <sheetView tabSelected="1" zoomScale="70" zoomScaleNormal="70" zoomScaleSheetLayoutView="25" workbookViewId="0">
      <selection activeCell="D6" sqref="D6"/>
    </sheetView>
  </sheetViews>
  <sheetFormatPr baseColWidth="10" defaultColWidth="9.33203125" defaultRowHeight="15" x14ac:dyDescent="0.2"/>
  <cols>
    <col min="1" max="1" width="9.33203125" style="3"/>
    <col min="2" max="3" width="28.5" style="3" customWidth="1"/>
    <col min="4" max="4" width="19.6640625" style="3" bestFit="1" customWidth="1"/>
    <col min="5" max="5" width="21" style="3" bestFit="1" customWidth="1"/>
    <col min="6" max="9" width="21" style="3" customWidth="1"/>
    <col min="10" max="11" width="20.6640625" style="3" customWidth="1"/>
    <col min="12" max="12" width="20.6640625" style="3" bestFit="1" customWidth="1"/>
    <col min="13" max="13" width="20.5" style="3" bestFit="1" customWidth="1"/>
    <col min="14" max="14" width="19.6640625" style="3" bestFit="1" customWidth="1"/>
    <col min="15" max="15" width="9.33203125" style="3"/>
    <col min="16" max="16384" width="9.33203125" style="1"/>
  </cols>
  <sheetData>
    <row r="1" spans="1:15" s="3" customFormat="1" ht="55.5" customHeight="1" x14ac:dyDescent="0.2">
      <c r="A1" s="78" t="s">
        <v>60</v>
      </c>
      <c r="H1" s="89" t="s">
        <v>150</v>
      </c>
      <c r="I1" s="89" t="s">
        <v>151</v>
      </c>
    </row>
    <row r="2" spans="1:15" s="3" customFormat="1" ht="55.5" customHeight="1" x14ac:dyDescent="0.2">
      <c r="A2" s="3" t="s">
        <v>152</v>
      </c>
      <c r="H2" s="90"/>
      <c r="I2" s="90"/>
    </row>
    <row r="3" spans="1:15" s="3" customFormat="1" ht="55.5" customHeight="1" x14ac:dyDescent="0.2">
      <c r="A3" s="3" t="s">
        <v>153</v>
      </c>
      <c r="H3" s="90"/>
      <c r="I3" s="90"/>
    </row>
    <row r="4" spans="1:15" x14ac:dyDescent="0.2">
      <c r="A4" s="1"/>
      <c r="B4" s="1"/>
      <c r="C4" s="1"/>
      <c r="D4" s="1"/>
      <c r="E4" s="1"/>
      <c r="F4" s="1"/>
      <c r="G4" s="1"/>
      <c r="H4" s="1"/>
      <c r="I4" s="1" t="s">
        <v>154</v>
      </c>
      <c r="J4" s="1"/>
      <c r="K4" s="1"/>
      <c r="L4" s="1"/>
      <c r="M4" s="1"/>
      <c r="N4" s="1"/>
      <c r="O4" s="1"/>
    </row>
    <row r="5" spans="1:15" x14ac:dyDescent="0.2">
      <c r="A5" s="26">
        <v>40</v>
      </c>
      <c r="B5" s="26" t="str">
        <f ca="1">OFFSET(Portfolios!$B$7,A5,0)</f>
        <v>Portfolio40</v>
      </c>
      <c r="C5" s="26" t="str">
        <f ca="1">VLOOKUP(B5,Portfolios!$B$8:$D$47,2,FALSE)</f>
        <v>Preferred</v>
      </c>
      <c r="I5" s="3" t="s">
        <v>154</v>
      </c>
    </row>
    <row r="6" spans="1:15" x14ac:dyDescent="0.2">
      <c r="B6" s="3" t="s">
        <v>155</v>
      </c>
      <c r="C6" s="3" t="s">
        <v>155</v>
      </c>
      <c r="D6" s="3" t="s">
        <v>156</v>
      </c>
      <c r="E6" t="s">
        <v>157</v>
      </c>
      <c r="F6" s="3" t="s">
        <v>156</v>
      </c>
      <c r="G6" s="3" t="s">
        <v>157</v>
      </c>
      <c r="H6" t="s">
        <v>158</v>
      </c>
      <c r="I6" t="s">
        <v>159</v>
      </c>
      <c r="J6" s="42" t="s">
        <v>160</v>
      </c>
      <c r="K6" s="11" t="s">
        <v>161</v>
      </c>
      <c r="L6" s="26"/>
      <c r="M6" s="88" t="s">
        <v>162</v>
      </c>
      <c r="O6" s="16"/>
    </row>
    <row r="7" spans="1:15" ht="17.75" customHeight="1" x14ac:dyDescent="0.2">
      <c r="A7" s="2" t="s">
        <v>163</v>
      </c>
      <c r="B7" s="3" t="s">
        <v>164</v>
      </c>
      <c r="C7" s="3" t="s">
        <v>165</v>
      </c>
      <c r="D7" s="3" t="s">
        <v>164</v>
      </c>
      <c r="E7" s="3" t="s">
        <v>164</v>
      </c>
      <c r="F7" s="3" t="s">
        <v>165</v>
      </c>
      <c r="G7" s="3" t="s">
        <v>165</v>
      </c>
      <c r="J7" s="3" t="s">
        <v>164</v>
      </c>
      <c r="K7" s="3" t="s">
        <v>165</v>
      </c>
      <c r="L7" s="3" t="s">
        <v>166</v>
      </c>
      <c r="M7" s="88"/>
      <c r="N7" s="3" t="s">
        <v>167</v>
      </c>
      <c r="O7" s="21"/>
    </row>
    <row r="8" spans="1:15" x14ac:dyDescent="0.2">
      <c r="A8" s="3">
        <v>2023</v>
      </c>
      <c r="B8" s="36" t="s">
        <v>168</v>
      </c>
      <c r="C8" s="36">
        <v>85.489954347818653</v>
      </c>
      <c r="D8" s="37" t="s">
        <v>168</v>
      </c>
      <c r="E8" s="37" t="s">
        <v>168</v>
      </c>
      <c r="F8" s="37" t="s">
        <v>168</v>
      </c>
      <c r="G8" s="37" t="s">
        <v>168</v>
      </c>
      <c r="H8" s="37" t="s">
        <v>168</v>
      </c>
      <c r="I8" s="37" t="s">
        <v>168</v>
      </c>
      <c r="J8" s="37" t="s">
        <v>168</v>
      </c>
      <c r="K8" s="37" t="s">
        <v>168</v>
      </c>
      <c r="L8" s="36" t="s">
        <v>168</v>
      </c>
      <c r="M8" s="36" t="s">
        <v>168</v>
      </c>
      <c r="N8" s="37" t="s">
        <v>168</v>
      </c>
      <c r="O8" s="37"/>
    </row>
    <row r="9" spans="1:15" x14ac:dyDescent="0.2">
      <c r="A9" s="3">
        <f>A8+1</f>
        <v>2024</v>
      </c>
      <c r="B9" s="35">
        <v>138.6</v>
      </c>
      <c r="C9" s="35">
        <v>112.46754069217755</v>
      </c>
      <c r="D9" s="35">
        <v>0</v>
      </c>
      <c r="E9" s="36">
        <v>0</v>
      </c>
      <c r="F9" s="37" t="s">
        <v>168</v>
      </c>
      <c r="G9" s="37" t="s">
        <v>168</v>
      </c>
      <c r="H9" s="36">
        <v>30</v>
      </c>
      <c r="I9" s="36">
        <v>133</v>
      </c>
      <c r="J9" s="35">
        <v>0</v>
      </c>
      <c r="K9" s="37" t="s">
        <v>168</v>
      </c>
      <c r="L9" s="36" t="s">
        <v>168</v>
      </c>
      <c r="M9" s="35">
        <v>0</v>
      </c>
      <c r="N9" s="37" t="s">
        <v>168</v>
      </c>
      <c r="O9" s="38"/>
    </row>
    <row r="10" spans="1:15" x14ac:dyDescent="0.2">
      <c r="A10" s="3">
        <f t="shared" ref="A10:A28" si="0">A9+1</f>
        <v>2025</v>
      </c>
      <c r="B10" s="35">
        <v>138.60999999999999</v>
      </c>
      <c r="C10" s="35">
        <v>113.20977148356157</v>
      </c>
      <c r="D10" s="35">
        <v>275</v>
      </c>
      <c r="E10" s="36">
        <v>1100</v>
      </c>
      <c r="F10" s="37" t="s">
        <v>168</v>
      </c>
      <c r="G10" s="37" t="s">
        <v>168</v>
      </c>
      <c r="H10" s="36">
        <v>60</v>
      </c>
      <c r="I10" s="36">
        <v>162</v>
      </c>
      <c r="J10" s="35">
        <v>0</v>
      </c>
      <c r="K10" s="37" t="s">
        <v>168</v>
      </c>
      <c r="L10" s="36" t="s">
        <v>168</v>
      </c>
      <c r="M10" s="35">
        <v>0</v>
      </c>
      <c r="N10" s="37" t="s">
        <v>168</v>
      </c>
      <c r="O10" s="38"/>
    </row>
    <row r="11" spans="1:15" x14ac:dyDescent="0.2">
      <c r="A11" s="3">
        <f t="shared" si="0"/>
        <v>2026</v>
      </c>
      <c r="B11" s="35">
        <v>625.30999999999995</v>
      </c>
      <c r="C11" s="35">
        <v>114.47310072614376</v>
      </c>
      <c r="D11" s="35">
        <v>475</v>
      </c>
      <c r="E11" s="36">
        <v>1900</v>
      </c>
      <c r="F11" s="37" t="s">
        <v>168</v>
      </c>
      <c r="G11" s="37" t="s">
        <v>168</v>
      </c>
      <c r="H11" s="35">
        <v>90</v>
      </c>
      <c r="I11" s="35">
        <v>183</v>
      </c>
      <c r="J11" s="35">
        <v>12.549999999999999</v>
      </c>
      <c r="K11" s="37" t="s">
        <v>168</v>
      </c>
      <c r="L11" s="36" t="s">
        <v>168</v>
      </c>
      <c r="M11" s="35">
        <v>0</v>
      </c>
      <c r="N11" s="37" t="s">
        <v>168</v>
      </c>
      <c r="O11" s="38"/>
    </row>
    <row r="12" spans="1:15" x14ac:dyDescent="0.2">
      <c r="A12" s="3">
        <f t="shared" si="0"/>
        <v>2027</v>
      </c>
      <c r="B12" s="35">
        <v>798.8</v>
      </c>
      <c r="C12" s="35">
        <v>115.73906072251305</v>
      </c>
      <c r="D12" s="35">
        <v>475</v>
      </c>
      <c r="E12" s="36">
        <v>1900</v>
      </c>
      <c r="F12" s="37" t="s">
        <v>168</v>
      </c>
      <c r="G12" s="37" t="s">
        <v>168</v>
      </c>
      <c r="H12" s="35">
        <v>120</v>
      </c>
      <c r="I12" s="35">
        <v>199</v>
      </c>
      <c r="J12" s="35">
        <v>16.010000000000002</v>
      </c>
      <c r="K12" s="37" t="s">
        <v>168</v>
      </c>
      <c r="L12" s="36" t="s">
        <v>168</v>
      </c>
      <c r="M12" s="35">
        <v>400</v>
      </c>
      <c r="N12" s="37" t="s">
        <v>168</v>
      </c>
      <c r="O12" s="38"/>
    </row>
    <row r="13" spans="1:15" x14ac:dyDescent="0.2">
      <c r="A13" s="3">
        <f t="shared" si="0"/>
        <v>2028</v>
      </c>
      <c r="B13" s="35">
        <v>978.18</v>
      </c>
      <c r="C13" s="35">
        <v>116.88938767031144</v>
      </c>
      <c r="D13" s="35">
        <v>475</v>
      </c>
      <c r="E13" s="36">
        <v>1900</v>
      </c>
      <c r="F13" s="37" t="s">
        <v>168</v>
      </c>
      <c r="G13" s="37" t="s">
        <v>168</v>
      </c>
      <c r="H13" s="35">
        <v>150</v>
      </c>
      <c r="I13" s="35">
        <v>211</v>
      </c>
      <c r="J13" s="35">
        <v>21.57</v>
      </c>
      <c r="K13" s="37" t="s">
        <v>168</v>
      </c>
      <c r="L13" s="36" t="s">
        <v>168</v>
      </c>
      <c r="M13" s="35">
        <v>400</v>
      </c>
      <c r="N13" s="37" t="s">
        <v>168</v>
      </c>
      <c r="O13" s="38"/>
    </row>
    <row r="14" spans="1:15" x14ac:dyDescent="0.2">
      <c r="A14" s="3">
        <f t="shared" si="0"/>
        <v>2029</v>
      </c>
      <c r="B14" s="35">
        <v>1244.9499999999998</v>
      </c>
      <c r="C14" s="35">
        <v>118.27882042730599</v>
      </c>
      <c r="D14" s="35">
        <v>475</v>
      </c>
      <c r="E14" s="36">
        <v>1900</v>
      </c>
      <c r="F14" s="37" t="s">
        <v>168</v>
      </c>
      <c r="G14" s="37" t="s">
        <v>168</v>
      </c>
      <c r="H14" s="35">
        <v>183</v>
      </c>
      <c r="I14" s="35">
        <v>218</v>
      </c>
      <c r="J14" s="35">
        <v>26.759999999999998</v>
      </c>
      <c r="K14" s="37" t="s">
        <v>168</v>
      </c>
      <c r="L14" s="36" t="s">
        <v>168</v>
      </c>
      <c r="M14" s="35">
        <v>976</v>
      </c>
      <c r="N14" s="37" t="s">
        <v>168</v>
      </c>
      <c r="O14" s="38"/>
    </row>
    <row r="15" spans="1:15" x14ac:dyDescent="0.2">
      <c r="A15" s="3">
        <f t="shared" si="0"/>
        <v>2030</v>
      </c>
      <c r="B15" s="35">
        <v>1414.8899999999999</v>
      </c>
      <c r="C15" s="35">
        <v>119.55259402516945</v>
      </c>
      <c r="D15" s="35">
        <v>475</v>
      </c>
      <c r="E15" s="36">
        <v>1900</v>
      </c>
      <c r="F15" s="37" t="s">
        <v>168</v>
      </c>
      <c r="G15" s="37" t="s">
        <v>168</v>
      </c>
      <c r="H15" s="35">
        <v>216</v>
      </c>
      <c r="I15" s="35">
        <v>228</v>
      </c>
      <c r="J15" s="35">
        <v>30.78</v>
      </c>
      <c r="K15" s="37" t="s">
        <v>168</v>
      </c>
      <c r="L15" s="36" t="s">
        <v>168</v>
      </c>
      <c r="M15" s="35">
        <v>1126</v>
      </c>
      <c r="N15" s="37" t="s">
        <v>168</v>
      </c>
      <c r="O15" s="38"/>
    </row>
    <row r="16" spans="1:15" x14ac:dyDescent="0.2">
      <c r="A16" s="3">
        <f t="shared" si="0"/>
        <v>2031</v>
      </c>
      <c r="B16" s="35">
        <v>1523.5299999999997</v>
      </c>
      <c r="C16" s="35">
        <v>119.0394661550436</v>
      </c>
      <c r="D16" s="35">
        <v>475</v>
      </c>
      <c r="E16" s="36">
        <v>1900</v>
      </c>
      <c r="F16" s="37" t="s">
        <v>168</v>
      </c>
      <c r="G16" s="37" t="s">
        <v>168</v>
      </c>
      <c r="H16" s="35">
        <v>251</v>
      </c>
      <c r="I16" s="35">
        <v>242</v>
      </c>
      <c r="J16" s="35">
        <v>30.79</v>
      </c>
      <c r="K16" s="37" t="s">
        <v>168</v>
      </c>
      <c r="L16" s="36" t="s">
        <v>168</v>
      </c>
      <c r="M16" s="35">
        <v>1126</v>
      </c>
      <c r="N16" s="37" t="s">
        <v>168</v>
      </c>
      <c r="O16" s="38"/>
    </row>
    <row r="17" spans="1:15" x14ac:dyDescent="0.2">
      <c r="A17" s="3">
        <f t="shared" si="0"/>
        <v>2032</v>
      </c>
      <c r="B17" s="35">
        <v>1651.52</v>
      </c>
      <c r="C17" s="35">
        <v>118.41300061010524</v>
      </c>
      <c r="D17" s="35">
        <v>475</v>
      </c>
      <c r="E17" s="36">
        <v>1900</v>
      </c>
      <c r="F17" s="37" t="s">
        <v>168</v>
      </c>
      <c r="G17" s="37" t="s">
        <v>168</v>
      </c>
      <c r="H17" s="35">
        <v>285</v>
      </c>
      <c r="I17" s="35">
        <v>252</v>
      </c>
      <c r="J17" s="35">
        <v>30.8</v>
      </c>
      <c r="K17" s="37" t="s">
        <v>168</v>
      </c>
      <c r="L17" s="36" t="s">
        <v>168</v>
      </c>
      <c r="M17" s="35">
        <v>1126</v>
      </c>
      <c r="N17" s="37" t="s">
        <v>168</v>
      </c>
      <c r="O17" s="38"/>
    </row>
    <row r="18" spans="1:15" x14ac:dyDescent="0.2">
      <c r="A18" s="3">
        <f t="shared" si="0"/>
        <v>2033</v>
      </c>
      <c r="B18" s="35">
        <v>1782.8199999999997</v>
      </c>
      <c r="C18" s="35">
        <v>118.02089450464705</v>
      </c>
      <c r="D18" s="35">
        <v>575</v>
      </c>
      <c r="E18" s="36">
        <v>2300</v>
      </c>
      <c r="F18" s="37" t="s">
        <v>168</v>
      </c>
      <c r="G18" s="37" t="s">
        <v>168</v>
      </c>
      <c r="H18" s="35">
        <v>317</v>
      </c>
      <c r="I18" s="35">
        <v>261</v>
      </c>
      <c r="J18" s="35">
        <v>30.8</v>
      </c>
      <c r="K18" s="37" t="s">
        <v>168</v>
      </c>
      <c r="L18" s="36" t="s">
        <v>168</v>
      </c>
      <c r="M18" s="35">
        <v>1126</v>
      </c>
      <c r="N18" s="37" t="s">
        <v>168</v>
      </c>
      <c r="O18" s="38"/>
    </row>
    <row r="19" spans="1:15" x14ac:dyDescent="0.2">
      <c r="A19" s="3">
        <f t="shared" si="0"/>
        <v>2034</v>
      </c>
      <c r="B19" s="35">
        <v>1920.23</v>
      </c>
      <c r="C19" s="35">
        <v>117.51542513212381</v>
      </c>
      <c r="D19" s="35">
        <v>675</v>
      </c>
      <c r="E19" s="36">
        <v>2700</v>
      </c>
      <c r="F19" s="37" t="s">
        <v>168</v>
      </c>
      <c r="G19" s="37" t="s">
        <v>168</v>
      </c>
      <c r="H19" s="35">
        <v>348</v>
      </c>
      <c r="I19" s="35">
        <v>270</v>
      </c>
      <c r="J19" s="35">
        <v>30.8</v>
      </c>
      <c r="K19" s="37" t="s">
        <v>168</v>
      </c>
      <c r="L19" s="36" t="s">
        <v>168</v>
      </c>
      <c r="M19" s="35">
        <v>1126</v>
      </c>
      <c r="N19" s="37" t="s">
        <v>168</v>
      </c>
      <c r="O19" s="38"/>
    </row>
    <row r="20" spans="1:15" x14ac:dyDescent="0.2">
      <c r="A20" s="3">
        <f t="shared" si="0"/>
        <v>2035</v>
      </c>
      <c r="B20" s="35">
        <v>2069.33</v>
      </c>
      <c r="C20" s="35">
        <v>117.01248310646319</v>
      </c>
      <c r="D20" s="35">
        <v>775</v>
      </c>
      <c r="E20" s="36">
        <v>3100</v>
      </c>
      <c r="F20" s="37" t="s">
        <v>168</v>
      </c>
      <c r="G20" s="37" t="s">
        <v>168</v>
      </c>
      <c r="H20" s="35">
        <v>377</v>
      </c>
      <c r="I20" s="35">
        <v>272</v>
      </c>
      <c r="J20" s="35">
        <v>30.8</v>
      </c>
      <c r="K20" s="37" t="s">
        <v>168</v>
      </c>
      <c r="L20" s="36" t="s">
        <v>168</v>
      </c>
      <c r="M20" s="35">
        <v>1126</v>
      </c>
      <c r="N20" s="37" t="s">
        <v>168</v>
      </c>
      <c r="O20" s="38"/>
    </row>
    <row r="21" spans="1:15" x14ac:dyDescent="0.2">
      <c r="A21" s="3">
        <f t="shared" si="0"/>
        <v>2036</v>
      </c>
      <c r="B21" s="35">
        <v>2258.4699999999998</v>
      </c>
      <c r="C21" s="35">
        <v>116.39845321543309</v>
      </c>
      <c r="D21" s="35">
        <v>875</v>
      </c>
      <c r="E21" s="36">
        <v>3500</v>
      </c>
      <c r="F21" s="37" t="s">
        <v>168</v>
      </c>
      <c r="G21" s="37" t="s">
        <v>168</v>
      </c>
      <c r="H21" s="35">
        <v>404</v>
      </c>
      <c r="I21" s="35">
        <v>287</v>
      </c>
      <c r="J21" s="35">
        <v>30.8</v>
      </c>
      <c r="K21" s="37" t="s">
        <v>168</v>
      </c>
      <c r="L21" s="36" t="s">
        <v>168</v>
      </c>
      <c r="M21" s="35">
        <v>1126</v>
      </c>
      <c r="N21" s="37" t="s">
        <v>168</v>
      </c>
      <c r="O21" s="38"/>
    </row>
    <row r="22" spans="1:15" x14ac:dyDescent="0.2">
      <c r="A22" s="3">
        <f t="shared" si="0"/>
        <v>2037</v>
      </c>
      <c r="B22" s="35">
        <v>2461.08</v>
      </c>
      <c r="C22" s="35">
        <v>67.74752039704336</v>
      </c>
      <c r="D22" s="35">
        <v>975</v>
      </c>
      <c r="E22" s="36">
        <v>3900</v>
      </c>
      <c r="F22" s="37" t="s">
        <v>168</v>
      </c>
      <c r="G22" s="37" t="s">
        <v>168</v>
      </c>
      <c r="H22" s="35">
        <v>429</v>
      </c>
      <c r="I22" s="35">
        <v>296</v>
      </c>
      <c r="J22" s="35">
        <v>30.8</v>
      </c>
      <c r="K22" s="37" t="s">
        <v>168</v>
      </c>
      <c r="L22" s="36" t="s">
        <v>168</v>
      </c>
      <c r="M22" s="35">
        <v>1126</v>
      </c>
      <c r="N22" s="37" t="s">
        <v>168</v>
      </c>
      <c r="O22" s="38"/>
    </row>
    <row r="23" spans="1:15" x14ac:dyDescent="0.2">
      <c r="A23" s="3">
        <f t="shared" si="0"/>
        <v>2038</v>
      </c>
      <c r="B23" s="35">
        <v>2649.9900000000002</v>
      </c>
      <c r="C23" s="35">
        <v>41.471463165077267</v>
      </c>
      <c r="D23" s="35">
        <v>1075</v>
      </c>
      <c r="E23" s="36">
        <v>4300</v>
      </c>
      <c r="F23" s="37" t="s">
        <v>168</v>
      </c>
      <c r="G23" s="37" t="s">
        <v>168</v>
      </c>
      <c r="H23" s="35">
        <v>452</v>
      </c>
      <c r="I23" s="35">
        <v>303</v>
      </c>
      <c r="J23" s="35">
        <v>30.8</v>
      </c>
      <c r="K23" s="37" t="s">
        <v>168</v>
      </c>
      <c r="L23" s="36" t="s">
        <v>168</v>
      </c>
      <c r="M23" s="35">
        <v>1126</v>
      </c>
      <c r="N23" s="37" t="s">
        <v>168</v>
      </c>
      <c r="O23" s="38"/>
    </row>
    <row r="24" spans="1:15" x14ac:dyDescent="0.2">
      <c r="A24" s="3">
        <f t="shared" si="0"/>
        <v>2039</v>
      </c>
      <c r="B24" s="35">
        <v>2840.4599999999996</v>
      </c>
      <c r="C24" s="35">
        <v>16.927020000000002</v>
      </c>
      <c r="D24" s="35">
        <v>1175</v>
      </c>
      <c r="E24" s="36">
        <v>4700</v>
      </c>
      <c r="F24" s="37" t="s">
        <v>168</v>
      </c>
      <c r="G24" s="37" t="s">
        <v>168</v>
      </c>
      <c r="H24" s="35">
        <v>471</v>
      </c>
      <c r="I24" s="35">
        <v>310</v>
      </c>
      <c r="J24" s="35">
        <v>30.8</v>
      </c>
      <c r="K24" s="37" t="s">
        <v>168</v>
      </c>
      <c r="L24" s="36" t="s">
        <v>168</v>
      </c>
      <c r="M24" s="35">
        <v>1126</v>
      </c>
      <c r="N24" s="37" t="s">
        <v>168</v>
      </c>
      <c r="O24" s="38"/>
    </row>
    <row r="25" spans="1:15" x14ac:dyDescent="0.2">
      <c r="A25" s="3">
        <f t="shared" si="0"/>
        <v>2040</v>
      </c>
      <c r="B25" s="35">
        <v>3053.2400000000002</v>
      </c>
      <c r="C25" s="35">
        <v>16.927020000000002</v>
      </c>
      <c r="D25" s="35">
        <v>3275</v>
      </c>
      <c r="E25" s="36">
        <v>25100</v>
      </c>
      <c r="F25" s="37" t="s">
        <v>168</v>
      </c>
      <c r="G25" s="37" t="s">
        <v>168</v>
      </c>
      <c r="H25" s="35">
        <v>487</v>
      </c>
      <c r="I25" s="35">
        <v>306</v>
      </c>
      <c r="J25" s="35">
        <v>30.8</v>
      </c>
      <c r="K25" s="37" t="s">
        <v>168</v>
      </c>
      <c r="L25" s="36" t="s">
        <v>168</v>
      </c>
      <c r="M25" s="35">
        <v>1200</v>
      </c>
      <c r="N25" s="37" t="s">
        <v>168</v>
      </c>
      <c r="O25" s="38"/>
    </row>
    <row r="26" spans="1:15" x14ac:dyDescent="0.2">
      <c r="A26" s="3">
        <f t="shared" si="0"/>
        <v>2041</v>
      </c>
      <c r="B26" s="35">
        <v>3238.18</v>
      </c>
      <c r="C26" s="35">
        <v>16.927020000000002</v>
      </c>
      <c r="D26" s="35">
        <v>3275</v>
      </c>
      <c r="E26" s="36">
        <v>25100</v>
      </c>
      <c r="F26" s="37" t="s">
        <v>168</v>
      </c>
      <c r="G26" s="37" t="s">
        <v>168</v>
      </c>
      <c r="H26" s="35">
        <v>503</v>
      </c>
      <c r="I26" s="35">
        <v>314</v>
      </c>
      <c r="J26" s="35">
        <v>30.8</v>
      </c>
      <c r="K26" s="37" t="s">
        <v>168</v>
      </c>
      <c r="L26" s="36" t="s">
        <v>168</v>
      </c>
      <c r="M26" s="35">
        <v>1200</v>
      </c>
      <c r="N26" s="37" t="s">
        <v>168</v>
      </c>
      <c r="O26" s="38"/>
    </row>
    <row r="27" spans="1:15" x14ac:dyDescent="0.2">
      <c r="A27" s="3">
        <f t="shared" si="0"/>
        <v>2042</v>
      </c>
      <c r="B27" s="35">
        <v>3336.0699999999997</v>
      </c>
      <c r="C27" s="35">
        <v>16.927020000000002</v>
      </c>
      <c r="D27" s="35">
        <v>3275</v>
      </c>
      <c r="E27" s="36">
        <v>25100</v>
      </c>
      <c r="F27" s="37" t="s">
        <v>168</v>
      </c>
      <c r="G27" s="37" t="s">
        <v>168</v>
      </c>
      <c r="H27" s="35">
        <v>514</v>
      </c>
      <c r="I27" s="35">
        <v>330</v>
      </c>
      <c r="J27" s="35">
        <v>30.8</v>
      </c>
      <c r="K27" s="37" t="s">
        <v>168</v>
      </c>
      <c r="L27" s="36" t="s">
        <v>168</v>
      </c>
      <c r="M27" s="35">
        <v>1200</v>
      </c>
      <c r="N27" s="37" t="s">
        <v>168</v>
      </c>
      <c r="O27" s="38"/>
    </row>
    <row r="28" spans="1:15" customFormat="1" x14ac:dyDescent="0.2">
      <c r="A28" s="3">
        <f t="shared" si="0"/>
        <v>2043</v>
      </c>
      <c r="B28" s="35">
        <v>3420.94</v>
      </c>
      <c r="C28" s="35">
        <v>16.927020000000002</v>
      </c>
      <c r="D28" s="35">
        <v>3275</v>
      </c>
      <c r="E28" s="36">
        <v>25100</v>
      </c>
      <c r="F28" s="37" t="s">
        <v>168</v>
      </c>
      <c r="G28" s="37" t="s">
        <v>168</v>
      </c>
      <c r="H28" s="35">
        <v>523</v>
      </c>
      <c r="I28" s="35">
        <v>336</v>
      </c>
      <c r="J28" s="35">
        <v>30.8</v>
      </c>
      <c r="K28" s="37" t="s">
        <v>168</v>
      </c>
      <c r="L28" s="36" t="s">
        <v>168</v>
      </c>
      <c r="M28" s="35">
        <v>1200</v>
      </c>
      <c r="N28" s="37" t="s">
        <v>168</v>
      </c>
      <c r="O28" s="38"/>
    </row>
    <row r="29" spans="1:15" s="18" customFormat="1" ht="52" x14ac:dyDescent="0.2">
      <c r="A29" s="19" t="s">
        <v>169</v>
      </c>
      <c r="B29" s="19" t="s">
        <v>170</v>
      </c>
      <c r="C29" s="19" t="s">
        <v>171</v>
      </c>
      <c r="D29" s="19" t="s">
        <v>172</v>
      </c>
      <c r="E29" s="19" t="s">
        <v>173</v>
      </c>
      <c r="F29" s="19" t="s">
        <v>168</v>
      </c>
      <c r="G29" s="19" t="s">
        <v>168</v>
      </c>
      <c r="H29" s="19" t="s">
        <v>174</v>
      </c>
      <c r="I29" s="19" t="s">
        <v>175</v>
      </c>
      <c r="J29" s="19" t="s">
        <v>176</v>
      </c>
      <c r="K29" s="19" t="s">
        <v>168</v>
      </c>
      <c r="L29" s="19" t="s">
        <v>168</v>
      </c>
      <c r="M29" s="19" t="s">
        <v>177</v>
      </c>
      <c r="N29" s="19" t="s">
        <v>168</v>
      </c>
      <c r="O29" s="19"/>
    </row>
    <row r="30" spans="1:15" customFormat="1" x14ac:dyDescent="0.2"/>
    <row r="31" spans="1:15" x14ac:dyDescent="0.2">
      <c r="H31" s="3" t="s">
        <v>154</v>
      </c>
      <c r="I31" s="3" t="s">
        <v>154</v>
      </c>
    </row>
    <row r="32" spans="1:15" x14ac:dyDescent="0.2">
      <c r="A32" s="3">
        <v>1</v>
      </c>
      <c r="B32" s="47" t="str">
        <f ca="1">OFFSET(Portfolios!$B$7,A32,0)</f>
        <v>Portfolio1</v>
      </c>
      <c r="C32" s="47" t="str">
        <f ca="1">VLOOKUP(B32,Portfolios!$B$8:$D$47,2,FALSE)</f>
        <v>Linear decline</v>
      </c>
      <c r="H32" s="3" t="s">
        <v>154</v>
      </c>
      <c r="I32" s="3" t="s">
        <v>154</v>
      </c>
    </row>
    <row r="33" spans="1:15" x14ac:dyDescent="0.2">
      <c r="B33" s="3" t="s">
        <v>155</v>
      </c>
      <c r="C33" s="3" t="s">
        <v>155</v>
      </c>
      <c r="D33" s="3" t="s">
        <v>156</v>
      </c>
      <c r="E33" s="3" t="s">
        <v>157</v>
      </c>
      <c r="F33" s="3" t="s">
        <v>156</v>
      </c>
      <c r="G33" s="3" t="s">
        <v>157</v>
      </c>
      <c r="H33" s="3" t="s">
        <v>154</v>
      </c>
      <c r="I33" s="3" t="s">
        <v>154</v>
      </c>
      <c r="J33" s="42" t="s">
        <v>160</v>
      </c>
      <c r="K33" s="11" t="s">
        <v>161</v>
      </c>
      <c r="L33" s="26"/>
    </row>
    <row r="34" spans="1:15" x14ac:dyDescent="0.2">
      <c r="A34" s="3" t="s">
        <v>163</v>
      </c>
      <c r="B34" s="3" t="s">
        <v>164</v>
      </c>
      <c r="C34" s="3" t="s">
        <v>165</v>
      </c>
      <c r="D34" s="3" t="s">
        <v>164</v>
      </c>
      <c r="E34" s="3" t="s">
        <v>164</v>
      </c>
      <c r="F34" s="3" t="s">
        <v>165</v>
      </c>
      <c r="G34" s="3" t="s">
        <v>165</v>
      </c>
      <c r="H34" s="3" t="s">
        <v>158</v>
      </c>
      <c r="I34" s="3" t="s">
        <v>159</v>
      </c>
      <c r="J34" s="3" t="s">
        <v>164</v>
      </c>
      <c r="K34" s="3" t="s">
        <v>165</v>
      </c>
      <c r="L34" s="3" t="s">
        <v>166</v>
      </c>
      <c r="M34" s="3" t="s">
        <v>178</v>
      </c>
      <c r="N34" s="3" t="s">
        <v>167</v>
      </c>
    </row>
    <row r="35" spans="1:15" x14ac:dyDescent="0.2">
      <c r="A35" s="3">
        <f>A8</f>
        <v>2023</v>
      </c>
      <c r="B35" s="36" t="s">
        <v>168</v>
      </c>
      <c r="C35" s="36">
        <v>85.489954347818653</v>
      </c>
      <c r="D35" s="37" t="s">
        <v>168</v>
      </c>
      <c r="E35" s="37" t="s">
        <v>168</v>
      </c>
      <c r="F35" s="37" t="s">
        <v>168</v>
      </c>
      <c r="G35" s="37" t="s">
        <v>168</v>
      </c>
      <c r="H35" s="37" t="s">
        <v>168</v>
      </c>
      <c r="I35" s="37" t="s">
        <v>168</v>
      </c>
      <c r="J35" s="37" t="s">
        <v>168</v>
      </c>
      <c r="K35" s="37" t="s">
        <v>168</v>
      </c>
      <c r="L35" s="36" t="s">
        <v>168</v>
      </c>
      <c r="M35" s="36" t="s">
        <v>168</v>
      </c>
      <c r="N35" s="37" t="s">
        <v>168</v>
      </c>
      <c r="O35" s="37"/>
    </row>
    <row r="36" spans="1:15" x14ac:dyDescent="0.2">
      <c r="A36" s="3">
        <f>A35+1</f>
        <v>2024</v>
      </c>
      <c r="B36" s="35">
        <v>138.6</v>
      </c>
      <c r="C36" s="35">
        <v>112.46754069217755</v>
      </c>
      <c r="D36" s="35">
        <v>0</v>
      </c>
      <c r="E36" s="36">
        <v>0</v>
      </c>
      <c r="F36" s="37" t="s">
        <v>168</v>
      </c>
      <c r="G36" s="37" t="s">
        <v>168</v>
      </c>
      <c r="H36" s="36">
        <v>30</v>
      </c>
      <c r="I36" s="36">
        <v>133</v>
      </c>
      <c r="J36" s="35">
        <v>0</v>
      </c>
      <c r="K36" s="37" t="s">
        <v>168</v>
      </c>
      <c r="L36" s="36" t="s">
        <v>168</v>
      </c>
      <c r="M36" s="35">
        <v>0</v>
      </c>
      <c r="N36" s="37" t="s">
        <v>168</v>
      </c>
      <c r="O36" s="38"/>
    </row>
    <row r="37" spans="1:15" x14ac:dyDescent="0.2">
      <c r="A37" s="3">
        <f t="shared" ref="A37:A54" si="1">A36+1</f>
        <v>2025</v>
      </c>
      <c r="B37" s="35">
        <v>138.60999999999999</v>
      </c>
      <c r="C37" s="35">
        <v>113.20977148356157</v>
      </c>
      <c r="D37" s="35">
        <v>475</v>
      </c>
      <c r="E37" s="36">
        <v>1900</v>
      </c>
      <c r="F37" s="37" t="s">
        <v>168</v>
      </c>
      <c r="G37" s="37" t="s">
        <v>168</v>
      </c>
      <c r="H37" s="36">
        <v>60</v>
      </c>
      <c r="I37" s="36">
        <v>162</v>
      </c>
      <c r="J37" s="35">
        <v>0</v>
      </c>
      <c r="K37" s="37" t="s">
        <v>168</v>
      </c>
      <c r="L37" s="36" t="s">
        <v>168</v>
      </c>
      <c r="M37" s="35">
        <v>0</v>
      </c>
      <c r="N37" s="37" t="s">
        <v>168</v>
      </c>
      <c r="O37" s="38"/>
    </row>
    <row r="38" spans="1:15" x14ac:dyDescent="0.2">
      <c r="A38" s="3">
        <f t="shared" si="1"/>
        <v>2026</v>
      </c>
      <c r="B38" s="35">
        <v>633.41999999999985</v>
      </c>
      <c r="C38" s="35">
        <v>114.47310072614376</v>
      </c>
      <c r="D38" s="35">
        <v>475</v>
      </c>
      <c r="E38" s="36">
        <v>1900</v>
      </c>
      <c r="F38" s="37" t="s">
        <v>168</v>
      </c>
      <c r="G38" s="37" t="s">
        <v>168</v>
      </c>
      <c r="H38" s="35">
        <v>90</v>
      </c>
      <c r="I38" s="35">
        <v>183</v>
      </c>
      <c r="J38" s="35">
        <v>12.549999999999999</v>
      </c>
      <c r="K38" s="37" t="s">
        <v>168</v>
      </c>
      <c r="L38" s="36" t="s">
        <v>168</v>
      </c>
      <c r="M38" s="35">
        <v>0</v>
      </c>
      <c r="N38" s="37" t="s">
        <v>168</v>
      </c>
      <c r="O38" s="38"/>
    </row>
    <row r="39" spans="1:15" x14ac:dyDescent="0.2">
      <c r="A39" s="3">
        <f t="shared" si="1"/>
        <v>2027</v>
      </c>
      <c r="B39" s="35">
        <v>734.27</v>
      </c>
      <c r="C39" s="35">
        <v>115.73906072251305</v>
      </c>
      <c r="D39" s="35">
        <v>475</v>
      </c>
      <c r="E39" s="36">
        <v>1900</v>
      </c>
      <c r="F39" s="37" t="s">
        <v>168</v>
      </c>
      <c r="G39" s="37" t="s">
        <v>168</v>
      </c>
      <c r="H39" s="35">
        <v>120</v>
      </c>
      <c r="I39" s="35">
        <v>199</v>
      </c>
      <c r="J39" s="35">
        <v>16.010000000000002</v>
      </c>
      <c r="K39" s="37" t="s">
        <v>168</v>
      </c>
      <c r="L39" s="36" t="s">
        <v>168</v>
      </c>
      <c r="M39" s="35">
        <v>228</v>
      </c>
      <c r="N39" s="37" t="s">
        <v>168</v>
      </c>
      <c r="O39" s="38"/>
    </row>
    <row r="40" spans="1:15" x14ac:dyDescent="0.2">
      <c r="A40" s="3">
        <f t="shared" si="1"/>
        <v>2028</v>
      </c>
      <c r="B40" s="35">
        <v>972.18000000000006</v>
      </c>
      <c r="C40" s="35">
        <v>116.88938767031144</v>
      </c>
      <c r="D40" s="35">
        <v>475</v>
      </c>
      <c r="E40" s="36">
        <v>1900</v>
      </c>
      <c r="F40" s="37" t="s">
        <v>168</v>
      </c>
      <c r="G40" s="37" t="s">
        <v>168</v>
      </c>
      <c r="H40" s="35">
        <v>150</v>
      </c>
      <c r="I40" s="35">
        <v>211</v>
      </c>
      <c r="J40" s="35">
        <v>21.57</v>
      </c>
      <c r="K40" s="37" t="s">
        <v>168</v>
      </c>
      <c r="L40" s="36" t="s">
        <v>168</v>
      </c>
      <c r="M40" s="35">
        <v>400</v>
      </c>
      <c r="N40" s="37" t="s">
        <v>168</v>
      </c>
      <c r="O40" s="38"/>
    </row>
    <row r="41" spans="1:15" x14ac:dyDescent="0.2">
      <c r="A41" s="3">
        <f t="shared" si="1"/>
        <v>2029</v>
      </c>
      <c r="B41" s="35">
        <v>1237.96</v>
      </c>
      <c r="C41" s="35">
        <v>118.27882042730599</v>
      </c>
      <c r="D41" s="35">
        <v>475</v>
      </c>
      <c r="E41" s="36">
        <v>1900</v>
      </c>
      <c r="F41" s="37" t="s">
        <v>168</v>
      </c>
      <c r="G41" s="37" t="s">
        <v>168</v>
      </c>
      <c r="H41" s="35">
        <v>183</v>
      </c>
      <c r="I41" s="35">
        <v>218</v>
      </c>
      <c r="J41" s="35">
        <v>26.769999999999996</v>
      </c>
      <c r="K41" s="37" t="s">
        <v>168</v>
      </c>
      <c r="L41" s="36" t="s">
        <v>168</v>
      </c>
      <c r="M41" s="35">
        <v>400</v>
      </c>
      <c r="N41" s="37" t="s">
        <v>168</v>
      </c>
      <c r="O41" s="38"/>
    </row>
    <row r="42" spans="1:15" x14ac:dyDescent="0.2">
      <c r="A42" s="3">
        <f t="shared" si="1"/>
        <v>2030</v>
      </c>
      <c r="B42" s="35">
        <v>1412.7299999999998</v>
      </c>
      <c r="C42" s="35">
        <v>119.55259402516945</v>
      </c>
      <c r="D42" s="35">
        <v>816</v>
      </c>
      <c r="E42" s="36">
        <v>3264</v>
      </c>
      <c r="F42" s="37" t="s">
        <v>168</v>
      </c>
      <c r="G42" s="37" t="s">
        <v>168</v>
      </c>
      <c r="H42" s="35">
        <v>216</v>
      </c>
      <c r="I42" s="35">
        <v>228</v>
      </c>
      <c r="J42" s="35">
        <v>30.8</v>
      </c>
      <c r="K42" s="37" t="s">
        <v>168</v>
      </c>
      <c r="L42" s="36" t="s">
        <v>168</v>
      </c>
      <c r="M42" s="35">
        <v>400</v>
      </c>
      <c r="N42" s="37" t="s">
        <v>168</v>
      </c>
      <c r="O42" s="38"/>
    </row>
    <row r="43" spans="1:15" x14ac:dyDescent="0.2">
      <c r="A43" s="3">
        <f t="shared" si="1"/>
        <v>2031</v>
      </c>
      <c r="B43" s="35">
        <v>1522.5499999999997</v>
      </c>
      <c r="C43" s="35">
        <v>119.0394661550436</v>
      </c>
      <c r="D43" s="35">
        <v>916</v>
      </c>
      <c r="E43" s="36">
        <v>3664</v>
      </c>
      <c r="F43" s="37" t="s">
        <v>168</v>
      </c>
      <c r="G43" s="37" t="s">
        <v>168</v>
      </c>
      <c r="H43" s="35">
        <v>251</v>
      </c>
      <c r="I43" s="35">
        <v>242</v>
      </c>
      <c r="J43" s="35">
        <v>30.8</v>
      </c>
      <c r="K43" s="37" t="s">
        <v>168</v>
      </c>
      <c r="L43" s="36" t="s">
        <v>168</v>
      </c>
      <c r="M43" s="35">
        <v>400</v>
      </c>
      <c r="N43" s="37" t="s">
        <v>168</v>
      </c>
      <c r="O43" s="38"/>
    </row>
    <row r="44" spans="1:15" x14ac:dyDescent="0.2">
      <c r="A44" s="3">
        <f t="shared" si="1"/>
        <v>2032</v>
      </c>
      <c r="B44" s="35">
        <v>1651.9499999999996</v>
      </c>
      <c r="C44" s="35">
        <v>118.41300061010524</v>
      </c>
      <c r="D44" s="35">
        <v>916</v>
      </c>
      <c r="E44" s="36">
        <v>3664</v>
      </c>
      <c r="F44" s="37" t="s">
        <v>168</v>
      </c>
      <c r="G44" s="37" t="s">
        <v>168</v>
      </c>
      <c r="H44" s="35">
        <v>285</v>
      </c>
      <c r="I44" s="35">
        <v>252</v>
      </c>
      <c r="J44" s="35">
        <v>30.8</v>
      </c>
      <c r="K44" s="37" t="s">
        <v>168</v>
      </c>
      <c r="L44" s="36" t="s">
        <v>168</v>
      </c>
      <c r="M44" s="35">
        <v>400</v>
      </c>
      <c r="N44" s="37" t="s">
        <v>168</v>
      </c>
      <c r="O44" s="38"/>
    </row>
    <row r="45" spans="1:15" x14ac:dyDescent="0.2">
      <c r="A45" s="3">
        <f t="shared" si="1"/>
        <v>2033</v>
      </c>
      <c r="B45" s="35">
        <v>1781.48</v>
      </c>
      <c r="C45" s="35">
        <v>118.02089450464705</v>
      </c>
      <c r="D45" s="35">
        <v>916</v>
      </c>
      <c r="E45" s="36">
        <v>3664</v>
      </c>
      <c r="F45" s="37" t="s">
        <v>168</v>
      </c>
      <c r="G45" s="37" t="s">
        <v>168</v>
      </c>
      <c r="H45" s="35">
        <v>317</v>
      </c>
      <c r="I45" s="35">
        <v>261</v>
      </c>
      <c r="J45" s="35">
        <v>30.8</v>
      </c>
      <c r="K45" s="37" t="s">
        <v>168</v>
      </c>
      <c r="L45" s="36" t="s">
        <v>168</v>
      </c>
      <c r="M45" s="35">
        <v>400</v>
      </c>
      <c r="N45" s="37" t="s">
        <v>168</v>
      </c>
      <c r="O45" s="38"/>
    </row>
    <row r="46" spans="1:15" x14ac:dyDescent="0.2">
      <c r="A46" s="3">
        <f t="shared" si="1"/>
        <v>2034</v>
      </c>
      <c r="B46" s="35">
        <v>1916.63</v>
      </c>
      <c r="C46" s="35">
        <v>117.51542513212381</v>
      </c>
      <c r="D46" s="35">
        <v>916</v>
      </c>
      <c r="E46" s="36">
        <v>3664</v>
      </c>
      <c r="F46" s="37" t="s">
        <v>168</v>
      </c>
      <c r="G46" s="37" t="s">
        <v>168</v>
      </c>
      <c r="H46" s="35">
        <v>348</v>
      </c>
      <c r="I46" s="35">
        <v>270</v>
      </c>
      <c r="J46" s="35">
        <v>30.8</v>
      </c>
      <c r="K46" s="37" t="s">
        <v>168</v>
      </c>
      <c r="L46" s="36" t="s">
        <v>168</v>
      </c>
      <c r="M46" s="35">
        <v>400</v>
      </c>
      <c r="N46" s="37" t="s">
        <v>168</v>
      </c>
      <c r="O46" s="38"/>
    </row>
    <row r="47" spans="1:15" x14ac:dyDescent="0.2">
      <c r="A47" s="3">
        <f t="shared" si="1"/>
        <v>2035</v>
      </c>
      <c r="B47" s="35">
        <v>2075.0299999999997</v>
      </c>
      <c r="C47" s="35">
        <v>117.01248310646319</v>
      </c>
      <c r="D47" s="35">
        <v>916</v>
      </c>
      <c r="E47" s="36">
        <v>3664</v>
      </c>
      <c r="F47" s="37" t="s">
        <v>168</v>
      </c>
      <c r="G47" s="37" t="s">
        <v>168</v>
      </c>
      <c r="H47" s="35">
        <v>377</v>
      </c>
      <c r="I47" s="35">
        <v>272</v>
      </c>
      <c r="J47" s="35">
        <v>30.8</v>
      </c>
      <c r="K47" s="37" t="s">
        <v>168</v>
      </c>
      <c r="L47" s="36" t="s">
        <v>168</v>
      </c>
      <c r="M47" s="35">
        <v>400</v>
      </c>
      <c r="N47" s="37" t="s">
        <v>168</v>
      </c>
      <c r="O47" s="38"/>
    </row>
    <row r="48" spans="1:15" x14ac:dyDescent="0.2">
      <c r="A48" s="3">
        <f t="shared" si="1"/>
        <v>2036</v>
      </c>
      <c r="B48" s="35">
        <v>2264.3999999999996</v>
      </c>
      <c r="C48" s="35">
        <v>116.39845321543309</v>
      </c>
      <c r="D48" s="35">
        <v>916</v>
      </c>
      <c r="E48" s="36">
        <v>3664</v>
      </c>
      <c r="F48" s="37" t="s">
        <v>168</v>
      </c>
      <c r="G48" s="37" t="s">
        <v>168</v>
      </c>
      <c r="H48" s="35">
        <v>404</v>
      </c>
      <c r="I48" s="35">
        <v>287</v>
      </c>
      <c r="J48" s="35">
        <v>30.8</v>
      </c>
      <c r="K48" s="37" t="s">
        <v>168</v>
      </c>
      <c r="L48" s="36" t="s">
        <v>168</v>
      </c>
      <c r="M48" s="35">
        <v>400</v>
      </c>
      <c r="N48" s="37" t="s">
        <v>168</v>
      </c>
      <c r="O48" s="38"/>
    </row>
    <row r="49" spans="1:15" x14ac:dyDescent="0.2">
      <c r="A49" s="3">
        <f t="shared" si="1"/>
        <v>2037</v>
      </c>
      <c r="B49" s="35">
        <v>2454.0799999999995</v>
      </c>
      <c r="C49" s="35">
        <v>67.74752039704336</v>
      </c>
      <c r="D49" s="35">
        <v>975</v>
      </c>
      <c r="E49" s="36">
        <v>3900</v>
      </c>
      <c r="F49" s="37" t="s">
        <v>168</v>
      </c>
      <c r="G49" s="37" t="s">
        <v>168</v>
      </c>
      <c r="H49" s="35">
        <v>429</v>
      </c>
      <c r="I49" s="35">
        <v>296</v>
      </c>
      <c r="J49" s="35">
        <v>30.8</v>
      </c>
      <c r="K49" s="37" t="s">
        <v>168</v>
      </c>
      <c r="L49" s="36" t="s">
        <v>168</v>
      </c>
      <c r="M49" s="35">
        <v>400</v>
      </c>
      <c r="N49" s="37" t="s">
        <v>168</v>
      </c>
      <c r="O49" s="38"/>
    </row>
    <row r="50" spans="1:15" x14ac:dyDescent="0.2">
      <c r="A50" s="3">
        <f t="shared" si="1"/>
        <v>2038</v>
      </c>
      <c r="B50" s="35">
        <v>2631.79</v>
      </c>
      <c r="C50" s="35">
        <v>41.471463165077267</v>
      </c>
      <c r="D50" s="35">
        <v>1075</v>
      </c>
      <c r="E50" s="36">
        <v>4300</v>
      </c>
      <c r="F50" s="37" t="s">
        <v>168</v>
      </c>
      <c r="G50" s="37" t="s">
        <v>168</v>
      </c>
      <c r="H50" s="35">
        <v>452</v>
      </c>
      <c r="I50" s="35">
        <v>303</v>
      </c>
      <c r="J50" s="35">
        <v>30.8</v>
      </c>
      <c r="K50" s="37" t="s">
        <v>168</v>
      </c>
      <c r="L50" s="36" t="s">
        <v>168</v>
      </c>
      <c r="M50" s="35">
        <v>400</v>
      </c>
      <c r="N50" s="37" t="s">
        <v>168</v>
      </c>
      <c r="O50" s="38"/>
    </row>
    <row r="51" spans="1:15" x14ac:dyDescent="0.2">
      <c r="A51" s="3">
        <f t="shared" si="1"/>
        <v>2039</v>
      </c>
      <c r="B51" s="35">
        <v>2811.3500000000004</v>
      </c>
      <c r="C51" s="35">
        <v>16.927020000000002</v>
      </c>
      <c r="D51" s="35">
        <v>1175</v>
      </c>
      <c r="E51" s="36">
        <v>4700</v>
      </c>
      <c r="F51" s="37" t="s">
        <v>168</v>
      </c>
      <c r="G51" s="37" t="s">
        <v>168</v>
      </c>
      <c r="H51" s="35">
        <v>471</v>
      </c>
      <c r="I51" s="35">
        <v>310</v>
      </c>
      <c r="J51" s="35">
        <v>30.8</v>
      </c>
      <c r="K51" s="37" t="s">
        <v>168</v>
      </c>
      <c r="L51" s="36" t="s">
        <v>168</v>
      </c>
      <c r="M51" s="35">
        <v>400</v>
      </c>
      <c r="N51" s="37" t="s">
        <v>168</v>
      </c>
      <c r="O51" s="38"/>
    </row>
    <row r="52" spans="1:15" x14ac:dyDescent="0.2">
      <c r="A52" s="3">
        <f t="shared" si="1"/>
        <v>2040</v>
      </c>
      <c r="B52" s="35">
        <v>2960.4000000000005</v>
      </c>
      <c r="C52" s="35">
        <v>16.927020000000002</v>
      </c>
      <c r="D52" s="35">
        <v>1275</v>
      </c>
      <c r="E52" s="36">
        <v>5100</v>
      </c>
      <c r="F52" s="37" t="s">
        <v>168</v>
      </c>
      <c r="G52" s="37" t="s">
        <v>168</v>
      </c>
      <c r="H52" s="35">
        <v>487</v>
      </c>
      <c r="I52" s="35">
        <v>306</v>
      </c>
      <c r="J52" s="35">
        <v>30.8</v>
      </c>
      <c r="K52" s="37" t="s">
        <v>168</v>
      </c>
      <c r="L52" s="36" t="s">
        <v>168</v>
      </c>
      <c r="M52" s="35">
        <v>400</v>
      </c>
      <c r="N52" s="37" t="s">
        <v>168</v>
      </c>
      <c r="O52" s="38"/>
    </row>
    <row r="53" spans="1:15" x14ac:dyDescent="0.2">
      <c r="A53" s="3">
        <f t="shared" si="1"/>
        <v>2041</v>
      </c>
      <c r="B53" s="35">
        <v>3145.01</v>
      </c>
      <c r="C53" s="35">
        <v>16.927020000000002</v>
      </c>
      <c r="D53" s="35">
        <v>1275</v>
      </c>
      <c r="E53" s="36">
        <v>5100</v>
      </c>
      <c r="F53" s="37" t="s">
        <v>168</v>
      </c>
      <c r="G53" s="37" t="s">
        <v>168</v>
      </c>
      <c r="H53" s="35">
        <v>503</v>
      </c>
      <c r="I53" s="35">
        <v>314</v>
      </c>
      <c r="J53" s="35">
        <v>30.8</v>
      </c>
      <c r="K53" s="37" t="s">
        <v>168</v>
      </c>
      <c r="L53" s="36" t="s">
        <v>168</v>
      </c>
      <c r="M53" s="35">
        <v>400</v>
      </c>
      <c r="N53" s="37" t="s">
        <v>168</v>
      </c>
      <c r="O53" s="38"/>
    </row>
    <row r="54" spans="1:15" x14ac:dyDescent="0.2">
      <c r="A54" s="3">
        <f t="shared" si="1"/>
        <v>2042</v>
      </c>
      <c r="B54" s="35">
        <v>3232.3799999999997</v>
      </c>
      <c r="C54" s="35">
        <v>16.927020000000002</v>
      </c>
      <c r="D54" s="35">
        <v>1275</v>
      </c>
      <c r="E54" s="36">
        <v>5100</v>
      </c>
      <c r="F54" s="37" t="s">
        <v>168</v>
      </c>
      <c r="G54" s="37" t="s">
        <v>168</v>
      </c>
      <c r="H54" s="35">
        <v>514</v>
      </c>
      <c r="I54" s="35">
        <v>330</v>
      </c>
      <c r="J54" s="35">
        <v>30.8</v>
      </c>
      <c r="K54" s="37" t="s">
        <v>168</v>
      </c>
      <c r="L54" s="36" t="s">
        <v>168</v>
      </c>
      <c r="M54" s="35">
        <v>400</v>
      </c>
      <c r="N54" s="37" t="s">
        <v>168</v>
      </c>
      <c r="O54" s="38"/>
    </row>
    <row r="55" spans="1:15" customFormat="1" x14ac:dyDescent="0.2">
      <c r="A55" s="3">
        <v>2043</v>
      </c>
      <c r="B55" s="35">
        <v>3320.52</v>
      </c>
      <c r="C55" s="35">
        <v>16.927020000000002</v>
      </c>
      <c r="D55" s="35">
        <v>1275</v>
      </c>
      <c r="E55" s="36">
        <v>5100</v>
      </c>
      <c r="F55" s="37" t="s">
        <v>168</v>
      </c>
      <c r="G55" s="37" t="s">
        <v>168</v>
      </c>
      <c r="H55" s="35">
        <v>523</v>
      </c>
      <c r="I55" s="35">
        <v>336</v>
      </c>
      <c r="J55" s="35">
        <v>30.8</v>
      </c>
      <c r="K55" s="37" t="s">
        <v>168</v>
      </c>
      <c r="L55" s="36" t="s">
        <v>168</v>
      </c>
      <c r="M55" s="35">
        <v>400</v>
      </c>
      <c r="N55" s="37" t="s">
        <v>168</v>
      </c>
      <c r="O55" s="38"/>
    </row>
    <row r="56" spans="1:15" x14ac:dyDescent="0.2">
      <c r="H56" s="3" t="s">
        <v>154</v>
      </c>
      <c r="I56" s="3" t="s">
        <v>154</v>
      </c>
    </row>
    <row r="57" spans="1:15" x14ac:dyDescent="0.2">
      <c r="A57" s="3">
        <f>A32+1</f>
        <v>2</v>
      </c>
      <c r="B57" s="47" t="str">
        <f ca="1">OFFSET(Portfolios!$B$7,A57,0)</f>
        <v>Portfolio2</v>
      </c>
      <c r="C57" s="47" t="str">
        <f ca="1">VLOOKUP(B57,Portfolios!$B$8:$D$47,2,FALSE)</f>
        <v>Front-loaded decline</v>
      </c>
      <c r="H57" s="3" t="s">
        <v>154</v>
      </c>
      <c r="I57" s="3" t="s">
        <v>154</v>
      </c>
    </row>
    <row r="58" spans="1:15" x14ac:dyDescent="0.2">
      <c r="B58" s="3" t="s">
        <v>155</v>
      </c>
      <c r="C58" s="3" t="s">
        <v>155</v>
      </c>
      <c r="D58" s="3" t="s">
        <v>156</v>
      </c>
      <c r="E58" s="3" t="s">
        <v>157</v>
      </c>
      <c r="F58" s="3" t="s">
        <v>156</v>
      </c>
      <c r="G58" s="3" t="s">
        <v>157</v>
      </c>
      <c r="H58" s="3" t="s">
        <v>154</v>
      </c>
      <c r="I58" s="3" t="s">
        <v>154</v>
      </c>
      <c r="J58" s="42" t="s">
        <v>160</v>
      </c>
      <c r="K58" s="11" t="s">
        <v>161</v>
      </c>
      <c r="L58" s="26"/>
    </row>
    <row r="59" spans="1:15" x14ac:dyDescent="0.2">
      <c r="A59" s="3" t="s">
        <v>163</v>
      </c>
      <c r="B59" s="3" t="s">
        <v>164</v>
      </c>
      <c r="C59" s="3" t="s">
        <v>165</v>
      </c>
      <c r="D59" s="3" t="s">
        <v>164</v>
      </c>
      <c r="E59" s="3" t="s">
        <v>164</v>
      </c>
      <c r="F59" s="3" t="s">
        <v>165</v>
      </c>
      <c r="G59" s="3" t="s">
        <v>165</v>
      </c>
      <c r="H59" s="3" t="s">
        <v>158</v>
      </c>
      <c r="I59" s="3" t="s">
        <v>159</v>
      </c>
      <c r="J59" s="3" t="s">
        <v>164</v>
      </c>
      <c r="K59" s="3" t="s">
        <v>165</v>
      </c>
      <c r="L59" s="3" t="s">
        <v>166</v>
      </c>
      <c r="M59" s="3" t="s">
        <v>178</v>
      </c>
      <c r="N59" s="3" t="s">
        <v>167</v>
      </c>
    </row>
    <row r="60" spans="1:15" x14ac:dyDescent="0.2">
      <c r="A60" s="3">
        <f>A35</f>
        <v>2023</v>
      </c>
      <c r="B60" s="36" t="s">
        <v>168</v>
      </c>
      <c r="C60" s="36">
        <v>85.489954347818653</v>
      </c>
      <c r="D60" s="37" t="s">
        <v>168</v>
      </c>
      <c r="E60" s="37" t="s">
        <v>168</v>
      </c>
      <c r="F60" s="37" t="s">
        <v>168</v>
      </c>
      <c r="G60" s="37" t="s">
        <v>168</v>
      </c>
      <c r="H60" s="37" t="s">
        <v>168</v>
      </c>
      <c r="I60" s="37" t="s">
        <v>168</v>
      </c>
      <c r="J60" s="37" t="s">
        <v>168</v>
      </c>
      <c r="K60" s="37" t="s">
        <v>168</v>
      </c>
      <c r="L60" s="36" t="s">
        <v>168</v>
      </c>
      <c r="M60" s="36" t="s">
        <v>168</v>
      </c>
      <c r="N60" s="37" t="s">
        <v>168</v>
      </c>
      <c r="O60" s="37"/>
    </row>
    <row r="61" spans="1:15" x14ac:dyDescent="0.2">
      <c r="A61" s="3">
        <f>A60+1</f>
        <v>2024</v>
      </c>
      <c r="B61" s="39">
        <v>138.6</v>
      </c>
      <c r="C61" s="35">
        <v>112.46754069217755</v>
      </c>
      <c r="D61" s="35">
        <v>0</v>
      </c>
      <c r="E61" s="36">
        <v>0</v>
      </c>
      <c r="F61" s="37" t="s">
        <v>168</v>
      </c>
      <c r="G61" s="37" t="s">
        <v>168</v>
      </c>
      <c r="H61" s="36">
        <v>30</v>
      </c>
      <c r="I61" s="36">
        <v>133</v>
      </c>
      <c r="J61" s="35">
        <v>0</v>
      </c>
      <c r="K61" s="37" t="s">
        <v>168</v>
      </c>
      <c r="L61" s="36" t="s">
        <v>168</v>
      </c>
      <c r="M61" s="35">
        <v>0</v>
      </c>
      <c r="N61" s="37" t="s">
        <v>168</v>
      </c>
      <c r="O61" s="38"/>
    </row>
    <row r="62" spans="1:15" x14ac:dyDescent="0.2">
      <c r="A62" s="3">
        <f t="shared" ref="A62:A79" si="2">A61+1</f>
        <v>2025</v>
      </c>
      <c r="B62" s="39">
        <v>138.60999999999999</v>
      </c>
      <c r="C62" s="35">
        <v>113.20977148356157</v>
      </c>
      <c r="D62" s="35">
        <v>475</v>
      </c>
      <c r="E62" s="36">
        <v>1900</v>
      </c>
      <c r="F62" s="37" t="s">
        <v>168</v>
      </c>
      <c r="G62" s="37" t="s">
        <v>168</v>
      </c>
      <c r="H62" s="36">
        <v>60</v>
      </c>
      <c r="I62" s="36">
        <v>162</v>
      </c>
      <c r="J62" s="35">
        <v>0</v>
      </c>
      <c r="K62" s="37" t="s">
        <v>168</v>
      </c>
      <c r="L62" s="36" t="s">
        <v>168</v>
      </c>
      <c r="M62" s="35">
        <v>0</v>
      </c>
      <c r="N62" s="37" t="s">
        <v>168</v>
      </c>
      <c r="O62" s="38"/>
    </row>
    <row r="63" spans="1:15" x14ac:dyDescent="0.2">
      <c r="A63" s="3">
        <f t="shared" si="2"/>
        <v>2026</v>
      </c>
      <c r="B63" s="39">
        <v>707.23</v>
      </c>
      <c r="C63" s="35">
        <v>114.47310072614376</v>
      </c>
      <c r="D63" s="35">
        <v>475</v>
      </c>
      <c r="E63" s="36">
        <v>1900</v>
      </c>
      <c r="F63" s="37" t="s">
        <v>168</v>
      </c>
      <c r="G63" s="37" t="s">
        <v>168</v>
      </c>
      <c r="H63" s="35">
        <v>90</v>
      </c>
      <c r="I63" s="35">
        <v>183</v>
      </c>
      <c r="J63" s="35">
        <v>12.549999999999999</v>
      </c>
      <c r="K63" s="37" t="s">
        <v>168</v>
      </c>
      <c r="L63" s="36" t="s">
        <v>168</v>
      </c>
      <c r="M63" s="35">
        <v>0</v>
      </c>
      <c r="N63" s="37" t="s">
        <v>168</v>
      </c>
      <c r="O63" s="38"/>
    </row>
    <row r="64" spans="1:15" x14ac:dyDescent="0.2">
      <c r="A64" s="3">
        <f t="shared" si="2"/>
        <v>2027</v>
      </c>
      <c r="B64" s="39">
        <v>1013.7299999999998</v>
      </c>
      <c r="C64" s="35">
        <v>115.73906072251305</v>
      </c>
      <c r="D64" s="35">
        <v>475</v>
      </c>
      <c r="E64" s="36">
        <v>1900</v>
      </c>
      <c r="F64" s="37" t="s">
        <v>168</v>
      </c>
      <c r="G64" s="37" t="s">
        <v>168</v>
      </c>
      <c r="H64" s="35">
        <v>120</v>
      </c>
      <c r="I64" s="35">
        <v>199</v>
      </c>
      <c r="J64" s="35">
        <v>16.010000000000002</v>
      </c>
      <c r="K64" s="37" t="s">
        <v>168</v>
      </c>
      <c r="L64" s="36" t="s">
        <v>168</v>
      </c>
      <c r="M64" s="35">
        <v>400</v>
      </c>
      <c r="N64" s="37" t="s">
        <v>168</v>
      </c>
      <c r="O64" s="38"/>
    </row>
    <row r="65" spans="1:15" x14ac:dyDescent="0.2">
      <c r="A65" s="3">
        <f t="shared" si="2"/>
        <v>2028</v>
      </c>
      <c r="B65" s="39">
        <v>1231.1299999999999</v>
      </c>
      <c r="C65" s="35">
        <v>116.88938767031144</v>
      </c>
      <c r="D65" s="35">
        <v>475</v>
      </c>
      <c r="E65" s="36">
        <v>1900</v>
      </c>
      <c r="F65" s="37" t="s">
        <v>168</v>
      </c>
      <c r="G65" s="37" t="s">
        <v>168</v>
      </c>
      <c r="H65" s="35">
        <v>150</v>
      </c>
      <c r="I65" s="35">
        <v>211</v>
      </c>
      <c r="J65" s="35">
        <v>21.58</v>
      </c>
      <c r="K65" s="37" t="s">
        <v>168</v>
      </c>
      <c r="L65" s="36" t="s">
        <v>168</v>
      </c>
      <c r="M65" s="35">
        <v>400</v>
      </c>
      <c r="N65" s="37" t="s">
        <v>168</v>
      </c>
      <c r="O65" s="38"/>
    </row>
    <row r="66" spans="1:15" x14ac:dyDescent="0.2">
      <c r="A66" s="3">
        <f t="shared" si="2"/>
        <v>2029</v>
      </c>
      <c r="B66" s="39">
        <v>1381.9499999999998</v>
      </c>
      <c r="C66" s="35">
        <v>118.27882042730599</v>
      </c>
      <c r="D66" s="35">
        <v>475</v>
      </c>
      <c r="E66" s="36">
        <v>1900</v>
      </c>
      <c r="F66" s="37" t="s">
        <v>168</v>
      </c>
      <c r="G66" s="37" t="s">
        <v>168</v>
      </c>
      <c r="H66" s="35">
        <v>183</v>
      </c>
      <c r="I66" s="35">
        <v>218</v>
      </c>
      <c r="J66" s="35">
        <v>26.79</v>
      </c>
      <c r="K66" s="37" t="s">
        <v>168</v>
      </c>
      <c r="L66" s="36" t="s">
        <v>168</v>
      </c>
      <c r="M66" s="35">
        <v>400</v>
      </c>
      <c r="N66" s="37" t="s">
        <v>168</v>
      </c>
      <c r="O66" s="38"/>
    </row>
    <row r="67" spans="1:15" x14ac:dyDescent="0.2">
      <c r="A67" s="3">
        <f t="shared" si="2"/>
        <v>2030</v>
      </c>
      <c r="B67" s="39">
        <v>1413.8999999999999</v>
      </c>
      <c r="C67" s="35">
        <v>119.55259402516945</v>
      </c>
      <c r="D67" s="35">
        <v>900</v>
      </c>
      <c r="E67" s="36">
        <v>3600</v>
      </c>
      <c r="F67" s="37" t="s">
        <v>168</v>
      </c>
      <c r="G67" s="37" t="s">
        <v>168</v>
      </c>
      <c r="H67" s="35">
        <v>216</v>
      </c>
      <c r="I67" s="35">
        <v>228</v>
      </c>
      <c r="J67" s="35">
        <v>30.8</v>
      </c>
      <c r="K67" s="37" t="s">
        <v>168</v>
      </c>
      <c r="L67" s="36" t="s">
        <v>168</v>
      </c>
      <c r="M67" s="35">
        <v>400</v>
      </c>
      <c r="N67" s="37" t="s">
        <v>168</v>
      </c>
      <c r="O67" s="38"/>
    </row>
    <row r="68" spans="1:15" x14ac:dyDescent="0.2">
      <c r="A68" s="3">
        <f t="shared" si="2"/>
        <v>2031</v>
      </c>
      <c r="B68" s="39">
        <v>1523.3299999999997</v>
      </c>
      <c r="C68" s="35">
        <v>119.0394661550436</v>
      </c>
      <c r="D68" s="35">
        <v>975</v>
      </c>
      <c r="E68" s="36">
        <v>3900</v>
      </c>
      <c r="F68" s="37" t="s">
        <v>168</v>
      </c>
      <c r="G68" s="37" t="s">
        <v>168</v>
      </c>
      <c r="H68" s="35">
        <v>251</v>
      </c>
      <c r="I68" s="35">
        <v>242</v>
      </c>
      <c r="J68" s="35">
        <v>30.8</v>
      </c>
      <c r="K68" s="37" t="s">
        <v>168</v>
      </c>
      <c r="L68" s="36" t="s">
        <v>168</v>
      </c>
      <c r="M68" s="35">
        <v>400</v>
      </c>
      <c r="N68" s="37" t="s">
        <v>168</v>
      </c>
      <c r="O68" s="38"/>
    </row>
    <row r="69" spans="1:15" x14ac:dyDescent="0.2">
      <c r="A69" s="3">
        <f t="shared" si="2"/>
        <v>2032</v>
      </c>
      <c r="B69" s="39">
        <v>1652.7900000000002</v>
      </c>
      <c r="C69" s="35">
        <v>118.41300061010524</v>
      </c>
      <c r="D69" s="35">
        <v>975</v>
      </c>
      <c r="E69" s="36">
        <v>3900</v>
      </c>
      <c r="F69" s="37" t="s">
        <v>168</v>
      </c>
      <c r="G69" s="37" t="s">
        <v>168</v>
      </c>
      <c r="H69" s="35">
        <v>285</v>
      </c>
      <c r="I69" s="35">
        <v>252</v>
      </c>
      <c r="J69" s="35">
        <v>30.8</v>
      </c>
      <c r="K69" s="37" t="s">
        <v>168</v>
      </c>
      <c r="L69" s="36" t="s">
        <v>168</v>
      </c>
      <c r="M69" s="35">
        <v>400</v>
      </c>
      <c r="N69" s="37" t="s">
        <v>168</v>
      </c>
      <c r="O69" s="38"/>
    </row>
    <row r="70" spans="1:15" x14ac:dyDescent="0.2">
      <c r="A70" s="3">
        <f t="shared" si="2"/>
        <v>2033</v>
      </c>
      <c r="B70" s="39">
        <v>1782.29</v>
      </c>
      <c r="C70" s="35">
        <v>118.02089450464705</v>
      </c>
      <c r="D70" s="35">
        <v>975</v>
      </c>
      <c r="E70" s="36">
        <v>3900</v>
      </c>
      <c r="F70" s="37" t="s">
        <v>168</v>
      </c>
      <c r="G70" s="37" t="s">
        <v>168</v>
      </c>
      <c r="H70" s="35">
        <v>317</v>
      </c>
      <c r="I70" s="35">
        <v>261</v>
      </c>
      <c r="J70" s="35">
        <v>30.8</v>
      </c>
      <c r="K70" s="37" t="s">
        <v>168</v>
      </c>
      <c r="L70" s="36" t="s">
        <v>168</v>
      </c>
      <c r="M70" s="35">
        <v>400</v>
      </c>
      <c r="N70" s="37" t="s">
        <v>168</v>
      </c>
      <c r="O70" s="38"/>
    </row>
    <row r="71" spans="1:15" x14ac:dyDescent="0.2">
      <c r="A71" s="3">
        <f t="shared" si="2"/>
        <v>2034</v>
      </c>
      <c r="B71" s="39">
        <v>1917.4499999999998</v>
      </c>
      <c r="C71" s="35">
        <v>117.51542513212381</v>
      </c>
      <c r="D71" s="35">
        <v>975</v>
      </c>
      <c r="E71" s="36">
        <v>3900</v>
      </c>
      <c r="F71" s="37" t="s">
        <v>168</v>
      </c>
      <c r="G71" s="37" t="s">
        <v>168</v>
      </c>
      <c r="H71" s="35">
        <v>348</v>
      </c>
      <c r="I71" s="35">
        <v>270</v>
      </c>
      <c r="J71" s="35">
        <v>30.8</v>
      </c>
      <c r="K71" s="37" t="s">
        <v>168</v>
      </c>
      <c r="L71" s="36" t="s">
        <v>168</v>
      </c>
      <c r="M71" s="35">
        <v>400</v>
      </c>
      <c r="N71" s="37" t="s">
        <v>168</v>
      </c>
      <c r="O71" s="38"/>
    </row>
    <row r="72" spans="1:15" x14ac:dyDescent="0.2">
      <c r="A72" s="3">
        <f t="shared" si="2"/>
        <v>2035</v>
      </c>
      <c r="B72" s="39">
        <v>2074.91</v>
      </c>
      <c r="C72" s="35">
        <v>117.01248310646319</v>
      </c>
      <c r="D72" s="35">
        <v>975</v>
      </c>
      <c r="E72" s="36">
        <v>3900</v>
      </c>
      <c r="F72" s="37" t="s">
        <v>168</v>
      </c>
      <c r="G72" s="37" t="s">
        <v>168</v>
      </c>
      <c r="H72" s="35">
        <v>377</v>
      </c>
      <c r="I72" s="35">
        <v>272</v>
      </c>
      <c r="J72" s="35">
        <v>30.8</v>
      </c>
      <c r="K72" s="37" t="s">
        <v>168</v>
      </c>
      <c r="L72" s="36" t="s">
        <v>168</v>
      </c>
      <c r="M72" s="35">
        <v>400</v>
      </c>
      <c r="N72" s="37" t="s">
        <v>168</v>
      </c>
      <c r="O72" s="38"/>
    </row>
    <row r="73" spans="1:15" x14ac:dyDescent="0.2">
      <c r="A73" s="3">
        <f t="shared" si="2"/>
        <v>2036</v>
      </c>
      <c r="B73" s="39">
        <v>2264.27</v>
      </c>
      <c r="C73" s="35">
        <v>116.39845321543309</v>
      </c>
      <c r="D73" s="35">
        <v>975</v>
      </c>
      <c r="E73" s="36">
        <v>3900</v>
      </c>
      <c r="F73" s="37" t="s">
        <v>168</v>
      </c>
      <c r="G73" s="37" t="s">
        <v>168</v>
      </c>
      <c r="H73" s="35">
        <v>404</v>
      </c>
      <c r="I73" s="35">
        <v>287</v>
      </c>
      <c r="J73" s="35">
        <v>30.8</v>
      </c>
      <c r="K73" s="37" t="s">
        <v>168</v>
      </c>
      <c r="L73" s="36" t="s">
        <v>168</v>
      </c>
      <c r="M73" s="35">
        <v>400</v>
      </c>
      <c r="N73" s="37" t="s">
        <v>168</v>
      </c>
      <c r="O73" s="38"/>
    </row>
    <row r="74" spans="1:15" x14ac:dyDescent="0.2">
      <c r="A74" s="3">
        <f t="shared" si="2"/>
        <v>2037</v>
      </c>
      <c r="B74" s="39">
        <v>2454.0899999999997</v>
      </c>
      <c r="C74" s="35">
        <v>67.74752039704336</v>
      </c>
      <c r="D74" s="35">
        <v>975</v>
      </c>
      <c r="E74" s="36">
        <v>3900</v>
      </c>
      <c r="F74" s="37" t="s">
        <v>168</v>
      </c>
      <c r="G74" s="37" t="s">
        <v>168</v>
      </c>
      <c r="H74" s="35">
        <v>429</v>
      </c>
      <c r="I74" s="35">
        <v>296</v>
      </c>
      <c r="J74" s="35">
        <v>30.8</v>
      </c>
      <c r="K74" s="37" t="s">
        <v>168</v>
      </c>
      <c r="L74" s="36" t="s">
        <v>168</v>
      </c>
      <c r="M74" s="35">
        <v>400</v>
      </c>
      <c r="N74" s="37" t="s">
        <v>168</v>
      </c>
      <c r="O74" s="38"/>
    </row>
    <row r="75" spans="1:15" x14ac:dyDescent="0.2">
      <c r="A75" s="3">
        <f t="shared" si="2"/>
        <v>2038</v>
      </c>
      <c r="B75" s="39">
        <v>2631.7799999999997</v>
      </c>
      <c r="C75" s="35">
        <v>41.471463165077267</v>
      </c>
      <c r="D75" s="35">
        <v>1075</v>
      </c>
      <c r="E75" s="36">
        <v>4300</v>
      </c>
      <c r="F75" s="37" t="s">
        <v>168</v>
      </c>
      <c r="G75" s="37" t="s">
        <v>168</v>
      </c>
      <c r="H75" s="35">
        <v>452</v>
      </c>
      <c r="I75" s="35">
        <v>303</v>
      </c>
      <c r="J75" s="35">
        <v>30.8</v>
      </c>
      <c r="K75" s="37" t="s">
        <v>168</v>
      </c>
      <c r="L75" s="36" t="s">
        <v>168</v>
      </c>
      <c r="M75" s="35">
        <v>400</v>
      </c>
      <c r="N75" s="37" t="s">
        <v>168</v>
      </c>
      <c r="O75" s="38"/>
    </row>
    <row r="76" spans="1:15" x14ac:dyDescent="0.2">
      <c r="A76" s="3">
        <f t="shared" si="2"/>
        <v>2039</v>
      </c>
      <c r="B76" s="39">
        <v>2811.3500000000004</v>
      </c>
      <c r="C76" s="35">
        <v>16.927020000000002</v>
      </c>
      <c r="D76" s="35">
        <v>1175</v>
      </c>
      <c r="E76" s="36">
        <v>4700</v>
      </c>
      <c r="F76" s="37" t="s">
        <v>168</v>
      </c>
      <c r="G76" s="37" t="s">
        <v>168</v>
      </c>
      <c r="H76" s="35">
        <v>471</v>
      </c>
      <c r="I76" s="35">
        <v>310</v>
      </c>
      <c r="J76" s="35">
        <v>30.8</v>
      </c>
      <c r="K76" s="37" t="s">
        <v>168</v>
      </c>
      <c r="L76" s="36" t="s">
        <v>168</v>
      </c>
      <c r="M76" s="35">
        <v>400</v>
      </c>
      <c r="N76" s="37" t="s">
        <v>168</v>
      </c>
      <c r="O76" s="38"/>
    </row>
    <row r="77" spans="1:15" x14ac:dyDescent="0.2">
      <c r="A77" s="3">
        <f t="shared" si="2"/>
        <v>2040</v>
      </c>
      <c r="B77" s="39">
        <v>2960.38</v>
      </c>
      <c r="C77" s="35">
        <v>16.927020000000002</v>
      </c>
      <c r="D77" s="35">
        <v>1275</v>
      </c>
      <c r="E77" s="36">
        <v>5100</v>
      </c>
      <c r="F77" s="37" t="s">
        <v>168</v>
      </c>
      <c r="G77" s="37" t="s">
        <v>168</v>
      </c>
      <c r="H77" s="35">
        <v>487</v>
      </c>
      <c r="I77" s="35">
        <v>306</v>
      </c>
      <c r="J77" s="35">
        <v>30.8</v>
      </c>
      <c r="K77" s="37" t="s">
        <v>168</v>
      </c>
      <c r="L77" s="36" t="s">
        <v>168</v>
      </c>
      <c r="M77" s="35">
        <v>400</v>
      </c>
      <c r="N77" s="37" t="s">
        <v>168</v>
      </c>
      <c r="O77" s="38"/>
    </row>
    <row r="78" spans="1:15" x14ac:dyDescent="0.2">
      <c r="A78" s="3">
        <f t="shared" si="2"/>
        <v>2041</v>
      </c>
      <c r="B78" s="39">
        <v>3145.01</v>
      </c>
      <c r="C78" s="35">
        <v>16.927020000000002</v>
      </c>
      <c r="D78" s="35">
        <v>1275</v>
      </c>
      <c r="E78" s="36">
        <v>5100</v>
      </c>
      <c r="F78" s="37" t="s">
        <v>168</v>
      </c>
      <c r="G78" s="37" t="s">
        <v>168</v>
      </c>
      <c r="H78" s="35">
        <v>503</v>
      </c>
      <c r="I78" s="35">
        <v>314</v>
      </c>
      <c r="J78" s="35">
        <v>30.8</v>
      </c>
      <c r="K78" s="37" t="s">
        <v>168</v>
      </c>
      <c r="L78" s="36" t="s">
        <v>168</v>
      </c>
      <c r="M78" s="35">
        <v>400</v>
      </c>
      <c r="N78" s="37" t="s">
        <v>168</v>
      </c>
      <c r="O78" s="38"/>
    </row>
    <row r="79" spans="1:15" x14ac:dyDescent="0.2">
      <c r="A79" s="3">
        <f t="shared" si="2"/>
        <v>2042</v>
      </c>
      <c r="B79" s="39">
        <v>3232.3599999999992</v>
      </c>
      <c r="C79" s="35">
        <v>16.927020000000002</v>
      </c>
      <c r="D79" s="35">
        <v>1275</v>
      </c>
      <c r="E79" s="36">
        <v>5100</v>
      </c>
      <c r="F79" s="37" t="s">
        <v>168</v>
      </c>
      <c r="G79" s="37" t="s">
        <v>168</v>
      </c>
      <c r="H79" s="35">
        <v>514</v>
      </c>
      <c r="I79" s="35">
        <v>330</v>
      </c>
      <c r="J79" s="35">
        <v>30.8</v>
      </c>
      <c r="K79" s="37" t="s">
        <v>168</v>
      </c>
      <c r="L79" s="36" t="s">
        <v>168</v>
      </c>
      <c r="M79" s="35">
        <v>400</v>
      </c>
      <c r="N79" s="37" t="s">
        <v>168</v>
      </c>
      <c r="O79" s="38"/>
    </row>
    <row r="80" spans="1:15" customFormat="1" x14ac:dyDescent="0.2">
      <c r="A80" s="3">
        <v>2043</v>
      </c>
      <c r="B80" s="39">
        <v>3320.5</v>
      </c>
      <c r="C80" s="35">
        <v>16.927020000000002</v>
      </c>
      <c r="D80" s="35">
        <v>1275</v>
      </c>
      <c r="E80" s="36">
        <v>5100</v>
      </c>
      <c r="F80" s="37" t="s">
        <v>168</v>
      </c>
      <c r="G80" s="37" t="s">
        <v>168</v>
      </c>
      <c r="H80" s="35">
        <v>523</v>
      </c>
      <c r="I80" s="35">
        <v>336</v>
      </c>
      <c r="J80" s="35">
        <v>30.8</v>
      </c>
      <c r="K80" s="37" t="s">
        <v>168</v>
      </c>
      <c r="L80" s="36" t="s">
        <v>168</v>
      </c>
      <c r="M80" s="35">
        <v>400</v>
      </c>
      <c r="N80" s="37" t="s">
        <v>168</v>
      </c>
      <c r="O80" s="38"/>
    </row>
    <row r="81" spans="1:15" x14ac:dyDescent="0.2">
      <c r="B81" s="26"/>
      <c r="C81" s="26"/>
      <c r="H81" s="3" t="s">
        <v>154</v>
      </c>
      <c r="I81" s="3" t="s">
        <v>154</v>
      </c>
    </row>
    <row r="82" spans="1:15" x14ac:dyDescent="0.2">
      <c r="A82" s="3">
        <f>A57+1</f>
        <v>3</v>
      </c>
      <c r="B82" s="47" t="str">
        <f ca="1">OFFSET(Portfolios!$B$7,A82,0)</f>
        <v>Portfolio3</v>
      </c>
      <c r="C82" s="47" t="str">
        <f ca="1">VLOOKUP(B82,Portfolios!$B$8:$D$47,2,FALSE)</f>
        <v>Back-loaded decline</v>
      </c>
      <c r="H82" s="3" t="s">
        <v>154</v>
      </c>
      <c r="I82" s="3" t="s">
        <v>154</v>
      </c>
    </row>
    <row r="83" spans="1:15" x14ac:dyDescent="0.2">
      <c r="B83" s="3" t="s">
        <v>155</v>
      </c>
      <c r="C83" s="3" t="s">
        <v>155</v>
      </c>
      <c r="D83" s="3" t="s">
        <v>156</v>
      </c>
      <c r="E83" s="3" t="s">
        <v>157</v>
      </c>
      <c r="F83" s="3" t="s">
        <v>156</v>
      </c>
      <c r="G83" s="3" t="s">
        <v>157</v>
      </c>
      <c r="H83" s="3" t="s">
        <v>154</v>
      </c>
      <c r="I83" s="3" t="s">
        <v>154</v>
      </c>
      <c r="J83" s="42" t="s">
        <v>160</v>
      </c>
      <c r="K83" s="11" t="s">
        <v>161</v>
      </c>
      <c r="L83" s="26"/>
    </row>
    <row r="84" spans="1:15" x14ac:dyDescent="0.2">
      <c r="A84" s="3" t="s">
        <v>163</v>
      </c>
      <c r="B84" s="3" t="s">
        <v>164</v>
      </c>
      <c r="C84" s="3" t="s">
        <v>165</v>
      </c>
      <c r="D84" s="3" t="s">
        <v>164</v>
      </c>
      <c r="E84" s="3" t="s">
        <v>164</v>
      </c>
      <c r="F84" s="3" t="s">
        <v>165</v>
      </c>
      <c r="G84" s="3" t="s">
        <v>165</v>
      </c>
      <c r="H84" s="3" t="s">
        <v>158</v>
      </c>
      <c r="I84" s="3" t="s">
        <v>159</v>
      </c>
      <c r="J84" s="3" t="s">
        <v>164</v>
      </c>
      <c r="K84" s="3" t="s">
        <v>165</v>
      </c>
      <c r="L84" s="3" t="s">
        <v>166</v>
      </c>
      <c r="M84" s="3" t="s">
        <v>178</v>
      </c>
      <c r="N84" s="3" t="s">
        <v>167</v>
      </c>
    </row>
    <row r="85" spans="1:15" x14ac:dyDescent="0.2">
      <c r="A85" s="3">
        <f>A60</f>
        <v>2023</v>
      </c>
      <c r="B85" s="36" t="s">
        <v>168</v>
      </c>
      <c r="C85" s="36">
        <v>85.489954347818653</v>
      </c>
      <c r="D85" s="37" t="s">
        <v>168</v>
      </c>
      <c r="E85" s="37" t="s">
        <v>168</v>
      </c>
      <c r="F85" s="37" t="s">
        <v>168</v>
      </c>
      <c r="G85" s="37" t="s">
        <v>168</v>
      </c>
      <c r="H85" s="37" t="s">
        <v>168</v>
      </c>
      <c r="I85" s="37" t="s">
        <v>168</v>
      </c>
      <c r="J85" s="37" t="s">
        <v>168</v>
      </c>
      <c r="K85" s="37" t="s">
        <v>168</v>
      </c>
      <c r="L85" s="36" t="s">
        <v>168</v>
      </c>
      <c r="M85" s="36" t="s">
        <v>168</v>
      </c>
      <c r="N85" s="37" t="s">
        <v>168</v>
      </c>
      <c r="O85" s="37"/>
    </row>
    <row r="86" spans="1:15" x14ac:dyDescent="0.2">
      <c r="A86" s="3">
        <f>A85+1</f>
        <v>2024</v>
      </c>
      <c r="B86" s="35">
        <v>138.6</v>
      </c>
      <c r="C86" s="35">
        <v>112.46754069217755</v>
      </c>
      <c r="D86" s="35">
        <v>0</v>
      </c>
      <c r="E86" s="36">
        <v>0</v>
      </c>
      <c r="F86" s="37" t="s">
        <v>168</v>
      </c>
      <c r="G86" s="37" t="s">
        <v>168</v>
      </c>
      <c r="H86" s="36">
        <v>30</v>
      </c>
      <c r="I86" s="36">
        <v>133</v>
      </c>
      <c r="J86" s="35">
        <v>0</v>
      </c>
      <c r="K86" s="37" t="s">
        <v>168</v>
      </c>
      <c r="L86" s="36" t="s">
        <v>168</v>
      </c>
      <c r="M86" s="35">
        <v>0</v>
      </c>
      <c r="N86" s="37" t="s">
        <v>168</v>
      </c>
      <c r="O86" s="38"/>
    </row>
    <row r="87" spans="1:15" x14ac:dyDescent="0.2">
      <c r="A87" s="3">
        <f t="shared" ref="A87:A104" si="3">A86+1</f>
        <v>2025</v>
      </c>
      <c r="B87" s="35">
        <v>138.60999999999999</v>
      </c>
      <c r="C87" s="35">
        <v>113.20977148356157</v>
      </c>
      <c r="D87" s="35">
        <v>475</v>
      </c>
      <c r="E87" s="36">
        <v>1900</v>
      </c>
      <c r="F87" s="37" t="s">
        <v>168</v>
      </c>
      <c r="G87" s="37" t="s">
        <v>168</v>
      </c>
      <c r="H87" s="36">
        <v>60</v>
      </c>
      <c r="I87" s="36">
        <v>162</v>
      </c>
      <c r="J87" s="35">
        <v>0</v>
      </c>
      <c r="K87" s="37" t="s">
        <v>168</v>
      </c>
      <c r="L87" s="36" t="s">
        <v>168</v>
      </c>
      <c r="M87" s="35">
        <v>0</v>
      </c>
      <c r="N87" s="37" t="s">
        <v>168</v>
      </c>
      <c r="O87" s="38"/>
    </row>
    <row r="88" spans="1:15" x14ac:dyDescent="0.2">
      <c r="A88" s="3">
        <f t="shared" si="3"/>
        <v>2026</v>
      </c>
      <c r="B88" s="35">
        <v>589.20000000000005</v>
      </c>
      <c r="C88" s="35">
        <v>114.47310072614376</v>
      </c>
      <c r="D88" s="35">
        <v>707</v>
      </c>
      <c r="E88" s="36">
        <v>2828</v>
      </c>
      <c r="F88" s="37" t="s">
        <v>168</v>
      </c>
      <c r="G88" s="37" t="s">
        <v>168</v>
      </c>
      <c r="H88" s="35">
        <v>90</v>
      </c>
      <c r="I88" s="35">
        <v>183</v>
      </c>
      <c r="J88" s="35">
        <v>12.54</v>
      </c>
      <c r="K88" s="37" t="s">
        <v>168</v>
      </c>
      <c r="L88" s="36" t="s">
        <v>168</v>
      </c>
      <c r="M88" s="35">
        <v>0</v>
      </c>
      <c r="N88" s="37" t="s">
        <v>168</v>
      </c>
      <c r="O88" s="38"/>
    </row>
    <row r="89" spans="1:15" x14ac:dyDescent="0.2">
      <c r="A89" s="3">
        <f t="shared" si="3"/>
        <v>2027</v>
      </c>
      <c r="B89" s="35">
        <v>679.92000000000007</v>
      </c>
      <c r="C89" s="35">
        <v>115.73906072251305</v>
      </c>
      <c r="D89" s="35">
        <v>707</v>
      </c>
      <c r="E89" s="36">
        <v>2828</v>
      </c>
      <c r="F89" s="37" t="s">
        <v>168</v>
      </c>
      <c r="G89" s="37" t="s">
        <v>168</v>
      </c>
      <c r="H89" s="35">
        <v>120</v>
      </c>
      <c r="I89" s="35">
        <v>199</v>
      </c>
      <c r="J89" s="35">
        <v>16.010000000000002</v>
      </c>
      <c r="K89" s="37" t="s">
        <v>168</v>
      </c>
      <c r="L89" s="36" t="s">
        <v>168</v>
      </c>
      <c r="M89" s="35">
        <v>205</v>
      </c>
      <c r="N89" s="37" t="s">
        <v>168</v>
      </c>
      <c r="O89" s="38"/>
    </row>
    <row r="90" spans="1:15" x14ac:dyDescent="0.2">
      <c r="A90" s="3">
        <f t="shared" si="3"/>
        <v>2028</v>
      </c>
      <c r="B90" s="35">
        <v>789.31999999999994</v>
      </c>
      <c r="C90" s="35">
        <v>116.88938767031144</v>
      </c>
      <c r="D90" s="35">
        <v>707</v>
      </c>
      <c r="E90" s="36">
        <v>2828</v>
      </c>
      <c r="F90" s="37" t="s">
        <v>168</v>
      </c>
      <c r="G90" s="37" t="s">
        <v>168</v>
      </c>
      <c r="H90" s="35">
        <v>150</v>
      </c>
      <c r="I90" s="35">
        <v>211</v>
      </c>
      <c r="J90" s="35">
        <v>21.560000000000002</v>
      </c>
      <c r="K90" s="37" t="s">
        <v>168</v>
      </c>
      <c r="L90" s="36" t="s">
        <v>168</v>
      </c>
      <c r="M90" s="35">
        <v>400</v>
      </c>
      <c r="N90" s="37" t="s">
        <v>168</v>
      </c>
      <c r="O90" s="38"/>
    </row>
    <row r="91" spans="1:15" x14ac:dyDescent="0.2">
      <c r="A91" s="3">
        <f t="shared" si="3"/>
        <v>2029</v>
      </c>
      <c r="B91" s="35">
        <v>970.1099999999999</v>
      </c>
      <c r="C91" s="35">
        <v>118.27882042730599</v>
      </c>
      <c r="D91" s="35">
        <v>707</v>
      </c>
      <c r="E91" s="36">
        <v>2828</v>
      </c>
      <c r="F91" s="37" t="s">
        <v>168</v>
      </c>
      <c r="G91" s="37" t="s">
        <v>168</v>
      </c>
      <c r="H91" s="35">
        <v>183</v>
      </c>
      <c r="I91" s="35">
        <v>218</v>
      </c>
      <c r="J91" s="35">
        <v>26.769999999999996</v>
      </c>
      <c r="K91" s="37" t="s">
        <v>168</v>
      </c>
      <c r="L91" s="36" t="s">
        <v>168</v>
      </c>
      <c r="M91" s="35">
        <v>400</v>
      </c>
      <c r="N91" s="37" t="s">
        <v>168</v>
      </c>
      <c r="O91" s="38"/>
    </row>
    <row r="92" spans="1:15" x14ac:dyDescent="0.2">
      <c r="A92" s="3">
        <f t="shared" si="3"/>
        <v>2030</v>
      </c>
      <c r="B92" s="35">
        <v>1412.6499999999999</v>
      </c>
      <c r="C92" s="35">
        <v>119.55259402516945</v>
      </c>
      <c r="D92" s="35">
        <v>811</v>
      </c>
      <c r="E92" s="36">
        <v>3244</v>
      </c>
      <c r="F92" s="37" t="s">
        <v>168</v>
      </c>
      <c r="G92" s="37" t="s">
        <v>168</v>
      </c>
      <c r="H92" s="35">
        <v>216</v>
      </c>
      <c r="I92" s="35">
        <v>228</v>
      </c>
      <c r="J92" s="35">
        <v>30.8</v>
      </c>
      <c r="K92" s="37" t="s">
        <v>168</v>
      </c>
      <c r="L92" s="36" t="s">
        <v>168</v>
      </c>
      <c r="M92" s="35">
        <v>400</v>
      </c>
      <c r="N92" s="37" t="s">
        <v>168</v>
      </c>
      <c r="O92" s="38"/>
    </row>
    <row r="93" spans="1:15" x14ac:dyDescent="0.2">
      <c r="A93" s="3">
        <f t="shared" si="3"/>
        <v>2031</v>
      </c>
      <c r="B93" s="35">
        <v>1522.4699999999998</v>
      </c>
      <c r="C93" s="35">
        <v>119.0394661550436</v>
      </c>
      <c r="D93" s="35">
        <v>911</v>
      </c>
      <c r="E93" s="36">
        <v>3644</v>
      </c>
      <c r="F93" s="37" t="s">
        <v>168</v>
      </c>
      <c r="G93" s="37" t="s">
        <v>168</v>
      </c>
      <c r="H93" s="35">
        <v>251</v>
      </c>
      <c r="I93" s="35">
        <v>242</v>
      </c>
      <c r="J93" s="35">
        <v>30.8</v>
      </c>
      <c r="K93" s="37" t="s">
        <v>168</v>
      </c>
      <c r="L93" s="36" t="s">
        <v>168</v>
      </c>
      <c r="M93" s="35">
        <v>400</v>
      </c>
      <c r="N93" s="37" t="s">
        <v>168</v>
      </c>
      <c r="O93" s="38"/>
    </row>
    <row r="94" spans="1:15" x14ac:dyDescent="0.2">
      <c r="A94" s="3">
        <f t="shared" si="3"/>
        <v>2032</v>
      </c>
      <c r="B94" s="35">
        <v>1651.8799999999999</v>
      </c>
      <c r="C94" s="35">
        <v>118.41300061010524</v>
      </c>
      <c r="D94" s="35">
        <v>911</v>
      </c>
      <c r="E94" s="36">
        <v>3644</v>
      </c>
      <c r="F94" s="37" t="s">
        <v>168</v>
      </c>
      <c r="G94" s="37" t="s">
        <v>168</v>
      </c>
      <c r="H94" s="35">
        <v>285</v>
      </c>
      <c r="I94" s="35">
        <v>252</v>
      </c>
      <c r="J94" s="35">
        <v>30.8</v>
      </c>
      <c r="K94" s="37" t="s">
        <v>168</v>
      </c>
      <c r="L94" s="36" t="s">
        <v>168</v>
      </c>
      <c r="M94" s="35">
        <v>400</v>
      </c>
      <c r="N94" s="37" t="s">
        <v>168</v>
      </c>
      <c r="O94" s="38"/>
    </row>
    <row r="95" spans="1:15" x14ac:dyDescent="0.2">
      <c r="A95" s="3">
        <f t="shared" si="3"/>
        <v>2033</v>
      </c>
      <c r="B95" s="35">
        <v>1781.42</v>
      </c>
      <c r="C95" s="35">
        <v>118.02089450464705</v>
      </c>
      <c r="D95" s="35">
        <v>911</v>
      </c>
      <c r="E95" s="36">
        <v>3644</v>
      </c>
      <c r="F95" s="37" t="s">
        <v>168</v>
      </c>
      <c r="G95" s="37" t="s">
        <v>168</v>
      </c>
      <c r="H95" s="35">
        <v>317</v>
      </c>
      <c r="I95" s="35">
        <v>261</v>
      </c>
      <c r="J95" s="35">
        <v>30.8</v>
      </c>
      <c r="K95" s="37" t="s">
        <v>168</v>
      </c>
      <c r="L95" s="36" t="s">
        <v>168</v>
      </c>
      <c r="M95" s="35">
        <v>400</v>
      </c>
      <c r="N95" s="37" t="s">
        <v>168</v>
      </c>
      <c r="O95" s="38"/>
    </row>
    <row r="96" spans="1:15" x14ac:dyDescent="0.2">
      <c r="A96" s="3">
        <f t="shared" si="3"/>
        <v>2034</v>
      </c>
      <c r="B96" s="35">
        <v>1916.5499999999997</v>
      </c>
      <c r="C96" s="35">
        <v>117.51542513212381</v>
      </c>
      <c r="D96" s="35">
        <v>911</v>
      </c>
      <c r="E96" s="36">
        <v>3644</v>
      </c>
      <c r="F96" s="37" t="s">
        <v>168</v>
      </c>
      <c r="G96" s="37" t="s">
        <v>168</v>
      </c>
      <c r="H96" s="35">
        <v>348</v>
      </c>
      <c r="I96" s="35">
        <v>270</v>
      </c>
      <c r="J96" s="35">
        <v>30.8</v>
      </c>
      <c r="K96" s="37" t="s">
        <v>168</v>
      </c>
      <c r="L96" s="36" t="s">
        <v>168</v>
      </c>
      <c r="M96" s="35">
        <v>400</v>
      </c>
      <c r="N96" s="37" t="s">
        <v>168</v>
      </c>
      <c r="O96" s="38"/>
    </row>
    <row r="97" spans="1:15" x14ac:dyDescent="0.2">
      <c r="A97" s="3">
        <f t="shared" si="3"/>
        <v>2035</v>
      </c>
      <c r="B97" s="35">
        <v>2075.04</v>
      </c>
      <c r="C97" s="35">
        <v>117.01248310646319</v>
      </c>
      <c r="D97" s="35">
        <v>911</v>
      </c>
      <c r="E97" s="36">
        <v>3644</v>
      </c>
      <c r="F97" s="37" t="s">
        <v>168</v>
      </c>
      <c r="G97" s="37" t="s">
        <v>168</v>
      </c>
      <c r="H97" s="35">
        <v>377</v>
      </c>
      <c r="I97" s="35">
        <v>272</v>
      </c>
      <c r="J97" s="35">
        <v>30.8</v>
      </c>
      <c r="K97" s="37" t="s">
        <v>168</v>
      </c>
      <c r="L97" s="36" t="s">
        <v>168</v>
      </c>
      <c r="M97" s="35">
        <v>400</v>
      </c>
      <c r="N97" s="37" t="s">
        <v>168</v>
      </c>
      <c r="O97" s="38"/>
    </row>
    <row r="98" spans="1:15" x14ac:dyDescent="0.2">
      <c r="A98" s="3">
        <f t="shared" si="3"/>
        <v>2036</v>
      </c>
      <c r="B98" s="35">
        <v>2264.42</v>
      </c>
      <c r="C98" s="35">
        <v>116.39845321543309</v>
      </c>
      <c r="D98" s="35">
        <v>911</v>
      </c>
      <c r="E98" s="36">
        <v>3644</v>
      </c>
      <c r="F98" s="37" t="s">
        <v>168</v>
      </c>
      <c r="G98" s="37" t="s">
        <v>168</v>
      </c>
      <c r="H98" s="35">
        <v>404</v>
      </c>
      <c r="I98" s="35">
        <v>287</v>
      </c>
      <c r="J98" s="35">
        <v>30.8</v>
      </c>
      <c r="K98" s="37" t="s">
        <v>168</v>
      </c>
      <c r="L98" s="36" t="s">
        <v>168</v>
      </c>
      <c r="M98" s="35">
        <v>400</v>
      </c>
      <c r="N98" s="37" t="s">
        <v>168</v>
      </c>
      <c r="O98" s="38"/>
    </row>
    <row r="99" spans="1:15" x14ac:dyDescent="0.2">
      <c r="A99" s="3">
        <f t="shared" si="3"/>
        <v>2037</v>
      </c>
      <c r="B99" s="35">
        <v>2454.0899999999997</v>
      </c>
      <c r="C99" s="35">
        <v>67.74752039704336</v>
      </c>
      <c r="D99" s="35">
        <v>975</v>
      </c>
      <c r="E99" s="36">
        <v>3900</v>
      </c>
      <c r="F99" s="37" t="s">
        <v>168</v>
      </c>
      <c r="G99" s="37" t="s">
        <v>168</v>
      </c>
      <c r="H99" s="35">
        <v>429</v>
      </c>
      <c r="I99" s="35">
        <v>296</v>
      </c>
      <c r="J99" s="35">
        <v>30.8</v>
      </c>
      <c r="K99" s="37" t="s">
        <v>168</v>
      </c>
      <c r="L99" s="36" t="s">
        <v>168</v>
      </c>
      <c r="M99" s="35">
        <v>400</v>
      </c>
      <c r="N99" s="37" t="s">
        <v>168</v>
      </c>
      <c r="O99" s="38"/>
    </row>
    <row r="100" spans="1:15" x14ac:dyDescent="0.2">
      <c r="A100" s="3">
        <f t="shared" si="3"/>
        <v>2038</v>
      </c>
      <c r="B100" s="35">
        <v>2631.7899999999995</v>
      </c>
      <c r="C100" s="35">
        <v>41.471463165077267</v>
      </c>
      <c r="D100" s="35">
        <v>1075</v>
      </c>
      <c r="E100" s="36">
        <v>4300</v>
      </c>
      <c r="F100" s="37" t="s">
        <v>168</v>
      </c>
      <c r="G100" s="37" t="s">
        <v>168</v>
      </c>
      <c r="H100" s="35">
        <v>452</v>
      </c>
      <c r="I100" s="35">
        <v>303</v>
      </c>
      <c r="J100" s="35">
        <v>30.8</v>
      </c>
      <c r="K100" s="37" t="s">
        <v>168</v>
      </c>
      <c r="L100" s="36" t="s">
        <v>168</v>
      </c>
      <c r="M100" s="35">
        <v>400</v>
      </c>
      <c r="N100" s="37" t="s">
        <v>168</v>
      </c>
      <c r="O100" s="38"/>
    </row>
    <row r="101" spans="1:15" x14ac:dyDescent="0.2">
      <c r="A101" s="3">
        <f t="shared" si="3"/>
        <v>2039</v>
      </c>
      <c r="B101" s="35">
        <v>2811.36</v>
      </c>
      <c r="C101" s="35">
        <v>16.927020000000002</v>
      </c>
      <c r="D101" s="35">
        <v>1175</v>
      </c>
      <c r="E101" s="36">
        <v>4700</v>
      </c>
      <c r="F101" s="37" t="s">
        <v>168</v>
      </c>
      <c r="G101" s="37" t="s">
        <v>168</v>
      </c>
      <c r="H101" s="35">
        <v>471</v>
      </c>
      <c r="I101" s="35">
        <v>310</v>
      </c>
      <c r="J101" s="35">
        <v>30.8</v>
      </c>
      <c r="K101" s="37" t="s">
        <v>168</v>
      </c>
      <c r="L101" s="36" t="s">
        <v>168</v>
      </c>
      <c r="M101" s="35">
        <v>400</v>
      </c>
      <c r="N101" s="37" t="s">
        <v>168</v>
      </c>
      <c r="O101" s="38"/>
    </row>
    <row r="102" spans="1:15" x14ac:dyDescent="0.2">
      <c r="A102" s="3">
        <f t="shared" si="3"/>
        <v>2040</v>
      </c>
      <c r="B102" s="35">
        <v>2960.3900000000003</v>
      </c>
      <c r="C102" s="35">
        <v>16.927020000000002</v>
      </c>
      <c r="D102" s="35">
        <v>1275</v>
      </c>
      <c r="E102" s="36">
        <v>5100</v>
      </c>
      <c r="F102" s="37" t="s">
        <v>168</v>
      </c>
      <c r="G102" s="37" t="s">
        <v>168</v>
      </c>
      <c r="H102" s="35">
        <v>487</v>
      </c>
      <c r="I102" s="35">
        <v>306</v>
      </c>
      <c r="J102" s="35">
        <v>30.8</v>
      </c>
      <c r="K102" s="37" t="s">
        <v>168</v>
      </c>
      <c r="L102" s="36" t="s">
        <v>168</v>
      </c>
      <c r="M102" s="35">
        <v>400</v>
      </c>
      <c r="N102" s="37" t="s">
        <v>168</v>
      </c>
      <c r="O102" s="38"/>
    </row>
    <row r="103" spans="1:15" x14ac:dyDescent="0.2">
      <c r="A103" s="3">
        <f t="shared" si="3"/>
        <v>2041</v>
      </c>
      <c r="B103" s="35">
        <v>3145.0200000000004</v>
      </c>
      <c r="C103" s="35">
        <v>16.927020000000002</v>
      </c>
      <c r="D103" s="35">
        <v>1275</v>
      </c>
      <c r="E103" s="36">
        <v>5100</v>
      </c>
      <c r="F103" s="37" t="s">
        <v>168</v>
      </c>
      <c r="G103" s="37" t="s">
        <v>168</v>
      </c>
      <c r="H103" s="35">
        <v>503</v>
      </c>
      <c r="I103" s="35">
        <v>314</v>
      </c>
      <c r="J103" s="35">
        <v>30.8</v>
      </c>
      <c r="K103" s="37" t="s">
        <v>168</v>
      </c>
      <c r="L103" s="36" t="s">
        <v>168</v>
      </c>
      <c r="M103" s="35">
        <v>400</v>
      </c>
      <c r="N103" s="37" t="s">
        <v>168</v>
      </c>
      <c r="O103" s="38"/>
    </row>
    <row r="104" spans="1:15" x14ac:dyDescent="0.2">
      <c r="A104" s="3">
        <f t="shared" si="3"/>
        <v>2042</v>
      </c>
      <c r="B104" s="35">
        <v>3232.38</v>
      </c>
      <c r="C104" s="35">
        <v>16.927020000000002</v>
      </c>
      <c r="D104" s="35">
        <v>1275</v>
      </c>
      <c r="E104" s="36">
        <v>5100</v>
      </c>
      <c r="F104" s="37" t="s">
        <v>168</v>
      </c>
      <c r="G104" s="37" t="s">
        <v>168</v>
      </c>
      <c r="H104" s="35">
        <v>514</v>
      </c>
      <c r="I104" s="35">
        <v>330</v>
      </c>
      <c r="J104" s="35">
        <v>30.8</v>
      </c>
      <c r="K104" s="37" t="s">
        <v>168</v>
      </c>
      <c r="L104" s="36" t="s">
        <v>168</v>
      </c>
      <c r="M104" s="35">
        <v>400</v>
      </c>
      <c r="N104" s="37" t="s">
        <v>168</v>
      </c>
      <c r="O104" s="38"/>
    </row>
    <row r="105" spans="1:15" customFormat="1" x14ac:dyDescent="0.2">
      <c r="A105" s="3">
        <v>2043</v>
      </c>
      <c r="B105" s="35">
        <v>3320.5200000000004</v>
      </c>
      <c r="C105" s="35">
        <v>16.927020000000002</v>
      </c>
      <c r="D105" s="35">
        <v>1275</v>
      </c>
      <c r="E105" s="36">
        <v>5100</v>
      </c>
      <c r="F105" s="37" t="s">
        <v>168</v>
      </c>
      <c r="G105" s="37" t="s">
        <v>168</v>
      </c>
      <c r="H105" s="35">
        <v>523</v>
      </c>
      <c r="I105" s="35">
        <v>336</v>
      </c>
      <c r="J105" s="35">
        <v>30.8</v>
      </c>
      <c r="K105" s="37" t="s">
        <v>168</v>
      </c>
      <c r="L105" s="36" t="s">
        <v>168</v>
      </c>
      <c r="M105" s="35">
        <v>400</v>
      </c>
      <c r="N105" s="37" t="s">
        <v>168</v>
      </c>
      <c r="O105" s="38"/>
    </row>
    <row r="106" spans="1:15" x14ac:dyDescent="0.2">
      <c r="B106" s="26"/>
      <c r="C106" s="26"/>
      <c r="H106" s="3" t="s">
        <v>154</v>
      </c>
      <c r="I106" s="3" t="s">
        <v>154</v>
      </c>
    </row>
    <row r="107" spans="1:15" x14ac:dyDescent="0.2">
      <c r="A107" s="3">
        <f>A82+1</f>
        <v>4</v>
      </c>
      <c r="B107" s="47" t="str">
        <f ca="1">OFFSET(Portfolios!$B$7,A107,0)</f>
        <v>Portfolio4</v>
      </c>
      <c r="C107" s="47" t="str">
        <f ca="1">VLOOKUP(B107,Portfolios!$B$8:$D$47,2,FALSE)</f>
        <v>100% emissions reduction by 2035</v>
      </c>
      <c r="H107" s="3" t="s">
        <v>154</v>
      </c>
      <c r="I107" s="3" t="s">
        <v>154</v>
      </c>
    </row>
    <row r="108" spans="1:15" x14ac:dyDescent="0.2">
      <c r="B108" s="3" t="s">
        <v>155</v>
      </c>
      <c r="C108" s="3" t="s">
        <v>155</v>
      </c>
      <c r="D108" s="3" t="s">
        <v>156</v>
      </c>
      <c r="E108" s="3" t="s">
        <v>157</v>
      </c>
      <c r="F108" s="3" t="s">
        <v>156</v>
      </c>
      <c r="G108" s="3" t="s">
        <v>157</v>
      </c>
      <c r="H108" s="3" t="s">
        <v>154</v>
      </c>
      <c r="I108" s="3" t="s">
        <v>154</v>
      </c>
      <c r="J108" s="42" t="s">
        <v>160</v>
      </c>
      <c r="K108" s="11" t="s">
        <v>161</v>
      </c>
      <c r="L108" s="26"/>
    </row>
    <row r="109" spans="1:15" x14ac:dyDescent="0.2">
      <c r="A109" s="3" t="s">
        <v>163</v>
      </c>
      <c r="B109" s="3" t="s">
        <v>164</v>
      </c>
      <c r="C109" s="3" t="s">
        <v>165</v>
      </c>
      <c r="D109" s="3" t="s">
        <v>164</v>
      </c>
      <c r="E109" s="3" t="s">
        <v>164</v>
      </c>
      <c r="F109" s="3" t="s">
        <v>165</v>
      </c>
      <c r="G109" s="3" t="s">
        <v>165</v>
      </c>
      <c r="H109" s="3" t="s">
        <v>158</v>
      </c>
      <c r="I109" s="3" t="s">
        <v>159</v>
      </c>
      <c r="J109" s="3" t="s">
        <v>164</v>
      </c>
      <c r="K109" s="3" t="s">
        <v>165</v>
      </c>
      <c r="L109" s="3" t="s">
        <v>166</v>
      </c>
      <c r="M109" s="3" t="s">
        <v>178</v>
      </c>
      <c r="N109" s="3" t="s">
        <v>167</v>
      </c>
    </row>
    <row r="110" spans="1:15" x14ac:dyDescent="0.2">
      <c r="A110" s="3">
        <f>A85</f>
        <v>2023</v>
      </c>
      <c r="B110" s="36" t="s">
        <v>168</v>
      </c>
      <c r="C110" s="36">
        <v>85.489954347818653</v>
      </c>
      <c r="D110" s="37" t="s">
        <v>168</v>
      </c>
      <c r="E110" s="37" t="s">
        <v>168</v>
      </c>
      <c r="F110" s="37" t="s">
        <v>168</v>
      </c>
      <c r="G110" s="37" t="s">
        <v>168</v>
      </c>
      <c r="H110" s="37" t="s">
        <v>168</v>
      </c>
      <c r="I110" s="37" t="s">
        <v>168</v>
      </c>
      <c r="J110" s="37" t="s">
        <v>168</v>
      </c>
      <c r="K110" s="37" t="s">
        <v>168</v>
      </c>
      <c r="L110" s="36" t="s">
        <v>168</v>
      </c>
      <c r="M110" s="36" t="s">
        <v>168</v>
      </c>
      <c r="N110" s="37" t="s">
        <v>168</v>
      </c>
      <c r="O110" s="37"/>
    </row>
    <row r="111" spans="1:15" x14ac:dyDescent="0.2">
      <c r="A111" s="3">
        <f>A110+1</f>
        <v>2024</v>
      </c>
      <c r="B111" s="35">
        <v>138.6</v>
      </c>
      <c r="C111" s="35">
        <v>112.46754069217755</v>
      </c>
      <c r="D111" s="35">
        <v>0</v>
      </c>
      <c r="E111" s="36">
        <v>0</v>
      </c>
      <c r="F111" s="37" t="s">
        <v>168</v>
      </c>
      <c r="G111" s="37" t="s">
        <v>168</v>
      </c>
      <c r="H111" s="36">
        <v>30</v>
      </c>
      <c r="I111" s="36">
        <v>133</v>
      </c>
      <c r="J111" s="35">
        <v>0</v>
      </c>
      <c r="K111" s="37" t="s">
        <v>168</v>
      </c>
      <c r="L111" s="36" t="s">
        <v>168</v>
      </c>
      <c r="M111" s="35">
        <v>0</v>
      </c>
      <c r="N111" s="37" t="s">
        <v>168</v>
      </c>
      <c r="O111" s="38"/>
    </row>
    <row r="112" spans="1:15" x14ac:dyDescent="0.2">
      <c r="A112" s="3">
        <f t="shared" ref="A112:A129" si="4">A111+1</f>
        <v>2025</v>
      </c>
      <c r="B112" s="35">
        <v>138.60999999999999</v>
      </c>
      <c r="C112" s="35">
        <v>113.20977148356157</v>
      </c>
      <c r="D112" s="35">
        <v>475</v>
      </c>
      <c r="E112" s="36">
        <v>1900</v>
      </c>
      <c r="F112" s="37" t="s">
        <v>168</v>
      </c>
      <c r="G112" s="37" t="s">
        <v>168</v>
      </c>
      <c r="H112" s="36">
        <v>60</v>
      </c>
      <c r="I112" s="36">
        <v>162</v>
      </c>
      <c r="J112" s="35">
        <v>0</v>
      </c>
      <c r="K112" s="37" t="s">
        <v>168</v>
      </c>
      <c r="L112" s="36" t="s">
        <v>168</v>
      </c>
      <c r="M112" s="35">
        <v>0</v>
      </c>
      <c r="N112" s="37" t="s">
        <v>168</v>
      </c>
      <c r="O112" s="38"/>
    </row>
    <row r="113" spans="1:15" x14ac:dyDescent="0.2">
      <c r="A113" s="3">
        <f t="shared" si="4"/>
        <v>2026</v>
      </c>
      <c r="B113" s="35">
        <v>633.41999999999985</v>
      </c>
      <c r="C113" s="35">
        <v>114.47310072614376</v>
      </c>
      <c r="D113" s="35">
        <v>475</v>
      </c>
      <c r="E113" s="36">
        <v>1900</v>
      </c>
      <c r="F113" s="37" t="s">
        <v>168</v>
      </c>
      <c r="G113" s="37" t="s">
        <v>168</v>
      </c>
      <c r="H113" s="35">
        <v>90</v>
      </c>
      <c r="I113" s="35">
        <v>183</v>
      </c>
      <c r="J113" s="35">
        <v>12.549999999999999</v>
      </c>
      <c r="K113" s="37" t="s">
        <v>168</v>
      </c>
      <c r="L113" s="36" t="s">
        <v>168</v>
      </c>
      <c r="M113" s="35">
        <v>0</v>
      </c>
      <c r="N113" s="37" t="s">
        <v>168</v>
      </c>
      <c r="O113" s="38"/>
    </row>
    <row r="114" spans="1:15" x14ac:dyDescent="0.2">
      <c r="A114" s="3">
        <f t="shared" si="4"/>
        <v>2027</v>
      </c>
      <c r="B114" s="35">
        <v>734.25</v>
      </c>
      <c r="C114" s="35">
        <v>115.73906072251305</v>
      </c>
      <c r="D114" s="35">
        <v>475</v>
      </c>
      <c r="E114" s="36">
        <v>1900</v>
      </c>
      <c r="F114" s="37" t="s">
        <v>168</v>
      </c>
      <c r="G114" s="37" t="s">
        <v>168</v>
      </c>
      <c r="H114" s="35">
        <v>120</v>
      </c>
      <c r="I114" s="35">
        <v>199</v>
      </c>
      <c r="J114" s="35">
        <v>16.010000000000002</v>
      </c>
      <c r="K114" s="37" t="s">
        <v>168</v>
      </c>
      <c r="L114" s="36" t="s">
        <v>168</v>
      </c>
      <c r="M114" s="35">
        <v>228</v>
      </c>
      <c r="N114" s="37" t="s">
        <v>168</v>
      </c>
      <c r="O114" s="38"/>
    </row>
    <row r="115" spans="1:15" x14ac:dyDescent="0.2">
      <c r="A115" s="3">
        <f t="shared" si="4"/>
        <v>2028</v>
      </c>
      <c r="B115" s="35">
        <v>972.18</v>
      </c>
      <c r="C115" s="35">
        <v>116.88938767031144</v>
      </c>
      <c r="D115" s="35">
        <v>475</v>
      </c>
      <c r="E115" s="36">
        <v>1900</v>
      </c>
      <c r="F115" s="37" t="s">
        <v>168</v>
      </c>
      <c r="G115" s="37" t="s">
        <v>168</v>
      </c>
      <c r="H115" s="35">
        <v>150</v>
      </c>
      <c r="I115" s="35">
        <v>211</v>
      </c>
      <c r="J115" s="35">
        <v>21.57</v>
      </c>
      <c r="K115" s="37" t="s">
        <v>168</v>
      </c>
      <c r="L115" s="36" t="s">
        <v>168</v>
      </c>
      <c r="M115" s="35">
        <v>400</v>
      </c>
      <c r="N115" s="37" t="s">
        <v>168</v>
      </c>
      <c r="O115" s="38"/>
    </row>
    <row r="116" spans="1:15" x14ac:dyDescent="0.2">
      <c r="A116" s="3">
        <f t="shared" si="4"/>
        <v>2029</v>
      </c>
      <c r="B116" s="35">
        <v>1237.96</v>
      </c>
      <c r="C116" s="35">
        <v>118.27882042730599</v>
      </c>
      <c r="D116" s="35">
        <v>475</v>
      </c>
      <c r="E116" s="36">
        <v>1900</v>
      </c>
      <c r="F116" s="37" t="s">
        <v>168</v>
      </c>
      <c r="G116" s="37" t="s">
        <v>168</v>
      </c>
      <c r="H116" s="35">
        <v>183</v>
      </c>
      <c r="I116" s="35">
        <v>218</v>
      </c>
      <c r="J116" s="35">
        <v>26.759999999999998</v>
      </c>
      <c r="K116" s="37" t="s">
        <v>168</v>
      </c>
      <c r="L116" s="36" t="s">
        <v>168</v>
      </c>
      <c r="M116" s="35">
        <v>400</v>
      </c>
      <c r="N116" s="37" t="s">
        <v>168</v>
      </c>
      <c r="O116" s="38"/>
    </row>
    <row r="117" spans="1:15" x14ac:dyDescent="0.2">
      <c r="A117" s="3">
        <f t="shared" si="4"/>
        <v>2030</v>
      </c>
      <c r="B117" s="35">
        <v>1412.7299999999998</v>
      </c>
      <c r="C117" s="35">
        <v>119.55259402516945</v>
      </c>
      <c r="D117" s="35">
        <v>816</v>
      </c>
      <c r="E117" s="36">
        <v>3264</v>
      </c>
      <c r="F117" s="37" t="s">
        <v>168</v>
      </c>
      <c r="G117" s="37" t="s">
        <v>168</v>
      </c>
      <c r="H117" s="35">
        <v>216</v>
      </c>
      <c r="I117" s="35">
        <v>228</v>
      </c>
      <c r="J117" s="35">
        <v>30.79</v>
      </c>
      <c r="K117" s="37" t="s">
        <v>168</v>
      </c>
      <c r="L117" s="36" t="s">
        <v>168</v>
      </c>
      <c r="M117" s="35">
        <v>400</v>
      </c>
      <c r="N117" s="37" t="s">
        <v>168</v>
      </c>
      <c r="O117" s="38"/>
    </row>
    <row r="118" spans="1:15" x14ac:dyDescent="0.2">
      <c r="A118" s="3">
        <f t="shared" si="4"/>
        <v>2031</v>
      </c>
      <c r="B118" s="35">
        <v>1567.9699999999998</v>
      </c>
      <c r="C118" s="35">
        <v>119.0394661550436</v>
      </c>
      <c r="D118" s="35">
        <v>875</v>
      </c>
      <c r="E118" s="36">
        <v>3500</v>
      </c>
      <c r="F118" s="37" t="s">
        <v>168</v>
      </c>
      <c r="G118" s="37" t="s">
        <v>168</v>
      </c>
      <c r="H118" s="35">
        <v>251</v>
      </c>
      <c r="I118" s="35">
        <v>242</v>
      </c>
      <c r="J118" s="35">
        <v>30.8</v>
      </c>
      <c r="K118" s="37" t="s">
        <v>168</v>
      </c>
      <c r="L118" s="36" t="s">
        <v>168</v>
      </c>
      <c r="M118" s="35">
        <v>400</v>
      </c>
      <c r="N118" s="37" t="s">
        <v>168</v>
      </c>
      <c r="O118" s="38"/>
    </row>
    <row r="119" spans="1:15" x14ac:dyDescent="0.2">
      <c r="A119" s="3">
        <f t="shared" si="4"/>
        <v>2032</v>
      </c>
      <c r="B119" s="35">
        <v>1742.3299999999997</v>
      </c>
      <c r="C119" s="35">
        <v>118.41300061010524</v>
      </c>
      <c r="D119" s="35">
        <v>875</v>
      </c>
      <c r="E119" s="36">
        <v>3500</v>
      </c>
      <c r="F119" s="37" t="s">
        <v>168</v>
      </c>
      <c r="G119" s="37" t="s">
        <v>168</v>
      </c>
      <c r="H119" s="35">
        <v>285</v>
      </c>
      <c r="I119" s="35">
        <v>252</v>
      </c>
      <c r="J119" s="35">
        <v>30.8</v>
      </c>
      <c r="K119" s="37" t="s">
        <v>168</v>
      </c>
      <c r="L119" s="36" t="s">
        <v>168</v>
      </c>
      <c r="M119" s="35">
        <v>400</v>
      </c>
      <c r="N119" s="37" t="s">
        <v>168</v>
      </c>
      <c r="O119" s="38"/>
    </row>
    <row r="120" spans="1:15" x14ac:dyDescent="0.2">
      <c r="A120" s="3">
        <f t="shared" si="4"/>
        <v>2033</v>
      </c>
      <c r="B120" s="35">
        <v>1918.9299999999998</v>
      </c>
      <c r="C120" s="35">
        <v>118.02089450464705</v>
      </c>
      <c r="D120" s="35">
        <v>875</v>
      </c>
      <c r="E120" s="36">
        <v>3500</v>
      </c>
      <c r="F120" s="37" t="s">
        <v>168</v>
      </c>
      <c r="G120" s="37" t="s">
        <v>168</v>
      </c>
      <c r="H120" s="35">
        <v>317</v>
      </c>
      <c r="I120" s="35">
        <v>261</v>
      </c>
      <c r="J120" s="35">
        <v>30.8</v>
      </c>
      <c r="K120" s="37" t="s">
        <v>168</v>
      </c>
      <c r="L120" s="36" t="s">
        <v>168</v>
      </c>
      <c r="M120" s="35">
        <v>400</v>
      </c>
      <c r="N120" s="37" t="s">
        <v>168</v>
      </c>
      <c r="O120" s="38"/>
    </row>
    <row r="121" spans="1:15" x14ac:dyDescent="0.2">
      <c r="A121" s="3">
        <f t="shared" si="4"/>
        <v>2034</v>
      </c>
      <c r="B121" s="35">
        <v>2100.0500000000002</v>
      </c>
      <c r="C121" s="35">
        <v>117.51542513212381</v>
      </c>
      <c r="D121" s="35">
        <v>875</v>
      </c>
      <c r="E121" s="36">
        <v>3500</v>
      </c>
      <c r="F121" s="37" t="s">
        <v>168</v>
      </c>
      <c r="G121" s="37" t="s">
        <v>168</v>
      </c>
      <c r="H121" s="35">
        <v>348</v>
      </c>
      <c r="I121" s="35">
        <v>270</v>
      </c>
      <c r="J121" s="35">
        <v>30.8</v>
      </c>
      <c r="K121" s="37" t="s">
        <v>168</v>
      </c>
      <c r="L121" s="36" t="s">
        <v>168</v>
      </c>
      <c r="M121" s="35">
        <v>400</v>
      </c>
      <c r="N121" s="37" t="s">
        <v>168</v>
      </c>
      <c r="O121" s="38"/>
    </row>
    <row r="122" spans="1:15" x14ac:dyDescent="0.2">
      <c r="A122" s="3">
        <f t="shared" si="4"/>
        <v>2035</v>
      </c>
      <c r="B122" s="35">
        <v>2294.63</v>
      </c>
      <c r="C122" s="35">
        <v>117.01248310646319</v>
      </c>
      <c r="D122" s="35">
        <v>875</v>
      </c>
      <c r="E122" s="36">
        <v>3500</v>
      </c>
      <c r="F122" s="37" t="s">
        <v>168</v>
      </c>
      <c r="G122" s="37" t="s">
        <v>168</v>
      </c>
      <c r="H122" s="35">
        <v>377</v>
      </c>
      <c r="I122" s="35">
        <v>272</v>
      </c>
      <c r="J122" s="35">
        <v>30.8</v>
      </c>
      <c r="K122" s="37" t="s">
        <v>168</v>
      </c>
      <c r="L122" s="36" t="s">
        <v>168</v>
      </c>
      <c r="M122" s="35">
        <v>400</v>
      </c>
      <c r="N122" s="37" t="s">
        <v>168</v>
      </c>
      <c r="O122" s="38"/>
    </row>
    <row r="123" spans="1:15" x14ac:dyDescent="0.2">
      <c r="A123" s="3">
        <f t="shared" si="4"/>
        <v>2036</v>
      </c>
      <c r="B123" s="35">
        <v>2427.6799999999998</v>
      </c>
      <c r="C123" s="35">
        <v>116.39845321543309</v>
      </c>
      <c r="D123" s="35">
        <v>875</v>
      </c>
      <c r="E123" s="36">
        <v>3500</v>
      </c>
      <c r="F123" s="37" t="s">
        <v>168</v>
      </c>
      <c r="G123" s="37" t="s">
        <v>168</v>
      </c>
      <c r="H123" s="35">
        <v>404</v>
      </c>
      <c r="I123" s="35">
        <v>287</v>
      </c>
      <c r="J123" s="35">
        <v>30.8</v>
      </c>
      <c r="K123" s="37" t="s">
        <v>168</v>
      </c>
      <c r="L123" s="36" t="s">
        <v>168</v>
      </c>
      <c r="M123" s="35">
        <v>400</v>
      </c>
      <c r="N123" s="37" t="s">
        <v>168</v>
      </c>
      <c r="O123" s="38"/>
    </row>
    <row r="124" spans="1:15" x14ac:dyDescent="0.2">
      <c r="A124" s="3">
        <f t="shared" si="4"/>
        <v>2037</v>
      </c>
      <c r="B124" s="35">
        <v>2592.0799999999995</v>
      </c>
      <c r="C124" s="35">
        <v>67.74752039704336</v>
      </c>
      <c r="D124" s="35">
        <v>975</v>
      </c>
      <c r="E124" s="36">
        <v>3900</v>
      </c>
      <c r="F124" s="37" t="s">
        <v>168</v>
      </c>
      <c r="G124" s="37" t="s">
        <v>168</v>
      </c>
      <c r="H124" s="35">
        <v>429</v>
      </c>
      <c r="I124" s="35">
        <v>296</v>
      </c>
      <c r="J124" s="35">
        <v>30.8</v>
      </c>
      <c r="K124" s="37" t="s">
        <v>168</v>
      </c>
      <c r="L124" s="36" t="s">
        <v>168</v>
      </c>
      <c r="M124" s="35">
        <v>400</v>
      </c>
      <c r="N124" s="37" t="s">
        <v>168</v>
      </c>
      <c r="O124" s="38"/>
    </row>
    <row r="125" spans="1:15" x14ac:dyDescent="0.2">
      <c r="A125" s="3">
        <f t="shared" si="4"/>
        <v>2038</v>
      </c>
      <c r="B125" s="35">
        <v>2724.79</v>
      </c>
      <c r="C125" s="35">
        <v>41.471463165077267</v>
      </c>
      <c r="D125" s="35">
        <v>1075</v>
      </c>
      <c r="E125" s="36">
        <v>4300</v>
      </c>
      <c r="F125" s="37" t="s">
        <v>168</v>
      </c>
      <c r="G125" s="37" t="s">
        <v>168</v>
      </c>
      <c r="H125" s="35">
        <v>452</v>
      </c>
      <c r="I125" s="35">
        <v>303</v>
      </c>
      <c r="J125" s="35">
        <v>30.8</v>
      </c>
      <c r="K125" s="37" t="s">
        <v>168</v>
      </c>
      <c r="L125" s="36" t="s">
        <v>168</v>
      </c>
      <c r="M125" s="35">
        <v>400</v>
      </c>
      <c r="N125" s="37" t="s">
        <v>168</v>
      </c>
      <c r="O125" s="38"/>
    </row>
    <row r="126" spans="1:15" x14ac:dyDescent="0.2">
      <c r="A126" s="3">
        <f t="shared" si="4"/>
        <v>2039</v>
      </c>
      <c r="B126" s="35">
        <v>2858.36</v>
      </c>
      <c r="C126" s="35">
        <v>16.927020000000002</v>
      </c>
      <c r="D126" s="35">
        <v>1175</v>
      </c>
      <c r="E126" s="36">
        <v>4700</v>
      </c>
      <c r="F126" s="37" t="s">
        <v>168</v>
      </c>
      <c r="G126" s="37" t="s">
        <v>168</v>
      </c>
      <c r="H126" s="35">
        <v>471</v>
      </c>
      <c r="I126" s="35">
        <v>310</v>
      </c>
      <c r="J126" s="35">
        <v>30.8</v>
      </c>
      <c r="K126" s="37" t="s">
        <v>168</v>
      </c>
      <c r="L126" s="36" t="s">
        <v>168</v>
      </c>
      <c r="M126" s="35">
        <v>400</v>
      </c>
      <c r="N126" s="37" t="s">
        <v>168</v>
      </c>
      <c r="O126" s="38"/>
    </row>
    <row r="127" spans="1:15" x14ac:dyDescent="0.2">
      <c r="A127" s="3">
        <f t="shared" si="4"/>
        <v>2040</v>
      </c>
      <c r="B127" s="35">
        <v>2960.4000000000005</v>
      </c>
      <c r="C127" s="35">
        <v>16.927020000000002</v>
      </c>
      <c r="D127" s="35">
        <v>1275</v>
      </c>
      <c r="E127" s="36">
        <v>5100</v>
      </c>
      <c r="F127" s="37" t="s">
        <v>168</v>
      </c>
      <c r="G127" s="37" t="s">
        <v>168</v>
      </c>
      <c r="H127" s="35">
        <v>487</v>
      </c>
      <c r="I127" s="35">
        <v>306</v>
      </c>
      <c r="J127" s="35">
        <v>30.8</v>
      </c>
      <c r="K127" s="37" t="s">
        <v>168</v>
      </c>
      <c r="L127" s="36" t="s">
        <v>168</v>
      </c>
      <c r="M127" s="35">
        <v>400</v>
      </c>
      <c r="N127" s="37" t="s">
        <v>168</v>
      </c>
      <c r="O127" s="38"/>
    </row>
    <row r="128" spans="1:15" x14ac:dyDescent="0.2">
      <c r="A128" s="3">
        <f t="shared" si="4"/>
        <v>2041</v>
      </c>
      <c r="B128" s="35">
        <v>3145.01</v>
      </c>
      <c r="C128" s="35">
        <v>16.927020000000002</v>
      </c>
      <c r="D128" s="35">
        <v>1275</v>
      </c>
      <c r="E128" s="36">
        <v>5100</v>
      </c>
      <c r="F128" s="37" t="s">
        <v>168</v>
      </c>
      <c r="G128" s="37" t="s">
        <v>168</v>
      </c>
      <c r="H128" s="35">
        <v>503</v>
      </c>
      <c r="I128" s="35">
        <v>314</v>
      </c>
      <c r="J128" s="35">
        <v>30.8</v>
      </c>
      <c r="K128" s="37" t="s">
        <v>168</v>
      </c>
      <c r="L128" s="36" t="s">
        <v>168</v>
      </c>
      <c r="M128" s="35">
        <v>400</v>
      </c>
      <c r="N128" s="37" t="s">
        <v>168</v>
      </c>
      <c r="O128" s="38"/>
    </row>
    <row r="129" spans="1:15" x14ac:dyDescent="0.2">
      <c r="A129" s="3">
        <f t="shared" si="4"/>
        <v>2042</v>
      </c>
      <c r="B129" s="35">
        <v>3232.39</v>
      </c>
      <c r="C129" s="35">
        <v>16.927020000000002</v>
      </c>
      <c r="D129" s="35">
        <v>1275</v>
      </c>
      <c r="E129" s="36">
        <v>5100</v>
      </c>
      <c r="F129" s="37" t="s">
        <v>168</v>
      </c>
      <c r="G129" s="37" t="s">
        <v>168</v>
      </c>
      <c r="H129" s="35">
        <v>514</v>
      </c>
      <c r="I129" s="35">
        <v>330</v>
      </c>
      <c r="J129" s="35">
        <v>30.8</v>
      </c>
      <c r="K129" s="37" t="s">
        <v>168</v>
      </c>
      <c r="L129" s="36" t="s">
        <v>168</v>
      </c>
      <c r="M129" s="35">
        <v>400</v>
      </c>
      <c r="N129" s="37" t="s">
        <v>168</v>
      </c>
      <c r="O129" s="38"/>
    </row>
    <row r="130" spans="1:15" customFormat="1" x14ac:dyDescent="0.2">
      <c r="A130" s="3">
        <v>2043</v>
      </c>
      <c r="B130" s="35">
        <v>3320.52</v>
      </c>
      <c r="C130" s="35">
        <v>16.927020000000002</v>
      </c>
      <c r="D130" s="35">
        <v>1275</v>
      </c>
      <c r="E130" s="36">
        <v>5100</v>
      </c>
      <c r="F130" s="37" t="s">
        <v>168</v>
      </c>
      <c r="G130" s="37" t="s">
        <v>168</v>
      </c>
      <c r="H130" s="35">
        <v>523</v>
      </c>
      <c r="I130" s="35">
        <v>336</v>
      </c>
      <c r="J130" s="35">
        <v>30.8</v>
      </c>
      <c r="K130" s="37" t="s">
        <v>168</v>
      </c>
      <c r="L130" s="36" t="s">
        <v>168</v>
      </c>
      <c r="M130" s="35">
        <v>400</v>
      </c>
      <c r="N130" s="37" t="s">
        <v>168</v>
      </c>
      <c r="O130" s="38"/>
    </row>
    <row r="131" spans="1:15" customFormat="1" x14ac:dyDescent="0.2">
      <c r="B131" s="26"/>
      <c r="C131" s="26"/>
      <c r="D131" s="26"/>
      <c r="E131" s="26"/>
      <c r="F131" s="26"/>
      <c r="G131" s="26"/>
      <c r="H131" s="26" t="s">
        <v>154</v>
      </c>
      <c r="I131" s="26" t="s">
        <v>154</v>
      </c>
      <c r="J131" s="3"/>
      <c r="K131" s="26"/>
      <c r="L131" s="26"/>
      <c r="M131" s="26"/>
      <c r="N131" s="26"/>
      <c r="O131" s="26"/>
    </row>
    <row r="132" spans="1:15" x14ac:dyDescent="0.2">
      <c r="A132" s="3">
        <f>A107+1</f>
        <v>5</v>
      </c>
      <c r="B132" s="47" t="str">
        <f ca="1">OFFSET(Portfolios!$B$7,A132,0)</f>
        <v>Portfolio5</v>
      </c>
      <c r="C132" s="47" t="str">
        <f ca="1">VLOOKUP(B132,Portfolios!$B$8:$D$47,2,FALSE)</f>
        <v>2-yr forward shift in targets</v>
      </c>
      <c r="H132" s="3" t="s">
        <v>154</v>
      </c>
      <c r="I132" s="3" t="s">
        <v>154</v>
      </c>
    </row>
    <row r="133" spans="1:15" x14ac:dyDescent="0.2">
      <c r="B133" s="3" t="s">
        <v>155</v>
      </c>
      <c r="C133" s="3" t="s">
        <v>155</v>
      </c>
      <c r="D133" s="3" t="s">
        <v>156</v>
      </c>
      <c r="E133" s="3" t="s">
        <v>157</v>
      </c>
      <c r="F133" s="3" t="s">
        <v>156</v>
      </c>
      <c r="G133" s="3" t="s">
        <v>157</v>
      </c>
      <c r="H133" s="3" t="s">
        <v>154</v>
      </c>
      <c r="I133" s="3" t="s">
        <v>154</v>
      </c>
      <c r="J133" s="42" t="s">
        <v>160</v>
      </c>
      <c r="K133" s="11" t="s">
        <v>161</v>
      </c>
      <c r="L133" s="26"/>
    </row>
    <row r="134" spans="1:15" x14ac:dyDescent="0.2">
      <c r="A134" s="3" t="s">
        <v>163</v>
      </c>
      <c r="B134" s="3" t="s">
        <v>164</v>
      </c>
      <c r="C134" s="3" t="s">
        <v>165</v>
      </c>
      <c r="D134" s="3" t="s">
        <v>164</v>
      </c>
      <c r="E134" s="3" t="s">
        <v>164</v>
      </c>
      <c r="F134" s="3" t="s">
        <v>165</v>
      </c>
      <c r="G134" s="3" t="s">
        <v>165</v>
      </c>
      <c r="H134" s="3" t="s">
        <v>158</v>
      </c>
      <c r="I134" s="3" t="s">
        <v>159</v>
      </c>
      <c r="J134" s="3" t="s">
        <v>164</v>
      </c>
      <c r="K134" s="3" t="s">
        <v>165</v>
      </c>
      <c r="L134" s="3" t="s">
        <v>166</v>
      </c>
      <c r="M134" s="3" t="s">
        <v>178</v>
      </c>
      <c r="N134" s="3" t="s">
        <v>167</v>
      </c>
    </row>
    <row r="135" spans="1:15" x14ac:dyDescent="0.2">
      <c r="A135" s="3">
        <f>A110</f>
        <v>2023</v>
      </c>
      <c r="B135" s="36" t="s">
        <v>168</v>
      </c>
      <c r="C135" s="36">
        <v>85.489954347818653</v>
      </c>
      <c r="D135" s="37" t="s">
        <v>168</v>
      </c>
      <c r="E135" s="37" t="s">
        <v>168</v>
      </c>
      <c r="F135" s="37" t="s">
        <v>168</v>
      </c>
      <c r="G135" s="37" t="s">
        <v>168</v>
      </c>
      <c r="H135" s="37" t="s">
        <v>168</v>
      </c>
      <c r="I135" s="37" t="s">
        <v>168</v>
      </c>
      <c r="J135" s="37" t="s">
        <v>168</v>
      </c>
      <c r="K135" s="37" t="s">
        <v>168</v>
      </c>
      <c r="L135" s="36" t="s">
        <v>168</v>
      </c>
      <c r="M135" s="36" t="s">
        <v>168</v>
      </c>
      <c r="N135" s="37" t="s">
        <v>168</v>
      </c>
      <c r="O135" s="37"/>
    </row>
    <row r="136" spans="1:15" x14ac:dyDescent="0.2">
      <c r="A136" s="3">
        <f>A135+1</f>
        <v>2024</v>
      </c>
      <c r="B136" s="35">
        <v>138.6</v>
      </c>
      <c r="C136" s="35">
        <v>112.46754069217755</v>
      </c>
      <c r="D136" s="35">
        <v>0</v>
      </c>
      <c r="E136" s="36">
        <v>0</v>
      </c>
      <c r="F136" s="37" t="s">
        <v>168</v>
      </c>
      <c r="G136" s="37" t="s">
        <v>168</v>
      </c>
      <c r="H136" s="36">
        <v>30</v>
      </c>
      <c r="I136" s="36">
        <v>133</v>
      </c>
      <c r="J136" s="35">
        <v>0</v>
      </c>
      <c r="K136" s="37" t="s">
        <v>168</v>
      </c>
      <c r="L136" s="36" t="s">
        <v>168</v>
      </c>
      <c r="M136" s="35">
        <v>0</v>
      </c>
      <c r="N136" s="37" t="s">
        <v>168</v>
      </c>
      <c r="O136" s="38"/>
    </row>
    <row r="137" spans="1:15" x14ac:dyDescent="0.2">
      <c r="A137" s="3">
        <f t="shared" ref="A137:A154" si="5">A136+1</f>
        <v>2025</v>
      </c>
      <c r="B137" s="35">
        <v>138.60999999999999</v>
      </c>
      <c r="C137" s="35">
        <v>113.20977148356157</v>
      </c>
      <c r="D137" s="35">
        <v>475</v>
      </c>
      <c r="E137" s="36">
        <v>1900</v>
      </c>
      <c r="F137" s="37" t="s">
        <v>168</v>
      </c>
      <c r="G137" s="37" t="s">
        <v>168</v>
      </c>
      <c r="H137" s="36">
        <v>60</v>
      </c>
      <c r="I137" s="36">
        <v>162</v>
      </c>
      <c r="J137" s="35">
        <v>0</v>
      </c>
      <c r="K137" s="37" t="s">
        <v>168</v>
      </c>
      <c r="L137" s="36" t="s">
        <v>168</v>
      </c>
      <c r="M137" s="35">
        <v>0</v>
      </c>
      <c r="N137" s="37" t="s">
        <v>168</v>
      </c>
      <c r="O137" s="38"/>
    </row>
    <row r="138" spans="1:15" x14ac:dyDescent="0.2">
      <c r="A138" s="3">
        <f t="shared" si="5"/>
        <v>2026</v>
      </c>
      <c r="B138" s="35">
        <v>633.42999999999984</v>
      </c>
      <c r="C138" s="35">
        <v>114.47310072614376</v>
      </c>
      <c r="D138" s="35">
        <v>475</v>
      </c>
      <c r="E138" s="36">
        <v>1900</v>
      </c>
      <c r="F138" s="37" t="s">
        <v>168</v>
      </c>
      <c r="G138" s="37" t="s">
        <v>168</v>
      </c>
      <c r="H138" s="35">
        <v>90</v>
      </c>
      <c r="I138" s="35">
        <v>183</v>
      </c>
      <c r="J138" s="35">
        <v>12.549999999999999</v>
      </c>
      <c r="K138" s="37" t="s">
        <v>168</v>
      </c>
      <c r="L138" s="36" t="s">
        <v>168</v>
      </c>
      <c r="M138" s="35">
        <v>0</v>
      </c>
      <c r="N138" s="37" t="s">
        <v>168</v>
      </c>
      <c r="O138" s="38"/>
    </row>
    <row r="139" spans="1:15" x14ac:dyDescent="0.2">
      <c r="A139" s="3">
        <f t="shared" si="5"/>
        <v>2027</v>
      </c>
      <c r="B139" s="35">
        <v>920.7399999999999</v>
      </c>
      <c r="C139" s="35">
        <v>115.73906072251305</v>
      </c>
      <c r="D139" s="35">
        <v>475</v>
      </c>
      <c r="E139" s="36">
        <v>1900</v>
      </c>
      <c r="F139" s="37" t="s">
        <v>168</v>
      </c>
      <c r="G139" s="37" t="s">
        <v>168</v>
      </c>
      <c r="H139" s="35">
        <v>120</v>
      </c>
      <c r="I139" s="35">
        <v>199</v>
      </c>
      <c r="J139" s="35">
        <v>16.010000000000002</v>
      </c>
      <c r="K139" s="37" t="s">
        <v>168</v>
      </c>
      <c r="L139" s="36" t="s">
        <v>168</v>
      </c>
      <c r="M139" s="35">
        <v>400</v>
      </c>
      <c r="N139" s="37" t="s">
        <v>168</v>
      </c>
      <c r="O139" s="38"/>
    </row>
    <row r="140" spans="1:15" x14ac:dyDescent="0.2">
      <c r="A140" s="3">
        <f t="shared" si="5"/>
        <v>2028</v>
      </c>
      <c r="B140" s="35">
        <v>1314.16</v>
      </c>
      <c r="C140" s="35">
        <v>116.88938767031144</v>
      </c>
      <c r="D140" s="35">
        <v>475</v>
      </c>
      <c r="E140" s="36">
        <v>1900</v>
      </c>
      <c r="F140" s="37" t="s">
        <v>168</v>
      </c>
      <c r="G140" s="37" t="s">
        <v>168</v>
      </c>
      <c r="H140" s="35">
        <v>150</v>
      </c>
      <c r="I140" s="35">
        <v>211</v>
      </c>
      <c r="J140" s="35">
        <v>21.58</v>
      </c>
      <c r="K140" s="37" t="s">
        <v>168</v>
      </c>
      <c r="L140" s="36" t="s">
        <v>168</v>
      </c>
      <c r="M140" s="35">
        <v>400</v>
      </c>
      <c r="N140" s="37" t="s">
        <v>168</v>
      </c>
      <c r="O140" s="38"/>
    </row>
    <row r="141" spans="1:15" x14ac:dyDescent="0.2">
      <c r="A141" s="3">
        <f t="shared" si="5"/>
        <v>2029</v>
      </c>
      <c r="B141" s="35">
        <v>1450.9499999999998</v>
      </c>
      <c r="C141" s="35">
        <v>118.27882042730599</v>
      </c>
      <c r="D141" s="35">
        <v>475</v>
      </c>
      <c r="E141" s="36">
        <v>1900</v>
      </c>
      <c r="F141" s="37" t="s">
        <v>168</v>
      </c>
      <c r="G141" s="37" t="s">
        <v>168</v>
      </c>
      <c r="H141" s="35">
        <v>183</v>
      </c>
      <c r="I141" s="35">
        <v>218</v>
      </c>
      <c r="J141" s="35">
        <v>26.79</v>
      </c>
      <c r="K141" s="37" t="s">
        <v>168</v>
      </c>
      <c r="L141" s="36" t="s">
        <v>168</v>
      </c>
      <c r="M141" s="35">
        <v>400</v>
      </c>
      <c r="N141" s="37" t="s">
        <v>168</v>
      </c>
      <c r="O141" s="38"/>
    </row>
    <row r="142" spans="1:15" x14ac:dyDescent="0.2">
      <c r="A142" s="3">
        <f t="shared" si="5"/>
        <v>2030</v>
      </c>
      <c r="B142" s="35">
        <v>1504.2499999999998</v>
      </c>
      <c r="C142" s="35">
        <v>119.55259402516945</v>
      </c>
      <c r="D142" s="35">
        <v>782</v>
      </c>
      <c r="E142" s="36">
        <v>3128</v>
      </c>
      <c r="F142" s="37" t="s">
        <v>168</v>
      </c>
      <c r="G142" s="37" t="s">
        <v>168</v>
      </c>
      <c r="H142" s="35">
        <v>216</v>
      </c>
      <c r="I142" s="35">
        <v>228</v>
      </c>
      <c r="J142" s="35">
        <v>30.8</v>
      </c>
      <c r="K142" s="37" t="s">
        <v>168</v>
      </c>
      <c r="L142" s="36" t="s">
        <v>168</v>
      </c>
      <c r="M142" s="35">
        <v>400</v>
      </c>
      <c r="N142" s="37" t="s">
        <v>168</v>
      </c>
      <c r="O142" s="38"/>
    </row>
    <row r="143" spans="1:15" x14ac:dyDescent="0.2">
      <c r="A143" s="3">
        <f t="shared" si="5"/>
        <v>2031</v>
      </c>
      <c r="B143" s="35">
        <v>1614.09</v>
      </c>
      <c r="C143" s="35">
        <v>119.0394661550436</v>
      </c>
      <c r="D143" s="35">
        <v>882</v>
      </c>
      <c r="E143" s="36">
        <v>3528</v>
      </c>
      <c r="F143" s="37" t="s">
        <v>168</v>
      </c>
      <c r="G143" s="37" t="s">
        <v>168</v>
      </c>
      <c r="H143" s="35">
        <v>251</v>
      </c>
      <c r="I143" s="35">
        <v>242</v>
      </c>
      <c r="J143" s="35">
        <v>30.8</v>
      </c>
      <c r="K143" s="37" t="s">
        <v>168</v>
      </c>
      <c r="L143" s="36" t="s">
        <v>168</v>
      </c>
      <c r="M143" s="35">
        <v>400</v>
      </c>
      <c r="N143" s="37" t="s">
        <v>168</v>
      </c>
      <c r="O143" s="38"/>
    </row>
    <row r="144" spans="1:15" x14ac:dyDescent="0.2">
      <c r="A144" s="3">
        <f t="shared" si="5"/>
        <v>2032</v>
      </c>
      <c r="B144" s="35">
        <v>1742.44</v>
      </c>
      <c r="C144" s="35">
        <v>118.41300061010524</v>
      </c>
      <c r="D144" s="35">
        <v>882</v>
      </c>
      <c r="E144" s="36">
        <v>3528</v>
      </c>
      <c r="F144" s="37" t="s">
        <v>168</v>
      </c>
      <c r="G144" s="37" t="s">
        <v>168</v>
      </c>
      <c r="H144" s="35">
        <v>285</v>
      </c>
      <c r="I144" s="35">
        <v>252</v>
      </c>
      <c r="J144" s="35">
        <v>30.8</v>
      </c>
      <c r="K144" s="37" t="s">
        <v>168</v>
      </c>
      <c r="L144" s="36" t="s">
        <v>168</v>
      </c>
      <c r="M144" s="35">
        <v>400</v>
      </c>
      <c r="N144" s="37" t="s">
        <v>168</v>
      </c>
      <c r="O144" s="38"/>
    </row>
    <row r="145" spans="1:15" x14ac:dyDescent="0.2">
      <c r="A145" s="3">
        <f t="shared" si="5"/>
        <v>2033</v>
      </c>
      <c r="B145" s="35">
        <v>1873.01</v>
      </c>
      <c r="C145" s="35">
        <v>118.02089450464705</v>
      </c>
      <c r="D145" s="35">
        <v>882</v>
      </c>
      <c r="E145" s="36">
        <v>3528</v>
      </c>
      <c r="F145" s="37" t="s">
        <v>168</v>
      </c>
      <c r="G145" s="37" t="s">
        <v>168</v>
      </c>
      <c r="H145" s="35">
        <v>317</v>
      </c>
      <c r="I145" s="35">
        <v>261</v>
      </c>
      <c r="J145" s="35">
        <v>30.8</v>
      </c>
      <c r="K145" s="37" t="s">
        <v>168</v>
      </c>
      <c r="L145" s="36" t="s">
        <v>168</v>
      </c>
      <c r="M145" s="35">
        <v>400</v>
      </c>
      <c r="N145" s="37" t="s">
        <v>168</v>
      </c>
      <c r="O145" s="38"/>
    </row>
    <row r="146" spans="1:15" x14ac:dyDescent="0.2">
      <c r="A146" s="3">
        <f t="shared" si="5"/>
        <v>2034</v>
      </c>
      <c r="B146" s="35">
        <v>2008.1499999999999</v>
      </c>
      <c r="C146" s="35">
        <v>117.51542513212381</v>
      </c>
      <c r="D146" s="35">
        <v>882</v>
      </c>
      <c r="E146" s="36">
        <v>3528</v>
      </c>
      <c r="F146" s="37" t="s">
        <v>168</v>
      </c>
      <c r="G146" s="37" t="s">
        <v>168</v>
      </c>
      <c r="H146" s="35">
        <v>348</v>
      </c>
      <c r="I146" s="35">
        <v>270</v>
      </c>
      <c r="J146" s="35">
        <v>30.8</v>
      </c>
      <c r="K146" s="37" t="s">
        <v>168</v>
      </c>
      <c r="L146" s="36" t="s">
        <v>168</v>
      </c>
      <c r="M146" s="35">
        <v>400</v>
      </c>
      <c r="N146" s="37" t="s">
        <v>168</v>
      </c>
      <c r="O146" s="38"/>
    </row>
    <row r="147" spans="1:15" x14ac:dyDescent="0.2">
      <c r="A147" s="3">
        <f t="shared" si="5"/>
        <v>2035</v>
      </c>
      <c r="B147" s="35">
        <v>2166.9999999999995</v>
      </c>
      <c r="C147" s="35">
        <v>117.01248310646319</v>
      </c>
      <c r="D147" s="35">
        <v>882</v>
      </c>
      <c r="E147" s="36">
        <v>3528</v>
      </c>
      <c r="F147" s="37" t="s">
        <v>168</v>
      </c>
      <c r="G147" s="37" t="s">
        <v>168</v>
      </c>
      <c r="H147" s="35">
        <v>377</v>
      </c>
      <c r="I147" s="35">
        <v>272</v>
      </c>
      <c r="J147" s="35">
        <v>30.8</v>
      </c>
      <c r="K147" s="37" t="s">
        <v>168</v>
      </c>
      <c r="L147" s="36" t="s">
        <v>168</v>
      </c>
      <c r="M147" s="35">
        <v>400</v>
      </c>
      <c r="N147" s="37" t="s">
        <v>168</v>
      </c>
      <c r="O147" s="38"/>
    </row>
    <row r="148" spans="1:15" x14ac:dyDescent="0.2">
      <c r="A148" s="3">
        <f t="shared" si="5"/>
        <v>2036</v>
      </c>
      <c r="B148" s="35">
        <v>2356.36</v>
      </c>
      <c r="C148" s="35">
        <v>116.39845321543309</v>
      </c>
      <c r="D148" s="35">
        <v>882</v>
      </c>
      <c r="E148" s="36">
        <v>3528</v>
      </c>
      <c r="F148" s="37" t="s">
        <v>168</v>
      </c>
      <c r="G148" s="37" t="s">
        <v>168</v>
      </c>
      <c r="H148" s="35">
        <v>404</v>
      </c>
      <c r="I148" s="35">
        <v>287</v>
      </c>
      <c r="J148" s="35">
        <v>30.8</v>
      </c>
      <c r="K148" s="37" t="s">
        <v>168</v>
      </c>
      <c r="L148" s="36" t="s">
        <v>168</v>
      </c>
      <c r="M148" s="35">
        <v>400</v>
      </c>
      <c r="N148" s="37" t="s">
        <v>168</v>
      </c>
      <c r="O148" s="38"/>
    </row>
    <row r="149" spans="1:15" x14ac:dyDescent="0.2">
      <c r="A149" s="3">
        <f t="shared" si="5"/>
        <v>2037</v>
      </c>
      <c r="B149" s="35">
        <v>2546.0899999999997</v>
      </c>
      <c r="C149" s="35">
        <v>67.74752039704336</v>
      </c>
      <c r="D149" s="35">
        <v>975</v>
      </c>
      <c r="E149" s="36">
        <v>3900</v>
      </c>
      <c r="F149" s="37" t="s">
        <v>168</v>
      </c>
      <c r="G149" s="37" t="s">
        <v>168</v>
      </c>
      <c r="H149" s="35">
        <v>429</v>
      </c>
      <c r="I149" s="35">
        <v>296</v>
      </c>
      <c r="J149" s="35">
        <v>30.8</v>
      </c>
      <c r="K149" s="37" t="s">
        <v>168</v>
      </c>
      <c r="L149" s="36" t="s">
        <v>168</v>
      </c>
      <c r="M149" s="35">
        <v>400</v>
      </c>
      <c r="N149" s="37" t="s">
        <v>168</v>
      </c>
      <c r="O149" s="38"/>
    </row>
    <row r="150" spans="1:15" x14ac:dyDescent="0.2">
      <c r="A150" s="3">
        <f t="shared" si="5"/>
        <v>2038</v>
      </c>
      <c r="B150" s="35">
        <v>2724.7899999999995</v>
      </c>
      <c r="C150" s="35">
        <v>41.471463165077267</v>
      </c>
      <c r="D150" s="35">
        <v>1075</v>
      </c>
      <c r="E150" s="36">
        <v>4300</v>
      </c>
      <c r="F150" s="37" t="s">
        <v>168</v>
      </c>
      <c r="G150" s="37" t="s">
        <v>168</v>
      </c>
      <c r="H150" s="35">
        <v>452</v>
      </c>
      <c r="I150" s="35">
        <v>303</v>
      </c>
      <c r="J150" s="35">
        <v>30.8</v>
      </c>
      <c r="K150" s="37" t="s">
        <v>168</v>
      </c>
      <c r="L150" s="36" t="s">
        <v>168</v>
      </c>
      <c r="M150" s="35">
        <v>400</v>
      </c>
      <c r="N150" s="37" t="s">
        <v>168</v>
      </c>
      <c r="O150" s="38"/>
    </row>
    <row r="151" spans="1:15" x14ac:dyDescent="0.2">
      <c r="A151" s="3">
        <f t="shared" si="5"/>
        <v>2039</v>
      </c>
      <c r="B151" s="35">
        <v>2858.34</v>
      </c>
      <c r="C151" s="35">
        <v>16.927020000000002</v>
      </c>
      <c r="D151" s="35">
        <v>1175</v>
      </c>
      <c r="E151" s="36">
        <v>4700</v>
      </c>
      <c r="F151" s="37" t="s">
        <v>168</v>
      </c>
      <c r="G151" s="37" t="s">
        <v>168</v>
      </c>
      <c r="H151" s="35">
        <v>471</v>
      </c>
      <c r="I151" s="35">
        <v>310</v>
      </c>
      <c r="J151" s="35">
        <v>30.8</v>
      </c>
      <c r="K151" s="37" t="s">
        <v>168</v>
      </c>
      <c r="L151" s="36" t="s">
        <v>168</v>
      </c>
      <c r="M151" s="35">
        <v>400</v>
      </c>
      <c r="N151" s="37" t="s">
        <v>168</v>
      </c>
      <c r="O151" s="38"/>
    </row>
    <row r="152" spans="1:15" x14ac:dyDescent="0.2">
      <c r="A152" s="3">
        <f t="shared" si="5"/>
        <v>2040</v>
      </c>
      <c r="B152" s="35">
        <v>2960.3900000000003</v>
      </c>
      <c r="C152" s="35">
        <v>16.927020000000002</v>
      </c>
      <c r="D152" s="35">
        <v>1275</v>
      </c>
      <c r="E152" s="36">
        <v>5100</v>
      </c>
      <c r="F152" s="37" t="s">
        <v>168</v>
      </c>
      <c r="G152" s="37" t="s">
        <v>168</v>
      </c>
      <c r="H152" s="35">
        <v>487</v>
      </c>
      <c r="I152" s="35">
        <v>306</v>
      </c>
      <c r="J152" s="35">
        <v>30.8</v>
      </c>
      <c r="K152" s="37" t="s">
        <v>168</v>
      </c>
      <c r="L152" s="36" t="s">
        <v>168</v>
      </c>
      <c r="M152" s="35">
        <v>400</v>
      </c>
      <c r="N152" s="37" t="s">
        <v>168</v>
      </c>
      <c r="O152" s="38"/>
    </row>
    <row r="153" spans="1:15" x14ac:dyDescent="0.2">
      <c r="A153" s="3">
        <f t="shared" si="5"/>
        <v>2041</v>
      </c>
      <c r="B153" s="35">
        <v>3145.01</v>
      </c>
      <c r="C153" s="35">
        <v>16.927020000000002</v>
      </c>
      <c r="D153" s="35">
        <v>1275</v>
      </c>
      <c r="E153" s="36">
        <v>5100</v>
      </c>
      <c r="F153" s="37" t="s">
        <v>168</v>
      </c>
      <c r="G153" s="37" t="s">
        <v>168</v>
      </c>
      <c r="H153" s="35">
        <v>503</v>
      </c>
      <c r="I153" s="35">
        <v>314</v>
      </c>
      <c r="J153" s="35">
        <v>30.8</v>
      </c>
      <c r="K153" s="37" t="s">
        <v>168</v>
      </c>
      <c r="L153" s="36" t="s">
        <v>168</v>
      </c>
      <c r="M153" s="35">
        <v>400</v>
      </c>
      <c r="N153" s="37" t="s">
        <v>168</v>
      </c>
      <c r="O153" s="38"/>
    </row>
    <row r="154" spans="1:15" x14ac:dyDescent="0.2">
      <c r="A154" s="3">
        <f t="shared" si="5"/>
        <v>2042</v>
      </c>
      <c r="B154" s="35">
        <v>3232.3799999999997</v>
      </c>
      <c r="C154" s="35">
        <v>16.927020000000002</v>
      </c>
      <c r="D154" s="35">
        <v>1275</v>
      </c>
      <c r="E154" s="36">
        <v>5100</v>
      </c>
      <c r="F154" s="37" t="s">
        <v>168</v>
      </c>
      <c r="G154" s="37" t="s">
        <v>168</v>
      </c>
      <c r="H154" s="35">
        <v>514</v>
      </c>
      <c r="I154" s="35">
        <v>330</v>
      </c>
      <c r="J154" s="35">
        <v>30.8</v>
      </c>
      <c r="K154" s="37" t="s">
        <v>168</v>
      </c>
      <c r="L154" s="36" t="s">
        <v>168</v>
      </c>
      <c r="M154" s="35">
        <v>400</v>
      </c>
      <c r="N154" s="37" t="s">
        <v>168</v>
      </c>
      <c r="O154" s="38"/>
    </row>
    <row r="155" spans="1:15" customFormat="1" x14ac:dyDescent="0.2">
      <c r="A155" s="3">
        <v>2043</v>
      </c>
      <c r="B155" s="35">
        <v>3320.52</v>
      </c>
      <c r="C155" s="35">
        <v>16.927020000000002</v>
      </c>
      <c r="D155" s="35">
        <v>1275</v>
      </c>
      <c r="E155" s="36">
        <v>5100</v>
      </c>
      <c r="F155" s="37" t="s">
        <v>168</v>
      </c>
      <c r="G155" s="37" t="s">
        <v>168</v>
      </c>
      <c r="H155" s="35">
        <v>523</v>
      </c>
      <c r="I155" s="35">
        <v>336</v>
      </c>
      <c r="J155" s="35">
        <v>30.8</v>
      </c>
      <c r="K155" s="37" t="s">
        <v>168</v>
      </c>
      <c r="L155" s="36" t="s">
        <v>168</v>
      </c>
      <c r="M155" s="35">
        <v>400</v>
      </c>
      <c r="N155" s="37" t="s">
        <v>168</v>
      </c>
      <c r="O155" s="38"/>
    </row>
    <row r="156" spans="1:15" x14ac:dyDescent="0.2">
      <c r="B156" s="47"/>
      <c r="C156" s="47"/>
      <c r="H156" s="3" t="s">
        <v>154</v>
      </c>
      <c r="I156" s="3" t="s">
        <v>154</v>
      </c>
    </row>
    <row r="157" spans="1:15" x14ac:dyDescent="0.2">
      <c r="A157" s="3">
        <f>A132+1</f>
        <v>6</v>
      </c>
      <c r="B157" s="47" t="str">
        <f ca="1">OFFSET(Portfolios!$B$7,A157,0)</f>
        <v>Portfolio6</v>
      </c>
      <c r="C157" s="47" t="str">
        <f ca="1">VLOOKUP(B157,Portfolios!$B$8:$D$47,2,FALSE)</f>
        <v>Optimize NCE</v>
      </c>
      <c r="H157" s="3" t="s">
        <v>154</v>
      </c>
      <c r="I157" s="3" t="s">
        <v>154</v>
      </c>
    </row>
    <row r="158" spans="1:15" x14ac:dyDescent="0.2">
      <c r="B158" s="3" t="s">
        <v>155</v>
      </c>
      <c r="C158" s="3" t="s">
        <v>155</v>
      </c>
      <c r="D158" s="3" t="s">
        <v>156</v>
      </c>
      <c r="E158" s="3" t="s">
        <v>157</v>
      </c>
      <c r="F158" s="3" t="s">
        <v>156</v>
      </c>
      <c r="G158" s="3" t="s">
        <v>157</v>
      </c>
      <c r="H158" s="3" t="s">
        <v>154</v>
      </c>
      <c r="I158" s="3" t="s">
        <v>154</v>
      </c>
      <c r="J158" s="42" t="s">
        <v>160</v>
      </c>
      <c r="K158" s="11" t="s">
        <v>161</v>
      </c>
      <c r="L158" s="26"/>
    </row>
    <row r="159" spans="1:15" x14ac:dyDescent="0.2">
      <c r="A159" s="2" t="s">
        <v>163</v>
      </c>
      <c r="B159" s="3" t="s">
        <v>164</v>
      </c>
      <c r="C159" s="3" t="s">
        <v>165</v>
      </c>
      <c r="D159" s="3" t="s">
        <v>164</v>
      </c>
      <c r="E159" s="3" t="s">
        <v>164</v>
      </c>
      <c r="F159" s="3" t="s">
        <v>165</v>
      </c>
      <c r="G159" s="3" t="s">
        <v>165</v>
      </c>
      <c r="H159" s="3" t="s">
        <v>158</v>
      </c>
      <c r="I159" s="3" t="s">
        <v>159</v>
      </c>
      <c r="J159" s="3" t="s">
        <v>164</v>
      </c>
      <c r="K159" s="3" t="s">
        <v>165</v>
      </c>
      <c r="L159" s="3" t="s">
        <v>166</v>
      </c>
      <c r="M159" s="3" t="s">
        <v>178</v>
      </c>
      <c r="N159" s="3" t="s">
        <v>167</v>
      </c>
    </row>
    <row r="160" spans="1:15" x14ac:dyDescent="0.2">
      <c r="A160" s="3">
        <f>A135</f>
        <v>2023</v>
      </c>
      <c r="B160" s="36" t="s">
        <v>168</v>
      </c>
      <c r="C160" s="36">
        <v>85.489954347818653</v>
      </c>
      <c r="D160" s="37" t="s">
        <v>168</v>
      </c>
      <c r="E160" s="37" t="s">
        <v>168</v>
      </c>
      <c r="F160" s="37" t="s">
        <v>168</v>
      </c>
      <c r="G160" s="37" t="s">
        <v>168</v>
      </c>
      <c r="H160" s="37" t="s">
        <v>168</v>
      </c>
      <c r="I160" s="37" t="s">
        <v>168</v>
      </c>
      <c r="J160" s="37"/>
      <c r="K160" s="37" t="s">
        <v>168</v>
      </c>
      <c r="L160" s="36" t="s">
        <v>168</v>
      </c>
      <c r="M160" s="36" t="s">
        <v>168</v>
      </c>
      <c r="N160" s="37" t="s">
        <v>168</v>
      </c>
      <c r="O160" s="37"/>
    </row>
    <row r="161" spans="1:15" x14ac:dyDescent="0.2">
      <c r="A161" s="3">
        <f>A160+1</f>
        <v>2024</v>
      </c>
      <c r="B161" s="35">
        <v>138.6</v>
      </c>
      <c r="C161" s="35">
        <v>112.46754069217755</v>
      </c>
      <c r="D161" s="35">
        <v>0</v>
      </c>
      <c r="E161" s="36">
        <v>0</v>
      </c>
      <c r="F161" s="37" t="s">
        <v>168</v>
      </c>
      <c r="G161" s="37" t="s">
        <v>168</v>
      </c>
      <c r="H161" s="36">
        <v>30</v>
      </c>
      <c r="I161" s="36">
        <v>133</v>
      </c>
      <c r="J161" s="35">
        <v>0</v>
      </c>
      <c r="K161" s="37" t="s">
        <v>168</v>
      </c>
      <c r="L161" s="36" t="s">
        <v>168</v>
      </c>
      <c r="M161" s="35">
        <v>0</v>
      </c>
      <c r="N161" s="37" t="s">
        <v>168</v>
      </c>
      <c r="O161" s="38"/>
    </row>
    <row r="162" spans="1:15" x14ac:dyDescent="0.2">
      <c r="A162" s="3">
        <f t="shared" ref="A162:A180" si="6">A161+1</f>
        <v>2025</v>
      </c>
      <c r="B162" s="35">
        <v>138.60999999999999</v>
      </c>
      <c r="C162" s="35">
        <v>113.20977148356157</v>
      </c>
      <c r="D162" s="35">
        <v>475</v>
      </c>
      <c r="E162" s="36">
        <v>1900</v>
      </c>
      <c r="F162" s="37" t="s">
        <v>168</v>
      </c>
      <c r="G162" s="37" t="s">
        <v>168</v>
      </c>
      <c r="H162" s="36">
        <v>60.03</v>
      </c>
      <c r="I162" s="36">
        <v>162</v>
      </c>
      <c r="J162" s="35">
        <v>0</v>
      </c>
      <c r="K162" s="37" t="s">
        <v>168</v>
      </c>
      <c r="L162" s="36" t="s">
        <v>168</v>
      </c>
      <c r="M162" s="35">
        <v>0</v>
      </c>
      <c r="N162" s="37" t="s">
        <v>168</v>
      </c>
      <c r="O162" s="38"/>
    </row>
    <row r="163" spans="1:15" x14ac:dyDescent="0.2">
      <c r="A163" s="3">
        <f t="shared" si="6"/>
        <v>2026</v>
      </c>
      <c r="B163" s="35">
        <v>629.86999999999989</v>
      </c>
      <c r="C163" s="35">
        <v>114.47310072614376</v>
      </c>
      <c r="D163" s="35">
        <v>475</v>
      </c>
      <c r="E163" s="36">
        <v>1900</v>
      </c>
      <c r="F163" s="37" t="s">
        <v>168</v>
      </c>
      <c r="G163" s="37" t="s">
        <v>168</v>
      </c>
      <c r="H163" s="35">
        <v>102.06</v>
      </c>
      <c r="I163" s="35">
        <v>183</v>
      </c>
      <c r="J163" s="35">
        <v>12.54</v>
      </c>
      <c r="K163" s="37" t="s">
        <v>168</v>
      </c>
      <c r="L163" s="36" t="s">
        <v>168</v>
      </c>
      <c r="M163" s="35">
        <v>0</v>
      </c>
      <c r="N163" s="37" t="s">
        <v>168</v>
      </c>
      <c r="O163" s="38"/>
    </row>
    <row r="164" spans="1:15" x14ac:dyDescent="0.2">
      <c r="A164" s="3">
        <f t="shared" si="6"/>
        <v>2027</v>
      </c>
      <c r="B164" s="35">
        <v>712.81999999999994</v>
      </c>
      <c r="C164" s="35">
        <v>115.73906072251305</v>
      </c>
      <c r="D164" s="35">
        <v>475</v>
      </c>
      <c r="E164" s="36">
        <v>1900</v>
      </c>
      <c r="F164" s="37" t="s">
        <v>168</v>
      </c>
      <c r="G164" s="37" t="s">
        <v>168</v>
      </c>
      <c r="H164" s="35">
        <v>142.09</v>
      </c>
      <c r="I164" s="35">
        <v>199</v>
      </c>
      <c r="J164" s="35">
        <v>16.010000000000002</v>
      </c>
      <c r="K164" s="37" t="s">
        <v>168</v>
      </c>
      <c r="L164" s="36" t="s">
        <v>168</v>
      </c>
      <c r="M164" s="35">
        <v>187</v>
      </c>
      <c r="N164" s="37" t="s">
        <v>168</v>
      </c>
      <c r="O164" s="38"/>
    </row>
    <row r="165" spans="1:15" x14ac:dyDescent="0.2">
      <c r="A165" s="3">
        <f t="shared" si="6"/>
        <v>2028</v>
      </c>
      <c r="B165" s="35">
        <v>940.17999999999984</v>
      </c>
      <c r="C165" s="35">
        <v>116.88938767031144</v>
      </c>
      <c r="D165" s="35">
        <v>475</v>
      </c>
      <c r="E165" s="36">
        <v>1900</v>
      </c>
      <c r="F165" s="37" t="s">
        <v>168</v>
      </c>
      <c r="G165" s="37" t="s">
        <v>168</v>
      </c>
      <c r="H165" s="35">
        <v>182.12</v>
      </c>
      <c r="I165" s="35">
        <v>211</v>
      </c>
      <c r="J165" s="35">
        <v>21.560000000000002</v>
      </c>
      <c r="K165" s="37" t="s">
        <v>168</v>
      </c>
      <c r="L165" s="36" t="s">
        <v>168</v>
      </c>
      <c r="M165" s="35">
        <v>400</v>
      </c>
      <c r="N165" s="37" t="s">
        <v>168</v>
      </c>
      <c r="O165" s="38"/>
    </row>
    <row r="166" spans="1:15" x14ac:dyDescent="0.2">
      <c r="A166" s="3">
        <f t="shared" si="6"/>
        <v>2029</v>
      </c>
      <c r="B166" s="35">
        <v>1194.96</v>
      </c>
      <c r="C166" s="35">
        <v>118.27882042730599</v>
      </c>
      <c r="D166" s="35">
        <v>475</v>
      </c>
      <c r="E166" s="36">
        <v>1900</v>
      </c>
      <c r="F166" s="37" t="s">
        <v>168</v>
      </c>
      <c r="G166" s="37" t="s">
        <v>168</v>
      </c>
      <c r="H166" s="35">
        <v>226.15</v>
      </c>
      <c r="I166" s="35">
        <v>218</v>
      </c>
      <c r="J166" s="35">
        <v>26.759999999999998</v>
      </c>
      <c r="K166" s="37" t="s">
        <v>168</v>
      </c>
      <c r="L166" s="36" t="s">
        <v>168</v>
      </c>
      <c r="M166" s="35">
        <v>400</v>
      </c>
      <c r="N166" s="37" t="s">
        <v>168</v>
      </c>
      <c r="O166" s="38"/>
    </row>
    <row r="167" spans="1:15" x14ac:dyDescent="0.2">
      <c r="A167" s="3">
        <f t="shared" si="6"/>
        <v>2030</v>
      </c>
      <c r="B167" s="35">
        <v>1357.0899999999997</v>
      </c>
      <c r="C167" s="35">
        <v>119.55259402516945</v>
      </c>
      <c r="D167" s="35">
        <v>629</v>
      </c>
      <c r="E167" s="36">
        <v>2516</v>
      </c>
      <c r="F167" s="37" t="s">
        <v>168</v>
      </c>
      <c r="G167" s="37" t="s">
        <v>168</v>
      </c>
      <c r="H167" s="35">
        <v>269.18</v>
      </c>
      <c r="I167" s="35">
        <v>228</v>
      </c>
      <c r="J167" s="35">
        <v>30.79</v>
      </c>
      <c r="K167" s="37" t="s">
        <v>168</v>
      </c>
      <c r="L167" s="36" t="s">
        <v>168</v>
      </c>
      <c r="M167" s="35">
        <v>400</v>
      </c>
      <c r="N167" s="37" t="s">
        <v>168</v>
      </c>
      <c r="O167" s="38"/>
    </row>
    <row r="168" spans="1:15" x14ac:dyDescent="0.2">
      <c r="A168" s="3">
        <f t="shared" si="6"/>
        <v>2031</v>
      </c>
      <c r="B168" s="35">
        <v>1467.0199999999998</v>
      </c>
      <c r="C168" s="35">
        <v>119.0394661550436</v>
      </c>
      <c r="D168" s="35">
        <v>729</v>
      </c>
      <c r="E168" s="36">
        <v>2916</v>
      </c>
      <c r="F168" s="37" t="s">
        <v>168</v>
      </c>
      <c r="G168" s="37" t="s">
        <v>168</v>
      </c>
      <c r="H168" s="35">
        <v>304.23</v>
      </c>
      <c r="I168" s="35">
        <v>242</v>
      </c>
      <c r="J168" s="35">
        <v>30.8</v>
      </c>
      <c r="K168" s="37" t="s">
        <v>168</v>
      </c>
      <c r="L168" s="36" t="s">
        <v>168</v>
      </c>
      <c r="M168" s="35">
        <v>400</v>
      </c>
      <c r="N168" s="37" t="s">
        <v>168</v>
      </c>
      <c r="O168" s="38"/>
    </row>
    <row r="169" spans="1:15" x14ac:dyDescent="0.2">
      <c r="A169" s="3">
        <f t="shared" si="6"/>
        <v>2032</v>
      </c>
      <c r="B169" s="35">
        <v>1597.6799999999996</v>
      </c>
      <c r="C169" s="35">
        <v>118.41300061010524</v>
      </c>
      <c r="D169" s="35">
        <v>829</v>
      </c>
      <c r="E169" s="36">
        <v>3316</v>
      </c>
      <c r="F169" s="37" t="s">
        <v>168</v>
      </c>
      <c r="G169" s="37" t="s">
        <v>168</v>
      </c>
      <c r="H169" s="35">
        <v>338.28</v>
      </c>
      <c r="I169" s="35">
        <v>252</v>
      </c>
      <c r="J169" s="35">
        <v>30.8</v>
      </c>
      <c r="K169" s="37" t="s">
        <v>168</v>
      </c>
      <c r="L169" s="36" t="s">
        <v>168</v>
      </c>
      <c r="M169" s="35">
        <v>400</v>
      </c>
      <c r="N169" s="37" t="s">
        <v>168</v>
      </c>
      <c r="O169" s="38"/>
    </row>
    <row r="170" spans="1:15" x14ac:dyDescent="0.2">
      <c r="A170" s="3">
        <f t="shared" si="6"/>
        <v>2033</v>
      </c>
      <c r="B170" s="35">
        <v>1727.9299999999998</v>
      </c>
      <c r="C170" s="35">
        <v>118.02089450464705</v>
      </c>
      <c r="D170" s="35">
        <v>875</v>
      </c>
      <c r="E170" s="36">
        <v>3500</v>
      </c>
      <c r="F170" s="37" t="s">
        <v>168</v>
      </c>
      <c r="G170" s="37" t="s">
        <v>168</v>
      </c>
      <c r="H170" s="35">
        <v>370.33</v>
      </c>
      <c r="I170" s="35">
        <v>261</v>
      </c>
      <c r="J170" s="35">
        <v>30.8</v>
      </c>
      <c r="K170" s="37" t="s">
        <v>168</v>
      </c>
      <c r="L170" s="36" t="s">
        <v>168</v>
      </c>
      <c r="M170" s="35">
        <v>400</v>
      </c>
      <c r="N170" s="37" t="s">
        <v>168</v>
      </c>
      <c r="O170" s="38"/>
    </row>
    <row r="171" spans="1:15" x14ac:dyDescent="0.2">
      <c r="A171" s="3">
        <f t="shared" si="6"/>
        <v>2034</v>
      </c>
      <c r="B171" s="35">
        <v>1863.05</v>
      </c>
      <c r="C171" s="35">
        <v>117.51542513212381</v>
      </c>
      <c r="D171" s="35">
        <v>875</v>
      </c>
      <c r="E171" s="36">
        <v>3500</v>
      </c>
      <c r="F171" s="37" t="s">
        <v>168</v>
      </c>
      <c r="G171" s="37" t="s">
        <v>168</v>
      </c>
      <c r="H171" s="35">
        <v>401.38</v>
      </c>
      <c r="I171" s="35">
        <v>270</v>
      </c>
      <c r="J171" s="35">
        <v>30.8</v>
      </c>
      <c r="K171" s="37" t="s">
        <v>168</v>
      </c>
      <c r="L171" s="36" t="s">
        <v>168</v>
      </c>
      <c r="M171" s="35">
        <v>400</v>
      </c>
      <c r="N171" s="37" t="s">
        <v>168</v>
      </c>
      <c r="O171" s="38"/>
    </row>
    <row r="172" spans="1:15" x14ac:dyDescent="0.2">
      <c r="A172" s="3">
        <f t="shared" si="6"/>
        <v>2035</v>
      </c>
      <c r="B172" s="35">
        <v>2022.0299999999997</v>
      </c>
      <c r="C172" s="35">
        <v>117.01248310646319</v>
      </c>
      <c r="D172" s="35">
        <v>875</v>
      </c>
      <c r="E172" s="36">
        <v>3500</v>
      </c>
      <c r="F172" s="37" t="s">
        <v>168</v>
      </c>
      <c r="G172" s="37" t="s">
        <v>168</v>
      </c>
      <c r="H172" s="35">
        <v>430.43</v>
      </c>
      <c r="I172" s="35">
        <v>272</v>
      </c>
      <c r="J172" s="35">
        <v>30.8</v>
      </c>
      <c r="K172" s="37" t="s">
        <v>168</v>
      </c>
      <c r="L172" s="36" t="s">
        <v>168</v>
      </c>
      <c r="M172" s="35">
        <v>400</v>
      </c>
      <c r="N172" s="37" t="s">
        <v>168</v>
      </c>
      <c r="O172" s="38"/>
    </row>
    <row r="173" spans="1:15" x14ac:dyDescent="0.2">
      <c r="A173" s="3">
        <f t="shared" si="6"/>
        <v>2036</v>
      </c>
      <c r="B173" s="35">
        <v>2211.3999999999996</v>
      </c>
      <c r="C173" s="35">
        <v>116.39845321543309</v>
      </c>
      <c r="D173" s="35">
        <v>875</v>
      </c>
      <c r="E173" s="36">
        <v>3500</v>
      </c>
      <c r="F173" s="37" t="s">
        <v>168</v>
      </c>
      <c r="G173" s="37" t="s">
        <v>168</v>
      </c>
      <c r="H173" s="35">
        <v>457.48</v>
      </c>
      <c r="I173" s="35">
        <v>287</v>
      </c>
      <c r="J173" s="35">
        <v>30.8</v>
      </c>
      <c r="K173" s="37" t="s">
        <v>168</v>
      </c>
      <c r="L173" s="36" t="s">
        <v>168</v>
      </c>
      <c r="M173" s="35">
        <v>400</v>
      </c>
      <c r="N173" s="37" t="s">
        <v>168</v>
      </c>
      <c r="O173" s="38"/>
    </row>
    <row r="174" spans="1:15" x14ac:dyDescent="0.2">
      <c r="A174" s="3">
        <f t="shared" si="6"/>
        <v>2037</v>
      </c>
      <c r="B174" s="35">
        <v>2401.0799999999995</v>
      </c>
      <c r="C174" s="35">
        <v>67.74752039704336</v>
      </c>
      <c r="D174" s="35">
        <v>975</v>
      </c>
      <c r="E174" s="36">
        <v>3900</v>
      </c>
      <c r="F174" s="37" t="s">
        <v>168</v>
      </c>
      <c r="G174" s="37" t="s">
        <v>168</v>
      </c>
      <c r="H174" s="35">
        <v>482.53</v>
      </c>
      <c r="I174" s="35">
        <v>296</v>
      </c>
      <c r="J174" s="35">
        <v>30.8</v>
      </c>
      <c r="K174" s="37" t="s">
        <v>168</v>
      </c>
      <c r="L174" s="36" t="s">
        <v>168</v>
      </c>
      <c r="M174" s="35">
        <v>400</v>
      </c>
      <c r="N174" s="37" t="s">
        <v>168</v>
      </c>
      <c r="O174" s="38"/>
    </row>
    <row r="175" spans="1:15" x14ac:dyDescent="0.2">
      <c r="A175" s="3">
        <f t="shared" si="6"/>
        <v>2038</v>
      </c>
      <c r="B175" s="35">
        <v>2578.79</v>
      </c>
      <c r="C175" s="35">
        <v>41.471463165077267</v>
      </c>
      <c r="D175" s="35">
        <v>1075</v>
      </c>
      <c r="E175" s="36">
        <v>4300</v>
      </c>
      <c r="F175" s="37" t="s">
        <v>168</v>
      </c>
      <c r="G175" s="37" t="s">
        <v>168</v>
      </c>
      <c r="H175" s="35">
        <v>505.58</v>
      </c>
      <c r="I175" s="35">
        <v>303</v>
      </c>
      <c r="J175" s="35">
        <v>30.8</v>
      </c>
      <c r="K175" s="37" t="s">
        <v>168</v>
      </c>
      <c r="L175" s="36" t="s">
        <v>168</v>
      </c>
      <c r="M175" s="35">
        <v>400</v>
      </c>
      <c r="N175" s="37" t="s">
        <v>168</v>
      </c>
      <c r="O175" s="38"/>
    </row>
    <row r="176" spans="1:15" x14ac:dyDescent="0.2">
      <c r="A176" s="3">
        <f t="shared" si="6"/>
        <v>2039</v>
      </c>
      <c r="B176" s="35">
        <v>2758.36</v>
      </c>
      <c r="C176" s="35">
        <v>16.927020000000002</v>
      </c>
      <c r="D176" s="35">
        <v>1175</v>
      </c>
      <c r="E176" s="36">
        <v>4700</v>
      </c>
      <c r="F176" s="37" t="s">
        <v>168</v>
      </c>
      <c r="G176" s="37" t="s">
        <v>168</v>
      </c>
      <c r="H176" s="35">
        <v>524.63</v>
      </c>
      <c r="I176" s="35">
        <v>310</v>
      </c>
      <c r="J176" s="35">
        <v>30.8</v>
      </c>
      <c r="K176" s="37" t="s">
        <v>168</v>
      </c>
      <c r="L176" s="36" t="s">
        <v>168</v>
      </c>
      <c r="M176" s="35">
        <v>400</v>
      </c>
      <c r="N176" s="37" t="s">
        <v>168</v>
      </c>
      <c r="O176" s="38"/>
    </row>
    <row r="177" spans="1:15" x14ac:dyDescent="0.2">
      <c r="A177" s="3">
        <f t="shared" si="6"/>
        <v>2040</v>
      </c>
      <c r="B177" s="35">
        <v>2907.4000000000005</v>
      </c>
      <c r="C177" s="35">
        <v>16.927020000000002</v>
      </c>
      <c r="D177" s="35">
        <v>1275</v>
      </c>
      <c r="E177" s="36">
        <v>5100</v>
      </c>
      <c r="F177" s="37" t="s">
        <v>168</v>
      </c>
      <c r="G177" s="37" t="s">
        <v>168</v>
      </c>
      <c r="H177" s="35">
        <v>540.67999999999995</v>
      </c>
      <c r="I177" s="35">
        <v>306</v>
      </c>
      <c r="J177" s="35">
        <v>30.8</v>
      </c>
      <c r="K177" s="37" t="s">
        <v>168</v>
      </c>
      <c r="L177" s="36" t="s">
        <v>168</v>
      </c>
      <c r="M177" s="35">
        <v>400</v>
      </c>
      <c r="N177" s="37" t="s">
        <v>168</v>
      </c>
      <c r="O177" s="38"/>
    </row>
    <row r="178" spans="1:15" x14ac:dyDescent="0.2">
      <c r="A178" s="3">
        <f t="shared" si="6"/>
        <v>2041</v>
      </c>
      <c r="B178" s="35">
        <v>3092.01</v>
      </c>
      <c r="C178" s="35">
        <v>16.927020000000002</v>
      </c>
      <c r="D178" s="35">
        <v>1275</v>
      </c>
      <c r="E178" s="36">
        <v>5100</v>
      </c>
      <c r="F178" s="37" t="s">
        <v>168</v>
      </c>
      <c r="G178" s="37" t="s">
        <v>168</v>
      </c>
      <c r="H178" s="35">
        <v>556.73</v>
      </c>
      <c r="I178" s="35">
        <v>314</v>
      </c>
      <c r="J178" s="35">
        <v>30.8</v>
      </c>
      <c r="K178" s="37" t="s">
        <v>168</v>
      </c>
      <c r="L178" s="36" t="s">
        <v>168</v>
      </c>
      <c r="M178" s="35">
        <v>400</v>
      </c>
      <c r="N178" s="37" t="s">
        <v>168</v>
      </c>
      <c r="O178" s="38"/>
    </row>
    <row r="179" spans="1:15" x14ac:dyDescent="0.2">
      <c r="A179" s="3">
        <f t="shared" si="6"/>
        <v>2042</v>
      </c>
      <c r="B179" s="35">
        <v>3179.39</v>
      </c>
      <c r="C179" s="35">
        <v>16.927020000000002</v>
      </c>
      <c r="D179" s="35">
        <v>1275</v>
      </c>
      <c r="E179" s="36">
        <v>5100</v>
      </c>
      <c r="F179" s="37" t="s">
        <v>168</v>
      </c>
      <c r="G179" s="37" t="s">
        <v>168</v>
      </c>
      <c r="H179" s="35">
        <v>567.78</v>
      </c>
      <c r="I179" s="35">
        <v>330</v>
      </c>
      <c r="J179" s="35">
        <v>30.8</v>
      </c>
      <c r="K179" s="37" t="s">
        <v>168</v>
      </c>
      <c r="L179" s="36" t="s">
        <v>168</v>
      </c>
      <c r="M179" s="35">
        <v>400</v>
      </c>
      <c r="N179" s="37" t="s">
        <v>168</v>
      </c>
      <c r="O179" s="38"/>
    </row>
    <row r="180" spans="1:15" customFormat="1" x14ac:dyDescent="0.2">
      <c r="A180" s="3">
        <f t="shared" si="6"/>
        <v>2043</v>
      </c>
      <c r="B180" s="35">
        <v>3267.52</v>
      </c>
      <c r="C180" s="35">
        <v>16.927020000000002</v>
      </c>
      <c r="D180" s="35">
        <v>1275</v>
      </c>
      <c r="E180" s="36">
        <v>5100</v>
      </c>
      <c r="F180" s="37" t="s">
        <v>168</v>
      </c>
      <c r="G180" s="37" t="s">
        <v>168</v>
      </c>
      <c r="H180" s="35">
        <v>576.83000000000004</v>
      </c>
      <c r="I180" s="35">
        <v>336</v>
      </c>
      <c r="J180" s="35">
        <v>30.8</v>
      </c>
      <c r="K180" s="37" t="s">
        <v>168</v>
      </c>
      <c r="L180" s="36" t="s">
        <v>168</v>
      </c>
      <c r="M180" s="35">
        <v>400</v>
      </c>
      <c r="N180" s="37" t="s">
        <v>168</v>
      </c>
      <c r="O180" s="38"/>
    </row>
    <row r="181" spans="1:15" x14ac:dyDescent="0.2">
      <c r="B181" s="47"/>
      <c r="C181" s="47"/>
      <c r="H181" s="3" t="s">
        <v>154</v>
      </c>
      <c r="I181" s="3" t="s">
        <v>154</v>
      </c>
    </row>
    <row r="182" spans="1:15" x14ac:dyDescent="0.2">
      <c r="A182" s="3">
        <f>A157+1</f>
        <v>7</v>
      </c>
      <c r="B182" s="47" t="str">
        <f ca="1">OFFSET(Portfolios!$B$7,A182,0)</f>
        <v>Portfolio7</v>
      </c>
      <c r="C182" s="47" t="str">
        <f ca="1">VLOOKUP(B182,Portfolios!$B$8:$D$47,2,FALSE)</f>
        <v xml:space="preserve">Zero NCE </v>
      </c>
      <c r="H182" s="3" t="s">
        <v>154</v>
      </c>
      <c r="I182" s="3" t="s">
        <v>154</v>
      </c>
    </row>
    <row r="183" spans="1:15" x14ac:dyDescent="0.2">
      <c r="B183" s="3" t="s">
        <v>155</v>
      </c>
      <c r="C183" s="3" t="s">
        <v>155</v>
      </c>
      <c r="D183" s="3" t="s">
        <v>156</v>
      </c>
      <c r="E183" s="3" t="s">
        <v>157</v>
      </c>
      <c r="F183" s="3" t="s">
        <v>156</v>
      </c>
      <c r="G183" s="3" t="s">
        <v>157</v>
      </c>
      <c r="H183" s="3" t="s">
        <v>154</v>
      </c>
      <c r="I183" s="3" t="s">
        <v>154</v>
      </c>
      <c r="J183" s="42" t="s">
        <v>160</v>
      </c>
      <c r="K183" s="11" t="s">
        <v>161</v>
      </c>
      <c r="L183" s="26"/>
    </row>
    <row r="184" spans="1:15" x14ac:dyDescent="0.2">
      <c r="A184" s="3" t="s">
        <v>163</v>
      </c>
      <c r="B184" s="3" t="s">
        <v>164</v>
      </c>
      <c r="C184" s="3" t="s">
        <v>165</v>
      </c>
      <c r="D184" s="3" t="s">
        <v>164</v>
      </c>
      <c r="E184" s="3" t="s">
        <v>164</v>
      </c>
      <c r="F184" s="3" t="s">
        <v>165</v>
      </c>
      <c r="G184" s="3" t="s">
        <v>165</v>
      </c>
      <c r="H184" s="3" t="s">
        <v>158</v>
      </c>
      <c r="I184" s="3" t="s">
        <v>159</v>
      </c>
      <c r="J184" s="3" t="s">
        <v>164</v>
      </c>
      <c r="K184" s="3" t="s">
        <v>165</v>
      </c>
      <c r="L184" s="3" t="s">
        <v>166</v>
      </c>
      <c r="M184" s="3" t="s">
        <v>178</v>
      </c>
      <c r="N184" s="3" t="s">
        <v>167</v>
      </c>
    </row>
    <row r="185" spans="1:15" x14ac:dyDescent="0.2">
      <c r="A185" s="3">
        <f>A160</f>
        <v>2023</v>
      </c>
      <c r="B185" s="36" t="s">
        <v>168</v>
      </c>
      <c r="C185" s="36">
        <v>85.489954347818653</v>
      </c>
      <c r="D185" s="37" t="s">
        <v>168</v>
      </c>
      <c r="E185" s="37" t="s">
        <v>168</v>
      </c>
      <c r="F185" s="37" t="s">
        <v>168</v>
      </c>
      <c r="G185" s="37" t="s">
        <v>168</v>
      </c>
      <c r="H185" s="37" t="s">
        <v>168</v>
      </c>
      <c r="I185" s="37" t="s">
        <v>168</v>
      </c>
      <c r="J185" s="37" t="s">
        <v>168</v>
      </c>
      <c r="K185" s="37" t="s">
        <v>168</v>
      </c>
      <c r="L185" s="36" t="s">
        <v>168</v>
      </c>
      <c r="M185" s="36" t="s">
        <v>168</v>
      </c>
      <c r="N185" s="37" t="s">
        <v>168</v>
      </c>
      <c r="O185" s="37"/>
    </row>
    <row r="186" spans="1:15" x14ac:dyDescent="0.2">
      <c r="A186" s="3">
        <f>A185+1</f>
        <v>2024</v>
      </c>
      <c r="B186" s="35">
        <v>138.6</v>
      </c>
      <c r="C186" s="35">
        <v>112.46754069217755</v>
      </c>
      <c r="D186" s="35">
        <v>0</v>
      </c>
      <c r="E186" s="36">
        <v>0</v>
      </c>
      <c r="F186" s="37" t="s">
        <v>168</v>
      </c>
      <c r="G186" s="37" t="s">
        <v>168</v>
      </c>
      <c r="H186" s="36">
        <v>30</v>
      </c>
      <c r="I186" s="36">
        <v>133</v>
      </c>
      <c r="J186" s="35">
        <v>0</v>
      </c>
      <c r="K186" s="37" t="s">
        <v>168</v>
      </c>
      <c r="L186" s="36" t="s">
        <v>168</v>
      </c>
      <c r="M186" s="35">
        <v>0</v>
      </c>
      <c r="N186" s="37" t="s">
        <v>168</v>
      </c>
      <c r="O186" s="38"/>
    </row>
    <row r="187" spans="1:15" x14ac:dyDescent="0.2">
      <c r="A187" s="3">
        <f t="shared" ref="A187:A205" si="7">A186+1</f>
        <v>2025</v>
      </c>
      <c r="B187" s="35">
        <v>138.60999999999999</v>
      </c>
      <c r="C187" s="35">
        <v>113.20977148356157</v>
      </c>
      <c r="D187" s="35">
        <v>475</v>
      </c>
      <c r="E187" s="36">
        <v>1900</v>
      </c>
      <c r="F187" s="37" t="s">
        <v>168</v>
      </c>
      <c r="G187" s="37" t="s">
        <v>168</v>
      </c>
      <c r="H187" s="36">
        <v>60</v>
      </c>
      <c r="I187" s="36">
        <v>162</v>
      </c>
      <c r="J187" s="35">
        <v>0</v>
      </c>
      <c r="K187" s="37" t="s">
        <v>168</v>
      </c>
      <c r="L187" s="36" t="s">
        <v>168</v>
      </c>
      <c r="M187" s="35">
        <v>0</v>
      </c>
      <c r="N187" s="37" t="s">
        <v>168</v>
      </c>
      <c r="O187" s="38"/>
    </row>
    <row r="188" spans="1:15" x14ac:dyDescent="0.2">
      <c r="A188" s="3">
        <f t="shared" si="7"/>
        <v>2026</v>
      </c>
      <c r="B188" s="35">
        <v>633.41999999999985</v>
      </c>
      <c r="C188" s="35">
        <v>114.47310072614376</v>
      </c>
      <c r="D188" s="35">
        <v>475</v>
      </c>
      <c r="E188" s="36">
        <v>1900</v>
      </c>
      <c r="F188" s="37" t="s">
        <v>168</v>
      </c>
      <c r="G188" s="37" t="s">
        <v>168</v>
      </c>
      <c r="H188" s="35">
        <v>90</v>
      </c>
      <c r="I188" s="35">
        <v>183</v>
      </c>
      <c r="J188" s="35">
        <v>12.54</v>
      </c>
      <c r="K188" s="37" t="s">
        <v>168</v>
      </c>
      <c r="L188" s="36" t="s">
        <v>168</v>
      </c>
      <c r="M188" s="35">
        <v>0</v>
      </c>
      <c r="N188" s="37" t="s">
        <v>168</v>
      </c>
      <c r="O188" s="38"/>
    </row>
    <row r="189" spans="1:15" x14ac:dyDescent="0.2">
      <c r="A189" s="3">
        <f t="shared" si="7"/>
        <v>2027</v>
      </c>
      <c r="B189" s="35">
        <v>734.27</v>
      </c>
      <c r="C189" s="35">
        <v>115.73906072251305</v>
      </c>
      <c r="D189" s="35">
        <v>475</v>
      </c>
      <c r="E189" s="36">
        <v>1900</v>
      </c>
      <c r="F189" s="37" t="s">
        <v>168</v>
      </c>
      <c r="G189" s="37" t="s">
        <v>168</v>
      </c>
      <c r="H189" s="35">
        <v>120</v>
      </c>
      <c r="I189" s="35">
        <v>199</v>
      </c>
      <c r="J189" s="35">
        <v>16.010000000000002</v>
      </c>
      <c r="K189" s="37" t="s">
        <v>168</v>
      </c>
      <c r="L189" s="36" t="s">
        <v>168</v>
      </c>
      <c r="M189" s="35">
        <v>228</v>
      </c>
      <c r="N189" s="37" t="s">
        <v>168</v>
      </c>
      <c r="O189" s="38"/>
    </row>
    <row r="190" spans="1:15" x14ac:dyDescent="0.2">
      <c r="A190" s="3">
        <f t="shared" si="7"/>
        <v>2028</v>
      </c>
      <c r="B190" s="35">
        <v>972.18000000000006</v>
      </c>
      <c r="C190" s="35">
        <v>116.88938767031144</v>
      </c>
      <c r="D190" s="35">
        <v>475</v>
      </c>
      <c r="E190" s="36">
        <v>1900</v>
      </c>
      <c r="F190" s="37" t="s">
        <v>168</v>
      </c>
      <c r="G190" s="37" t="s">
        <v>168</v>
      </c>
      <c r="H190" s="35">
        <v>150</v>
      </c>
      <c r="I190" s="35">
        <v>211</v>
      </c>
      <c r="J190" s="35">
        <v>21.560000000000002</v>
      </c>
      <c r="K190" s="37" t="s">
        <v>168</v>
      </c>
      <c r="L190" s="36" t="s">
        <v>168</v>
      </c>
      <c r="M190" s="35">
        <v>400</v>
      </c>
      <c r="N190" s="37" t="s">
        <v>168</v>
      </c>
      <c r="O190" s="38"/>
    </row>
    <row r="191" spans="1:15" x14ac:dyDescent="0.2">
      <c r="A191" s="3">
        <f t="shared" si="7"/>
        <v>2029</v>
      </c>
      <c r="B191" s="35">
        <v>1237.96</v>
      </c>
      <c r="C191" s="35">
        <v>118.27882042730599</v>
      </c>
      <c r="D191" s="35">
        <v>475</v>
      </c>
      <c r="E191" s="36">
        <v>1900</v>
      </c>
      <c r="F191" s="37" t="s">
        <v>168</v>
      </c>
      <c r="G191" s="37" t="s">
        <v>168</v>
      </c>
      <c r="H191" s="35">
        <v>183</v>
      </c>
      <c r="I191" s="35">
        <v>218</v>
      </c>
      <c r="J191" s="35">
        <v>26.769999999999996</v>
      </c>
      <c r="K191" s="37" t="s">
        <v>168</v>
      </c>
      <c r="L191" s="36" t="s">
        <v>168</v>
      </c>
      <c r="M191" s="35">
        <v>400</v>
      </c>
      <c r="N191" s="37" t="s">
        <v>168</v>
      </c>
      <c r="O191" s="38"/>
    </row>
    <row r="192" spans="1:15" x14ac:dyDescent="0.2">
      <c r="A192" s="3">
        <f t="shared" si="7"/>
        <v>2030</v>
      </c>
      <c r="B192" s="35">
        <v>1412.7299999999998</v>
      </c>
      <c r="C192" s="35">
        <v>119.55259402516945</v>
      </c>
      <c r="D192" s="35">
        <v>816</v>
      </c>
      <c r="E192" s="36">
        <v>3264</v>
      </c>
      <c r="F192" s="37" t="s">
        <v>168</v>
      </c>
      <c r="G192" s="37" t="s">
        <v>168</v>
      </c>
      <c r="H192" s="35">
        <v>216</v>
      </c>
      <c r="I192" s="35">
        <v>228</v>
      </c>
      <c r="J192" s="35">
        <v>30.8</v>
      </c>
      <c r="K192" s="37" t="s">
        <v>168</v>
      </c>
      <c r="L192" s="36" t="s">
        <v>168</v>
      </c>
      <c r="M192" s="35">
        <v>400</v>
      </c>
      <c r="N192" s="37" t="s">
        <v>168</v>
      </c>
      <c r="O192" s="38"/>
    </row>
    <row r="193" spans="1:15" x14ac:dyDescent="0.2">
      <c r="A193" s="3">
        <f t="shared" si="7"/>
        <v>2031</v>
      </c>
      <c r="B193" s="35">
        <v>1522.5499999999997</v>
      </c>
      <c r="C193" s="35">
        <v>119.0394661550436</v>
      </c>
      <c r="D193" s="35">
        <v>916</v>
      </c>
      <c r="E193" s="36">
        <v>3664</v>
      </c>
      <c r="F193" s="37" t="s">
        <v>168</v>
      </c>
      <c r="G193" s="37" t="s">
        <v>168</v>
      </c>
      <c r="H193" s="35">
        <v>251</v>
      </c>
      <c r="I193" s="35">
        <v>242</v>
      </c>
      <c r="J193" s="35">
        <v>30.8</v>
      </c>
      <c r="K193" s="37" t="s">
        <v>168</v>
      </c>
      <c r="L193" s="36" t="s">
        <v>168</v>
      </c>
      <c r="M193" s="35">
        <v>400</v>
      </c>
      <c r="N193" s="37" t="s">
        <v>168</v>
      </c>
      <c r="O193" s="38"/>
    </row>
    <row r="194" spans="1:15" x14ac:dyDescent="0.2">
      <c r="A194" s="3">
        <f t="shared" si="7"/>
        <v>2032</v>
      </c>
      <c r="B194" s="35">
        <v>1651.9499999999996</v>
      </c>
      <c r="C194" s="35">
        <v>118.41300061010524</v>
      </c>
      <c r="D194" s="35">
        <v>916</v>
      </c>
      <c r="E194" s="36">
        <v>3664</v>
      </c>
      <c r="F194" s="37" t="s">
        <v>168</v>
      </c>
      <c r="G194" s="37" t="s">
        <v>168</v>
      </c>
      <c r="H194" s="35">
        <v>285</v>
      </c>
      <c r="I194" s="35">
        <v>252</v>
      </c>
      <c r="J194" s="35">
        <v>30.8</v>
      </c>
      <c r="K194" s="37" t="s">
        <v>168</v>
      </c>
      <c r="L194" s="36" t="s">
        <v>168</v>
      </c>
      <c r="M194" s="35">
        <v>400</v>
      </c>
      <c r="N194" s="37" t="s">
        <v>168</v>
      </c>
      <c r="O194" s="38"/>
    </row>
    <row r="195" spans="1:15" x14ac:dyDescent="0.2">
      <c r="A195" s="3">
        <f t="shared" si="7"/>
        <v>2033</v>
      </c>
      <c r="B195" s="35">
        <v>1781.48</v>
      </c>
      <c r="C195" s="35">
        <v>118.02089450464705</v>
      </c>
      <c r="D195" s="35">
        <v>916</v>
      </c>
      <c r="E195" s="36">
        <v>3664</v>
      </c>
      <c r="F195" s="37" t="s">
        <v>168</v>
      </c>
      <c r="G195" s="37" t="s">
        <v>168</v>
      </c>
      <c r="H195" s="35">
        <v>317</v>
      </c>
      <c r="I195" s="35">
        <v>261</v>
      </c>
      <c r="J195" s="35">
        <v>30.8</v>
      </c>
      <c r="K195" s="37" t="s">
        <v>168</v>
      </c>
      <c r="L195" s="36" t="s">
        <v>168</v>
      </c>
      <c r="M195" s="35">
        <v>400</v>
      </c>
      <c r="N195" s="37" t="s">
        <v>168</v>
      </c>
      <c r="O195" s="38"/>
    </row>
    <row r="196" spans="1:15" x14ac:dyDescent="0.2">
      <c r="A196" s="3">
        <f t="shared" si="7"/>
        <v>2034</v>
      </c>
      <c r="B196" s="35">
        <v>1916.63</v>
      </c>
      <c r="C196" s="35">
        <v>117.51542513212381</v>
      </c>
      <c r="D196" s="35">
        <v>916</v>
      </c>
      <c r="E196" s="36">
        <v>3664</v>
      </c>
      <c r="F196" s="37" t="s">
        <v>168</v>
      </c>
      <c r="G196" s="37" t="s">
        <v>168</v>
      </c>
      <c r="H196" s="35">
        <v>348</v>
      </c>
      <c r="I196" s="35">
        <v>270</v>
      </c>
      <c r="J196" s="35">
        <v>30.8</v>
      </c>
      <c r="K196" s="37" t="s">
        <v>168</v>
      </c>
      <c r="L196" s="36" t="s">
        <v>168</v>
      </c>
      <c r="M196" s="35">
        <v>400</v>
      </c>
      <c r="N196" s="37" t="s">
        <v>168</v>
      </c>
      <c r="O196" s="38"/>
    </row>
    <row r="197" spans="1:15" x14ac:dyDescent="0.2">
      <c r="A197" s="3">
        <f t="shared" si="7"/>
        <v>2035</v>
      </c>
      <c r="B197" s="35">
        <v>2075.0299999999997</v>
      </c>
      <c r="C197" s="35">
        <v>117.01248310646319</v>
      </c>
      <c r="D197" s="35">
        <v>916</v>
      </c>
      <c r="E197" s="36">
        <v>3664</v>
      </c>
      <c r="F197" s="37" t="s">
        <v>168</v>
      </c>
      <c r="G197" s="37" t="s">
        <v>168</v>
      </c>
      <c r="H197" s="35">
        <v>377</v>
      </c>
      <c r="I197" s="35">
        <v>272</v>
      </c>
      <c r="J197" s="35">
        <v>30.8</v>
      </c>
      <c r="K197" s="37" t="s">
        <v>168</v>
      </c>
      <c r="L197" s="36" t="s">
        <v>168</v>
      </c>
      <c r="M197" s="35">
        <v>400</v>
      </c>
      <c r="N197" s="37" t="s">
        <v>168</v>
      </c>
      <c r="O197" s="38"/>
    </row>
    <row r="198" spans="1:15" x14ac:dyDescent="0.2">
      <c r="A198" s="3">
        <f t="shared" si="7"/>
        <v>2036</v>
      </c>
      <c r="B198" s="35">
        <v>2264.3999999999996</v>
      </c>
      <c r="C198" s="35">
        <v>116.39845321543309</v>
      </c>
      <c r="D198" s="35">
        <v>916</v>
      </c>
      <c r="E198" s="36">
        <v>3664</v>
      </c>
      <c r="F198" s="37" t="s">
        <v>168</v>
      </c>
      <c r="G198" s="37" t="s">
        <v>168</v>
      </c>
      <c r="H198" s="35">
        <v>404</v>
      </c>
      <c r="I198" s="35">
        <v>287</v>
      </c>
      <c r="J198" s="35">
        <v>30.8</v>
      </c>
      <c r="K198" s="37" t="s">
        <v>168</v>
      </c>
      <c r="L198" s="36" t="s">
        <v>168</v>
      </c>
      <c r="M198" s="35">
        <v>400</v>
      </c>
      <c r="N198" s="37" t="s">
        <v>168</v>
      </c>
      <c r="O198" s="38"/>
    </row>
    <row r="199" spans="1:15" x14ac:dyDescent="0.2">
      <c r="A199" s="3">
        <f t="shared" si="7"/>
        <v>2037</v>
      </c>
      <c r="B199" s="35">
        <v>2454.0799999999995</v>
      </c>
      <c r="C199" s="35">
        <v>67.74752039704336</v>
      </c>
      <c r="D199" s="35">
        <v>975</v>
      </c>
      <c r="E199" s="36">
        <v>3900</v>
      </c>
      <c r="F199" s="37" t="s">
        <v>168</v>
      </c>
      <c r="G199" s="37" t="s">
        <v>168</v>
      </c>
      <c r="H199" s="35">
        <v>429</v>
      </c>
      <c r="I199" s="35">
        <v>296</v>
      </c>
      <c r="J199" s="35">
        <v>30.8</v>
      </c>
      <c r="K199" s="37" t="s">
        <v>168</v>
      </c>
      <c r="L199" s="36" t="s">
        <v>168</v>
      </c>
      <c r="M199" s="35">
        <v>400</v>
      </c>
      <c r="N199" s="37" t="s">
        <v>168</v>
      </c>
      <c r="O199" s="38"/>
    </row>
    <row r="200" spans="1:15" x14ac:dyDescent="0.2">
      <c r="A200" s="3">
        <f t="shared" si="7"/>
        <v>2038</v>
      </c>
      <c r="B200" s="35">
        <v>2631.79</v>
      </c>
      <c r="C200" s="35">
        <v>41.471463165077267</v>
      </c>
      <c r="D200" s="35">
        <v>1075</v>
      </c>
      <c r="E200" s="36">
        <v>4300</v>
      </c>
      <c r="F200" s="37" t="s">
        <v>168</v>
      </c>
      <c r="G200" s="37" t="s">
        <v>168</v>
      </c>
      <c r="H200" s="35">
        <v>452</v>
      </c>
      <c r="I200" s="35">
        <v>303</v>
      </c>
      <c r="J200" s="35">
        <v>30.8</v>
      </c>
      <c r="K200" s="37" t="s">
        <v>168</v>
      </c>
      <c r="L200" s="36" t="s">
        <v>168</v>
      </c>
      <c r="M200" s="35">
        <v>400</v>
      </c>
      <c r="N200" s="37" t="s">
        <v>168</v>
      </c>
      <c r="O200" s="38"/>
    </row>
    <row r="201" spans="1:15" x14ac:dyDescent="0.2">
      <c r="A201" s="3">
        <f t="shared" si="7"/>
        <v>2039</v>
      </c>
      <c r="B201" s="35">
        <v>2811.3500000000004</v>
      </c>
      <c r="C201" s="35">
        <v>16.927020000000002</v>
      </c>
      <c r="D201" s="35">
        <v>1175</v>
      </c>
      <c r="E201" s="36">
        <v>4700</v>
      </c>
      <c r="F201" s="37" t="s">
        <v>168</v>
      </c>
      <c r="G201" s="37" t="s">
        <v>168</v>
      </c>
      <c r="H201" s="35">
        <v>471</v>
      </c>
      <c r="I201" s="35">
        <v>310</v>
      </c>
      <c r="J201" s="35">
        <v>30.8</v>
      </c>
      <c r="K201" s="37" t="s">
        <v>168</v>
      </c>
      <c r="L201" s="36" t="s">
        <v>168</v>
      </c>
      <c r="M201" s="35">
        <v>400</v>
      </c>
      <c r="N201" s="37" t="s">
        <v>168</v>
      </c>
      <c r="O201" s="38"/>
    </row>
    <row r="202" spans="1:15" x14ac:dyDescent="0.2">
      <c r="A202" s="3">
        <f t="shared" si="7"/>
        <v>2040</v>
      </c>
      <c r="B202" s="35">
        <v>2960.4000000000005</v>
      </c>
      <c r="C202" s="35">
        <v>16.927020000000002</v>
      </c>
      <c r="D202" s="35">
        <v>1275</v>
      </c>
      <c r="E202" s="36">
        <v>5100</v>
      </c>
      <c r="F202" s="37" t="s">
        <v>168</v>
      </c>
      <c r="G202" s="37" t="s">
        <v>168</v>
      </c>
      <c r="H202" s="35">
        <v>487</v>
      </c>
      <c r="I202" s="35">
        <v>306</v>
      </c>
      <c r="J202" s="35">
        <v>30.8</v>
      </c>
      <c r="K202" s="37" t="s">
        <v>168</v>
      </c>
      <c r="L202" s="36" t="s">
        <v>168</v>
      </c>
      <c r="M202" s="35">
        <v>400</v>
      </c>
      <c r="N202" s="37" t="s">
        <v>168</v>
      </c>
      <c r="O202" s="38"/>
    </row>
    <row r="203" spans="1:15" x14ac:dyDescent="0.2">
      <c r="A203" s="3">
        <f t="shared" si="7"/>
        <v>2041</v>
      </c>
      <c r="B203" s="35">
        <v>3145.01</v>
      </c>
      <c r="C203" s="35">
        <v>16.927020000000002</v>
      </c>
      <c r="D203" s="35">
        <v>1275</v>
      </c>
      <c r="E203" s="36">
        <v>5100</v>
      </c>
      <c r="F203" s="37" t="s">
        <v>168</v>
      </c>
      <c r="G203" s="37" t="s">
        <v>168</v>
      </c>
      <c r="H203" s="35">
        <v>503</v>
      </c>
      <c r="I203" s="35">
        <v>314</v>
      </c>
      <c r="J203" s="35">
        <v>30.8</v>
      </c>
      <c r="K203" s="37" t="s">
        <v>168</v>
      </c>
      <c r="L203" s="36" t="s">
        <v>168</v>
      </c>
      <c r="M203" s="35">
        <v>400</v>
      </c>
      <c r="N203" s="37" t="s">
        <v>168</v>
      </c>
      <c r="O203" s="38"/>
    </row>
    <row r="204" spans="1:15" x14ac:dyDescent="0.2">
      <c r="A204" s="3">
        <f t="shared" si="7"/>
        <v>2042</v>
      </c>
      <c r="B204" s="35">
        <v>3232.3799999999997</v>
      </c>
      <c r="C204" s="35">
        <v>16.927020000000002</v>
      </c>
      <c r="D204" s="35">
        <v>1275</v>
      </c>
      <c r="E204" s="36">
        <v>5100</v>
      </c>
      <c r="F204" s="37" t="s">
        <v>168</v>
      </c>
      <c r="G204" s="37" t="s">
        <v>168</v>
      </c>
      <c r="H204" s="35">
        <v>514</v>
      </c>
      <c r="I204" s="35">
        <v>330</v>
      </c>
      <c r="J204" s="35">
        <v>30.8</v>
      </c>
      <c r="K204" s="37" t="s">
        <v>168</v>
      </c>
      <c r="L204" s="36" t="s">
        <v>168</v>
      </c>
      <c r="M204" s="35">
        <v>400</v>
      </c>
      <c r="N204" s="37" t="s">
        <v>168</v>
      </c>
      <c r="O204" s="38"/>
    </row>
    <row r="205" spans="1:15" customFormat="1" x14ac:dyDescent="0.2">
      <c r="A205" s="3">
        <f t="shared" si="7"/>
        <v>2043</v>
      </c>
      <c r="B205" s="35">
        <v>3320.52</v>
      </c>
      <c r="C205" s="35">
        <v>16.927020000000002</v>
      </c>
      <c r="D205" s="35">
        <v>1275</v>
      </c>
      <c r="E205" s="36">
        <v>5100</v>
      </c>
      <c r="F205" s="37" t="s">
        <v>168</v>
      </c>
      <c r="G205" s="37" t="s">
        <v>168</v>
      </c>
      <c r="H205" s="35">
        <v>523</v>
      </c>
      <c r="I205" s="35">
        <v>336</v>
      </c>
      <c r="J205" s="35">
        <v>30.8</v>
      </c>
      <c r="K205" s="37" t="s">
        <v>168</v>
      </c>
      <c r="L205" s="36" t="s">
        <v>168</v>
      </c>
      <c r="M205" s="35">
        <v>400</v>
      </c>
      <c r="N205" s="37" t="s">
        <v>168</v>
      </c>
      <c r="O205" s="38"/>
    </row>
    <row r="206" spans="1:15" x14ac:dyDescent="0.2">
      <c r="B206" s="47"/>
      <c r="C206" s="47"/>
      <c r="H206" s="3" t="s">
        <v>154</v>
      </c>
      <c r="I206" s="3" t="s">
        <v>154</v>
      </c>
    </row>
    <row r="207" spans="1:15" x14ac:dyDescent="0.2">
      <c r="A207" s="3">
        <f>A182+1</f>
        <v>8</v>
      </c>
      <c r="B207" s="47" t="str">
        <f ca="1">OFFSET(Portfolios!$B$7,A207,0)</f>
        <v>Portfolio8</v>
      </c>
      <c r="C207" s="47" t="str">
        <f ca="1">VLOOKUP(B207,Portfolios!$B$8:$D$47,2,FALSE)</f>
        <v>60 MWa EE</v>
      </c>
      <c r="H207" s="3" t="s">
        <v>154</v>
      </c>
      <c r="I207" s="3" t="s">
        <v>154</v>
      </c>
    </row>
    <row r="208" spans="1:15" x14ac:dyDescent="0.2">
      <c r="B208" s="3" t="s">
        <v>155</v>
      </c>
      <c r="C208" s="3" t="s">
        <v>155</v>
      </c>
      <c r="D208" s="3" t="s">
        <v>156</v>
      </c>
      <c r="E208" s="3" t="s">
        <v>157</v>
      </c>
      <c r="F208" s="3" t="s">
        <v>156</v>
      </c>
      <c r="G208" s="3" t="s">
        <v>157</v>
      </c>
      <c r="H208" s="3" t="s">
        <v>154</v>
      </c>
      <c r="I208" s="3" t="s">
        <v>154</v>
      </c>
      <c r="J208" s="42" t="s">
        <v>160</v>
      </c>
      <c r="K208" s="11" t="s">
        <v>161</v>
      </c>
      <c r="L208" s="26"/>
    </row>
    <row r="209" spans="1:15" x14ac:dyDescent="0.2">
      <c r="A209" s="3" t="s">
        <v>163</v>
      </c>
      <c r="B209" s="3" t="s">
        <v>164</v>
      </c>
      <c r="C209" s="3" t="s">
        <v>165</v>
      </c>
      <c r="D209" s="3" t="s">
        <v>164</v>
      </c>
      <c r="E209" s="3" t="s">
        <v>164</v>
      </c>
      <c r="F209" s="3" t="s">
        <v>165</v>
      </c>
      <c r="G209" s="3" t="s">
        <v>165</v>
      </c>
      <c r="H209" s="3" t="s">
        <v>158</v>
      </c>
      <c r="I209" s="3" t="s">
        <v>159</v>
      </c>
      <c r="J209" s="3" t="s">
        <v>164</v>
      </c>
      <c r="K209" s="3" t="s">
        <v>165</v>
      </c>
      <c r="L209" s="3" t="s">
        <v>166</v>
      </c>
      <c r="M209" s="3" t="s">
        <v>178</v>
      </c>
      <c r="N209" s="3" t="s">
        <v>167</v>
      </c>
    </row>
    <row r="210" spans="1:15" x14ac:dyDescent="0.2">
      <c r="A210" s="3">
        <f>A185</f>
        <v>2023</v>
      </c>
      <c r="B210" s="36" t="s">
        <v>168</v>
      </c>
      <c r="C210" s="36">
        <v>85.489954347818653</v>
      </c>
      <c r="D210" s="37" t="s">
        <v>168</v>
      </c>
      <c r="E210" s="37" t="s">
        <v>168</v>
      </c>
      <c r="F210" s="37" t="s">
        <v>168</v>
      </c>
      <c r="G210" s="37" t="s">
        <v>168</v>
      </c>
      <c r="H210" s="37" t="s">
        <v>168</v>
      </c>
      <c r="I210" s="37" t="s">
        <v>168</v>
      </c>
      <c r="J210" s="37" t="s">
        <v>168</v>
      </c>
      <c r="K210" s="37" t="s">
        <v>168</v>
      </c>
      <c r="L210" s="36" t="s">
        <v>168</v>
      </c>
      <c r="M210" s="36" t="s">
        <v>168</v>
      </c>
      <c r="N210" s="37" t="s">
        <v>168</v>
      </c>
      <c r="O210" s="37"/>
    </row>
    <row r="211" spans="1:15" x14ac:dyDescent="0.2">
      <c r="A211" s="3">
        <f>A210+1</f>
        <v>2024</v>
      </c>
      <c r="B211" s="35">
        <v>138.6</v>
      </c>
      <c r="C211" s="35">
        <v>112.46754069217755</v>
      </c>
      <c r="D211" s="35">
        <v>0</v>
      </c>
      <c r="E211" s="36">
        <v>0</v>
      </c>
      <c r="F211" s="37" t="s">
        <v>168</v>
      </c>
      <c r="G211" s="37" t="s">
        <v>168</v>
      </c>
      <c r="H211" s="36">
        <v>30</v>
      </c>
      <c r="I211" s="36">
        <v>133</v>
      </c>
      <c r="J211" s="35">
        <v>0</v>
      </c>
      <c r="K211" s="37" t="s">
        <v>168</v>
      </c>
      <c r="L211" s="36" t="s">
        <v>168</v>
      </c>
      <c r="M211" s="35">
        <v>0</v>
      </c>
      <c r="N211" s="37" t="s">
        <v>168</v>
      </c>
      <c r="O211" s="38"/>
    </row>
    <row r="212" spans="1:15" x14ac:dyDescent="0.2">
      <c r="A212" s="3">
        <f t="shared" ref="A212:A230" si="8">A211+1</f>
        <v>2025</v>
      </c>
      <c r="B212" s="35">
        <v>138.60999999999999</v>
      </c>
      <c r="C212" s="35">
        <v>113.20977148356157</v>
      </c>
      <c r="D212" s="35">
        <v>475</v>
      </c>
      <c r="E212" s="36">
        <v>1900</v>
      </c>
      <c r="F212" s="37" t="s">
        <v>168</v>
      </c>
      <c r="G212" s="37" t="s">
        <v>168</v>
      </c>
      <c r="H212" s="36">
        <v>60</v>
      </c>
      <c r="I212" s="36">
        <v>162</v>
      </c>
      <c r="J212" s="35">
        <v>0</v>
      </c>
      <c r="K212" s="37" t="s">
        <v>168</v>
      </c>
      <c r="L212" s="36" t="s">
        <v>168</v>
      </c>
      <c r="M212" s="35">
        <v>0</v>
      </c>
      <c r="N212" s="37" t="s">
        <v>168</v>
      </c>
      <c r="O212" s="38"/>
    </row>
    <row r="213" spans="1:15" x14ac:dyDescent="0.2">
      <c r="A213" s="3">
        <f t="shared" si="8"/>
        <v>2026</v>
      </c>
      <c r="B213" s="35">
        <v>629.52</v>
      </c>
      <c r="C213" s="35">
        <v>114.47310072614376</v>
      </c>
      <c r="D213" s="35">
        <v>475</v>
      </c>
      <c r="E213" s="36">
        <v>1900</v>
      </c>
      <c r="F213" s="37" t="s">
        <v>168</v>
      </c>
      <c r="G213" s="37" t="s">
        <v>168</v>
      </c>
      <c r="H213" s="35">
        <v>102.06</v>
      </c>
      <c r="I213" s="35">
        <v>183</v>
      </c>
      <c r="J213" s="35">
        <v>12.54</v>
      </c>
      <c r="K213" s="37" t="s">
        <v>168</v>
      </c>
      <c r="L213" s="36" t="s">
        <v>168</v>
      </c>
      <c r="M213" s="35">
        <v>0</v>
      </c>
      <c r="N213" s="37" t="s">
        <v>168</v>
      </c>
      <c r="O213" s="38"/>
    </row>
    <row r="214" spans="1:15" x14ac:dyDescent="0.2">
      <c r="A214" s="3">
        <f t="shared" si="8"/>
        <v>2027</v>
      </c>
      <c r="B214" s="35">
        <v>709.91999999999985</v>
      </c>
      <c r="C214" s="35">
        <v>115.73906072251305</v>
      </c>
      <c r="D214" s="35">
        <v>475</v>
      </c>
      <c r="E214" s="36">
        <v>1900</v>
      </c>
      <c r="F214" s="37" t="s">
        <v>168</v>
      </c>
      <c r="G214" s="37" t="s">
        <v>168</v>
      </c>
      <c r="H214" s="35">
        <v>144.09</v>
      </c>
      <c r="I214" s="35">
        <v>199</v>
      </c>
      <c r="J214" s="35">
        <v>16.010000000000002</v>
      </c>
      <c r="K214" s="37" t="s">
        <v>168</v>
      </c>
      <c r="L214" s="36" t="s">
        <v>168</v>
      </c>
      <c r="M214" s="35">
        <v>181</v>
      </c>
      <c r="N214" s="37" t="s">
        <v>168</v>
      </c>
      <c r="O214" s="38"/>
    </row>
    <row r="215" spans="1:15" x14ac:dyDescent="0.2">
      <c r="A215" s="3">
        <f t="shared" si="8"/>
        <v>2028</v>
      </c>
      <c r="B215" s="35">
        <v>936.18</v>
      </c>
      <c r="C215" s="35">
        <v>116.88938767031144</v>
      </c>
      <c r="D215" s="35">
        <v>475</v>
      </c>
      <c r="E215" s="36">
        <v>1900</v>
      </c>
      <c r="F215" s="37" t="s">
        <v>168</v>
      </c>
      <c r="G215" s="37" t="s">
        <v>168</v>
      </c>
      <c r="H215" s="35">
        <v>186.12</v>
      </c>
      <c r="I215" s="35">
        <v>211</v>
      </c>
      <c r="J215" s="35">
        <v>21.560000000000002</v>
      </c>
      <c r="K215" s="37" t="s">
        <v>168</v>
      </c>
      <c r="L215" s="36" t="s">
        <v>168</v>
      </c>
      <c r="M215" s="35">
        <v>400</v>
      </c>
      <c r="N215" s="37" t="s">
        <v>168</v>
      </c>
      <c r="O215" s="38"/>
    </row>
    <row r="216" spans="1:15" x14ac:dyDescent="0.2">
      <c r="A216" s="3">
        <f t="shared" si="8"/>
        <v>2029</v>
      </c>
      <c r="B216" s="35">
        <v>1189.96</v>
      </c>
      <c r="C216" s="35">
        <v>118.27882042730599</v>
      </c>
      <c r="D216" s="35">
        <v>475</v>
      </c>
      <c r="E216" s="36">
        <v>1900</v>
      </c>
      <c r="F216" s="37" t="s">
        <v>168</v>
      </c>
      <c r="G216" s="37" t="s">
        <v>168</v>
      </c>
      <c r="H216" s="35">
        <v>231.15</v>
      </c>
      <c r="I216" s="35">
        <v>218</v>
      </c>
      <c r="J216" s="35">
        <v>26.759999999999998</v>
      </c>
      <c r="K216" s="37" t="s">
        <v>168</v>
      </c>
      <c r="L216" s="36" t="s">
        <v>168</v>
      </c>
      <c r="M216" s="35">
        <v>400</v>
      </c>
      <c r="N216" s="37" t="s">
        <v>168</v>
      </c>
      <c r="O216" s="38"/>
    </row>
    <row r="217" spans="1:15" x14ac:dyDescent="0.2">
      <c r="A217" s="3">
        <f t="shared" si="8"/>
        <v>2030</v>
      </c>
      <c r="B217" s="35">
        <v>1349.8799999999997</v>
      </c>
      <c r="C217" s="35">
        <v>119.55259402516945</v>
      </c>
      <c r="D217" s="35">
        <v>613</v>
      </c>
      <c r="E217" s="36">
        <v>2452</v>
      </c>
      <c r="F217" s="37" t="s">
        <v>168</v>
      </c>
      <c r="G217" s="37" t="s">
        <v>168</v>
      </c>
      <c r="H217" s="35">
        <v>276.16000000000003</v>
      </c>
      <c r="I217" s="35">
        <v>228</v>
      </c>
      <c r="J217" s="35">
        <v>30.79</v>
      </c>
      <c r="K217" s="37" t="s">
        <v>168</v>
      </c>
      <c r="L217" s="36" t="s">
        <v>168</v>
      </c>
      <c r="M217" s="35">
        <v>400</v>
      </c>
      <c r="N217" s="37" t="s">
        <v>168</v>
      </c>
      <c r="O217" s="38"/>
    </row>
    <row r="218" spans="1:15" x14ac:dyDescent="0.2">
      <c r="A218" s="3">
        <f t="shared" si="8"/>
        <v>2031</v>
      </c>
      <c r="B218" s="35">
        <v>1459.8199999999997</v>
      </c>
      <c r="C218" s="35">
        <v>119.0394661550436</v>
      </c>
      <c r="D218" s="35">
        <v>713</v>
      </c>
      <c r="E218" s="36">
        <v>2852</v>
      </c>
      <c r="F218" s="37" t="s">
        <v>168</v>
      </c>
      <c r="G218" s="37" t="s">
        <v>168</v>
      </c>
      <c r="H218" s="35">
        <v>311.20999999999998</v>
      </c>
      <c r="I218" s="35">
        <v>242</v>
      </c>
      <c r="J218" s="35">
        <v>30.8</v>
      </c>
      <c r="K218" s="37" t="s">
        <v>168</v>
      </c>
      <c r="L218" s="36" t="s">
        <v>168</v>
      </c>
      <c r="M218" s="35">
        <v>400</v>
      </c>
      <c r="N218" s="37" t="s">
        <v>168</v>
      </c>
      <c r="O218" s="38"/>
    </row>
    <row r="219" spans="1:15" x14ac:dyDescent="0.2">
      <c r="A219" s="3">
        <f t="shared" si="8"/>
        <v>2032</v>
      </c>
      <c r="B219" s="35">
        <v>1590.4699999999996</v>
      </c>
      <c r="C219" s="35">
        <v>118.41300061010524</v>
      </c>
      <c r="D219" s="35">
        <v>813</v>
      </c>
      <c r="E219" s="36">
        <v>3252</v>
      </c>
      <c r="F219" s="37" t="s">
        <v>168</v>
      </c>
      <c r="G219" s="37" t="s">
        <v>168</v>
      </c>
      <c r="H219" s="35">
        <v>345.26</v>
      </c>
      <c r="I219" s="35">
        <v>252</v>
      </c>
      <c r="J219" s="35">
        <v>30.8</v>
      </c>
      <c r="K219" s="37" t="s">
        <v>168</v>
      </c>
      <c r="L219" s="36" t="s">
        <v>168</v>
      </c>
      <c r="M219" s="35">
        <v>400</v>
      </c>
      <c r="N219" s="37" t="s">
        <v>168</v>
      </c>
      <c r="O219" s="38"/>
    </row>
    <row r="220" spans="1:15" x14ac:dyDescent="0.2">
      <c r="A220" s="3">
        <f t="shared" si="8"/>
        <v>2033</v>
      </c>
      <c r="B220" s="35">
        <v>1720.9499999999998</v>
      </c>
      <c r="C220" s="35">
        <v>118.02089450464705</v>
      </c>
      <c r="D220" s="35">
        <v>875</v>
      </c>
      <c r="E220" s="36">
        <v>3500</v>
      </c>
      <c r="F220" s="37" t="s">
        <v>168</v>
      </c>
      <c r="G220" s="37" t="s">
        <v>168</v>
      </c>
      <c r="H220" s="35">
        <v>377.31</v>
      </c>
      <c r="I220" s="35">
        <v>261</v>
      </c>
      <c r="J220" s="35">
        <v>30.8</v>
      </c>
      <c r="K220" s="37" t="s">
        <v>168</v>
      </c>
      <c r="L220" s="36" t="s">
        <v>168</v>
      </c>
      <c r="M220" s="35">
        <v>400</v>
      </c>
      <c r="N220" s="37" t="s">
        <v>168</v>
      </c>
      <c r="O220" s="38"/>
    </row>
    <row r="221" spans="1:15" x14ac:dyDescent="0.2">
      <c r="A221" s="3">
        <f t="shared" si="8"/>
        <v>2034</v>
      </c>
      <c r="B221" s="35">
        <v>1856.07</v>
      </c>
      <c r="C221" s="35">
        <v>117.51542513212381</v>
      </c>
      <c r="D221" s="35">
        <v>875</v>
      </c>
      <c r="E221" s="36">
        <v>3500</v>
      </c>
      <c r="F221" s="37" t="s">
        <v>168</v>
      </c>
      <c r="G221" s="37" t="s">
        <v>168</v>
      </c>
      <c r="H221" s="35">
        <v>408.36</v>
      </c>
      <c r="I221" s="35">
        <v>270</v>
      </c>
      <c r="J221" s="35">
        <v>30.8</v>
      </c>
      <c r="K221" s="37" t="s">
        <v>168</v>
      </c>
      <c r="L221" s="36" t="s">
        <v>168</v>
      </c>
      <c r="M221" s="35">
        <v>400</v>
      </c>
      <c r="N221" s="37" t="s">
        <v>168</v>
      </c>
      <c r="O221" s="38"/>
    </row>
    <row r="222" spans="1:15" x14ac:dyDescent="0.2">
      <c r="A222" s="3">
        <f t="shared" si="8"/>
        <v>2035</v>
      </c>
      <c r="B222" s="35">
        <v>2015.0499999999997</v>
      </c>
      <c r="C222" s="35">
        <v>117.01248310646319</v>
      </c>
      <c r="D222" s="35">
        <v>875</v>
      </c>
      <c r="E222" s="36">
        <v>3500</v>
      </c>
      <c r="F222" s="37" t="s">
        <v>168</v>
      </c>
      <c r="G222" s="37" t="s">
        <v>168</v>
      </c>
      <c r="H222" s="35">
        <v>437.41</v>
      </c>
      <c r="I222" s="35">
        <v>272</v>
      </c>
      <c r="J222" s="35">
        <v>30.8</v>
      </c>
      <c r="K222" s="37" t="s">
        <v>168</v>
      </c>
      <c r="L222" s="36" t="s">
        <v>168</v>
      </c>
      <c r="M222" s="35">
        <v>400</v>
      </c>
      <c r="N222" s="37" t="s">
        <v>168</v>
      </c>
      <c r="O222" s="38"/>
    </row>
    <row r="223" spans="1:15" x14ac:dyDescent="0.2">
      <c r="A223" s="3">
        <f t="shared" si="8"/>
        <v>2036</v>
      </c>
      <c r="B223" s="35">
        <v>2204.4199999999996</v>
      </c>
      <c r="C223" s="35">
        <v>116.39845321543309</v>
      </c>
      <c r="D223" s="35">
        <v>875</v>
      </c>
      <c r="E223" s="36">
        <v>3500</v>
      </c>
      <c r="F223" s="37" t="s">
        <v>168</v>
      </c>
      <c r="G223" s="37" t="s">
        <v>168</v>
      </c>
      <c r="H223" s="35">
        <v>464.46</v>
      </c>
      <c r="I223" s="35">
        <v>287</v>
      </c>
      <c r="J223" s="35">
        <v>30.8</v>
      </c>
      <c r="K223" s="37" t="s">
        <v>168</v>
      </c>
      <c r="L223" s="36" t="s">
        <v>168</v>
      </c>
      <c r="M223" s="35">
        <v>400</v>
      </c>
      <c r="N223" s="37" t="s">
        <v>168</v>
      </c>
      <c r="O223" s="38"/>
    </row>
    <row r="224" spans="1:15" x14ac:dyDescent="0.2">
      <c r="A224" s="3">
        <f t="shared" si="8"/>
        <v>2037</v>
      </c>
      <c r="B224" s="35">
        <v>2394.0999999999995</v>
      </c>
      <c r="C224" s="35">
        <v>67.74752039704336</v>
      </c>
      <c r="D224" s="35">
        <v>975</v>
      </c>
      <c r="E224" s="36">
        <v>3900</v>
      </c>
      <c r="F224" s="37" t="s">
        <v>168</v>
      </c>
      <c r="G224" s="37" t="s">
        <v>168</v>
      </c>
      <c r="H224" s="35">
        <v>489.51</v>
      </c>
      <c r="I224" s="35">
        <v>296</v>
      </c>
      <c r="J224" s="35">
        <v>30.8</v>
      </c>
      <c r="K224" s="37" t="s">
        <v>168</v>
      </c>
      <c r="L224" s="36" t="s">
        <v>168</v>
      </c>
      <c r="M224" s="35">
        <v>400</v>
      </c>
      <c r="N224" s="37" t="s">
        <v>168</v>
      </c>
      <c r="O224" s="38"/>
    </row>
    <row r="225" spans="1:15" x14ac:dyDescent="0.2">
      <c r="A225" s="3">
        <f t="shared" si="8"/>
        <v>2038</v>
      </c>
      <c r="B225" s="35">
        <v>2571.81</v>
      </c>
      <c r="C225" s="35">
        <v>41.471463165077267</v>
      </c>
      <c r="D225" s="35">
        <v>1075</v>
      </c>
      <c r="E225" s="36">
        <v>4300</v>
      </c>
      <c r="F225" s="37" t="s">
        <v>168</v>
      </c>
      <c r="G225" s="37" t="s">
        <v>168</v>
      </c>
      <c r="H225" s="35">
        <v>512.55999999999995</v>
      </c>
      <c r="I225" s="35">
        <v>303</v>
      </c>
      <c r="J225" s="35">
        <v>30.8</v>
      </c>
      <c r="K225" s="37" t="s">
        <v>168</v>
      </c>
      <c r="L225" s="36" t="s">
        <v>168</v>
      </c>
      <c r="M225" s="35">
        <v>400</v>
      </c>
      <c r="N225" s="37" t="s">
        <v>168</v>
      </c>
      <c r="O225" s="38"/>
    </row>
    <row r="226" spans="1:15" x14ac:dyDescent="0.2">
      <c r="A226" s="3">
        <f t="shared" si="8"/>
        <v>2039</v>
      </c>
      <c r="B226" s="35">
        <v>2751.38</v>
      </c>
      <c r="C226" s="35">
        <v>16.927020000000002</v>
      </c>
      <c r="D226" s="35">
        <v>1175</v>
      </c>
      <c r="E226" s="36">
        <v>4700</v>
      </c>
      <c r="F226" s="37" t="s">
        <v>168</v>
      </c>
      <c r="G226" s="37" t="s">
        <v>168</v>
      </c>
      <c r="H226" s="35">
        <v>531.61</v>
      </c>
      <c r="I226" s="35">
        <v>310</v>
      </c>
      <c r="J226" s="35">
        <v>30.8</v>
      </c>
      <c r="K226" s="37" t="s">
        <v>168</v>
      </c>
      <c r="L226" s="36" t="s">
        <v>168</v>
      </c>
      <c r="M226" s="35">
        <v>400</v>
      </c>
      <c r="N226" s="37" t="s">
        <v>168</v>
      </c>
      <c r="O226" s="38"/>
    </row>
    <row r="227" spans="1:15" x14ac:dyDescent="0.2">
      <c r="A227" s="3">
        <f t="shared" si="8"/>
        <v>2040</v>
      </c>
      <c r="B227" s="35">
        <v>2900.4200000000005</v>
      </c>
      <c r="C227" s="35">
        <v>16.927020000000002</v>
      </c>
      <c r="D227" s="35">
        <v>1275</v>
      </c>
      <c r="E227" s="36">
        <v>5100</v>
      </c>
      <c r="F227" s="37" t="s">
        <v>168</v>
      </c>
      <c r="G227" s="37" t="s">
        <v>168</v>
      </c>
      <c r="H227" s="35">
        <v>547.66</v>
      </c>
      <c r="I227" s="35">
        <v>306</v>
      </c>
      <c r="J227" s="35">
        <v>30.8</v>
      </c>
      <c r="K227" s="37" t="s">
        <v>168</v>
      </c>
      <c r="L227" s="36" t="s">
        <v>168</v>
      </c>
      <c r="M227" s="35">
        <v>400</v>
      </c>
      <c r="N227" s="37" t="s">
        <v>168</v>
      </c>
      <c r="O227" s="38"/>
    </row>
    <row r="228" spans="1:15" x14ac:dyDescent="0.2">
      <c r="A228" s="3">
        <f t="shared" si="8"/>
        <v>2041</v>
      </c>
      <c r="B228" s="35">
        <v>3085.0300000000007</v>
      </c>
      <c r="C228" s="35">
        <v>16.927020000000002</v>
      </c>
      <c r="D228" s="35">
        <v>1275</v>
      </c>
      <c r="E228" s="36">
        <v>5100</v>
      </c>
      <c r="F228" s="37" t="s">
        <v>168</v>
      </c>
      <c r="G228" s="37" t="s">
        <v>168</v>
      </c>
      <c r="H228" s="35">
        <v>563.71</v>
      </c>
      <c r="I228" s="35">
        <v>314</v>
      </c>
      <c r="J228" s="35">
        <v>30.8</v>
      </c>
      <c r="K228" s="37" t="s">
        <v>168</v>
      </c>
      <c r="L228" s="36" t="s">
        <v>168</v>
      </c>
      <c r="M228" s="35">
        <v>400</v>
      </c>
      <c r="N228" s="37" t="s">
        <v>168</v>
      </c>
      <c r="O228" s="38"/>
    </row>
    <row r="229" spans="1:15" x14ac:dyDescent="0.2">
      <c r="A229" s="3">
        <f t="shared" si="8"/>
        <v>2042</v>
      </c>
      <c r="B229" s="35">
        <v>3172.41</v>
      </c>
      <c r="C229" s="35">
        <v>16.927020000000002</v>
      </c>
      <c r="D229" s="35">
        <v>1275</v>
      </c>
      <c r="E229" s="36">
        <v>5100</v>
      </c>
      <c r="F229" s="37" t="s">
        <v>168</v>
      </c>
      <c r="G229" s="37" t="s">
        <v>168</v>
      </c>
      <c r="H229" s="35">
        <v>574.76</v>
      </c>
      <c r="I229" s="35">
        <v>330</v>
      </c>
      <c r="J229" s="35">
        <v>30.8</v>
      </c>
      <c r="K229" s="37" t="s">
        <v>168</v>
      </c>
      <c r="L229" s="36" t="s">
        <v>168</v>
      </c>
      <c r="M229" s="35">
        <v>400</v>
      </c>
      <c r="N229" s="37" t="s">
        <v>168</v>
      </c>
      <c r="O229" s="38"/>
    </row>
    <row r="230" spans="1:15" customFormat="1" x14ac:dyDescent="0.2">
      <c r="A230" s="3">
        <f t="shared" si="8"/>
        <v>2043</v>
      </c>
      <c r="B230" s="35">
        <v>3260.54</v>
      </c>
      <c r="C230" s="35">
        <v>16.927020000000002</v>
      </c>
      <c r="D230" s="35">
        <v>1275</v>
      </c>
      <c r="E230" s="36">
        <v>5100</v>
      </c>
      <c r="F230" s="37" t="s">
        <v>168</v>
      </c>
      <c r="G230" s="37" t="s">
        <v>168</v>
      </c>
      <c r="H230" s="35">
        <v>583.80999999999995</v>
      </c>
      <c r="I230" s="35">
        <v>336</v>
      </c>
      <c r="J230" s="35">
        <v>30.8</v>
      </c>
      <c r="K230" s="37" t="s">
        <v>168</v>
      </c>
      <c r="L230" s="36" t="s">
        <v>168</v>
      </c>
      <c r="M230" s="35">
        <v>400</v>
      </c>
      <c r="N230" s="37" t="s">
        <v>168</v>
      </c>
      <c r="O230" s="38"/>
    </row>
    <row r="231" spans="1:15" x14ac:dyDescent="0.2">
      <c r="B231" s="47"/>
      <c r="C231" s="47"/>
      <c r="H231" s="3" t="s">
        <v>154</v>
      </c>
      <c r="I231" s="3" t="s">
        <v>154</v>
      </c>
    </row>
    <row r="232" spans="1:15" x14ac:dyDescent="0.2">
      <c r="A232" s="3">
        <f>A207+1</f>
        <v>9</v>
      </c>
      <c r="B232" s="47" t="str">
        <f ca="1">OFFSET(Portfolios!$B$7,A232,0)</f>
        <v>Portfolio9</v>
      </c>
      <c r="C232" s="47" t="str">
        <f ca="1">VLOOKUP(B232,Portfolios!$B$8:$D$47,2,FALSE)</f>
        <v>Default CBREs</v>
      </c>
      <c r="H232" s="3" t="s">
        <v>154</v>
      </c>
      <c r="I232" s="3" t="s">
        <v>154</v>
      </c>
    </row>
    <row r="233" spans="1:15" x14ac:dyDescent="0.2">
      <c r="B233" s="3" t="s">
        <v>155</v>
      </c>
      <c r="C233" s="3" t="s">
        <v>155</v>
      </c>
      <c r="D233" s="3" t="s">
        <v>156</v>
      </c>
      <c r="E233" s="3" t="s">
        <v>157</v>
      </c>
      <c r="F233" s="3" t="s">
        <v>156</v>
      </c>
      <c r="G233" s="3" t="s">
        <v>157</v>
      </c>
      <c r="H233" s="3" t="s">
        <v>154</v>
      </c>
      <c r="I233" s="3" t="s">
        <v>154</v>
      </c>
      <c r="J233" s="42" t="s">
        <v>160</v>
      </c>
      <c r="K233" s="11" t="s">
        <v>161</v>
      </c>
      <c r="L233" s="26"/>
    </row>
    <row r="234" spans="1:15" x14ac:dyDescent="0.2">
      <c r="A234" s="3" t="s">
        <v>163</v>
      </c>
      <c r="B234" s="3" t="s">
        <v>164</v>
      </c>
      <c r="C234" s="3" t="s">
        <v>165</v>
      </c>
      <c r="D234" s="3" t="s">
        <v>164</v>
      </c>
      <c r="E234" s="3" t="s">
        <v>164</v>
      </c>
      <c r="F234" s="3" t="s">
        <v>165</v>
      </c>
      <c r="G234" s="3" t="s">
        <v>165</v>
      </c>
      <c r="H234" s="3" t="s">
        <v>158</v>
      </c>
      <c r="I234" s="3" t="s">
        <v>159</v>
      </c>
      <c r="J234" s="3" t="s">
        <v>164</v>
      </c>
      <c r="K234" s="3" t="s">
        <v>165</v>
      </c>
      <c r="L234" s="3" t="s">
        <v>166</v>
      </c>
      <c r="M234" s="3" t="s">
        <v>178</v>
      </c>
      <c r="N234" s="3" t="s">
        <v>167</v>
      </c>
    </row>
    <row r="235" spans="1:15" x14ac:dyDescent="0.2">
      <c r="A235" s="3">
        <f>A210</f>
        <v>2023</v>
      </c>
      <c r="B235" s="36" t="s">
        <v>168</v>
      </c>
      <c r="C235" s="36">
        <v>85.489954347818653</v>
      </c>
      <c r="D235" s="37" t="s">
        <v>168</v>
      </c>
      <c r="E235" s="37" t="s">
        <v>168</v>
      </c>
      <c r="F235" s="37" t="s">
        <v>168</v>
      </c>
      <c r="G235" s="37" t="s">
        <v>168</v>
      </c>
      <c r="H235" s="37" t="s">
        <v>168</v>
      </c>
      <c r="I235" s="37" t="s">
        <v>168</v>
      </c>
      <c r="J235" s="37" t="s">
        <v>168</v>
      </c>
      <c r="K235" s="37" t="s">
        <v>168</v>
      </c>
      <c r="L235" s="36" t="s">
        <v>168</v>
      </c>
      <c r="M235" s="36" t="s">
        <v>168</v>
      </c>
      <c r="N235" s="37" t="s">
        <v>168</v>
      </c>
      <c r="O235" s="37"/>
    </row>
    <row r="236" spans="1:15" x14ac:dyDescent="0.2">
      <c r="A236" s="3">
        <f>A235+1</f>
        <v>2024</v>
      </c>
      <c r="B236" s="35">
        <v>138.6</v>
      </c>
      <c r="C236" s="35">
        <v>112.46754069217755</v>
      </c>
      <c r="D236" s="35">
        <v>0</v>
      </c>
      <c r="E236" s="36">
        <v>0</v>
      </c>
      <c r="F236" s="37" t="s">
        <v>168</v>
      </c>
      <c r="G236" s="37" t="s">
        <v>168</v>
      </c>
      <c r="H236" s="36">
        <v>30</v>
      </c>
      <c r="I236" s="36">
        <v>133</v>
      </c>
      <c r="J236" s="35">
        <v>0</v>
      </c>
      <c r="K236" s="37" t="s">
        <v>168</v>
      </c>
      <c r="L236" s="36" t="s">
        <v>168</v>
      </c>
      <c r="M236" s="35">
        <v>0</v>
      </c>
      <c r="N236" s="37" t="s">
        <v>168</v>
      </c>
      <c r="O236" s="38"/>
    </row>
    <row r="237" spans="1:15" x14ac:dyDescent="0.2">
      <c r="A237" s="3">
        <f t="shared" ref="A237:A255" si="9">A236+1</f>
        <v>2025</v>
      </c>
      <c r="B237" s="35">
        <v>138.60999999999999</v>
      </c>
      <c r="C237" s="35">
        <v>113.20977148356157</v>
      </c>
      <c r="D237" s="35">
        <v>475</v>
      </c>
      <c r="E237" s="36">
        <v>1900</v>
      </c>
      <c r="F237" s="37" t="s">
        <v>168</v>
      </c>
      <c r="G237" s="37" t="s">
        <v>168</v>
      </c>
      <c r="H237" s="36">
        <v>60</v>
      </c>
      <c r="I237" s="36">
        <v>162</v>
      </c>
      <c r="J237" s="35">
        <v>0</v>
      </c>
      <c r="K237" s="37" t="s">
        <v>168</v>
      </c>
      <c r="L237" s="36" t="s">
        <v>168</v>
      </c>
      <c r="M237" s="35">
        <v>0</v>
      </c>
      <c r="N237" s="37" t="s">
        <v>168</v>
      </c>
      <c r="O237" s="38"/>
    </row>
    <row r="238" spans="1:15" x14ac:dyDescent="0.2">
      <c r="A238" s="3">
        <f t="shared" si="9"/>
        <v>2026</v>
      </c>
      <c r="B238" s="35">
        <v>633.41999999999985</v>
      </c>
      <c r="C238" s="35">
        <v>114.47310072614376</v>
      </c>
      <c r="D238" s="35">
        <v>475</v>
      </c>
      <c r="E238" s="36">
        <v>1900</v>
      </c>
      <c r="F238" s="37" t="s">
        <v>168</v>
      </c>
      <c r="G238" s="37" t="s">
        <v>168</v>
      </c>
      <c r="H238" s="35">
        <v>90</v>
      </c>
      <c r="I238" s="35">
        <v>183</v>
      </c>
      <c r="J238" s="35">
        <v>12.54</v>
      </c>
      <c r="K238" s="37" t="s">
        <v>168</v>
      </c>
      <c r="L238" s="36" t="s">
        <v>168</v>
      </c>
      <c r="M238" s="35">
        <v>0</v>
      </c>
      <c r="N238" s="37" t="s">
        <v>168</v>
      </c>
      <c r="O238" s="38"/>
    </row>
    <row r="239" spans="1:15" x14ac:dyDescent="0.2">
      <c r="A239" s="3">
        <f t="shared" si="9"/>
        <v>2027</v>
      </c>
      <c r="B239" s="35">
        <v>734.27</v>
      </c>
      <c r="C239" s="35">
        <v>115.73906072251305</v>
      </c>
      <c r="D239" s="35">
        <v>475</v>
      </c>
      <c r="E239" s="36">
        <v>1900</v>
      </c>
      <c r="F239" s="37" t="s">
        <v>168</v>
      </c>
      <c r="G239" s="37" t="s">
        <v>168</v>
      </c>
      <c r="H239" s="35">
        <v>120</v>
      </c>
      <c r="I239" s="35">
        <v>199</v>
      </c>
      <c r="J239" s="35">
        <v>16.010000000000002</v>
      </c>
      <c r="K239" s="37" t="s">
        <v>168</v>
      </c>
      <c r="L239" s="36" t="s">
        <v>168</v>
      </c>
      <c r="M239" s="35">
        <v>228</v>
      </c>
      <c r="N239" s="37" t="s">
        <v>168</v>
      </c>
      <c r="O239" s="38"/>
    </row>
    <row r="240" spans="1:15" x14ac:dyDescent="0.2">
      <c r="A240" s="3">
        <f t="shared" si="9"/>
        <v>2028</v>
      </c>
      <c r="B240" s="35">
        <v>972.18000000000006</v>
      </c>
      <c r="C240" s="35">
        <v>116.88938767031144</v>
      </c>
      <c r="D240" s="35">
        <v>475</v>
      </c>
      <c r="E240" s="36">
        <v>1900</v>
      </c>
      <c r="F240" s="37" t="s">
        <v>168</v>
      </c>
      <c r="G240" s="37" t="s">
        <v>168</v>
      </c>
      <c r="H240" s="35">
        <v>150</v>
      </c>
      <c r="I240" s="35">
        <v>211</v>
      </c>
      <c r="J240" s="35">
        <v>21.560000000000002</v>
      </c>
      <c r="K240" s="37" t="s">
        <v>168</v>
      </c>
      <c r="L240" s="36" t="s">
        <v>168</v>
      </c>
      <c r="M240" s="35">
        <v>400</v>
      </c>
      <c r="N240" s="37" t="s">
        <v>168</v>
      </c>
      <c r="O240" s="38"/>
    </row>
    <row r="241" spans="1:15" x14ac:dyDescent="0.2">
      <c r="A241" s="3">
        <f t="shared" si="9"/>
        <v>2029</v>
      </c>
      <c r="B241" s="35">
        <v>1237.96</v>
      </c>
      <c r="C241" s="35">
        <v>118.27882042730599</v>
      </c>
      <c r="D241" s="35">
        <v>475</v>
      </c>
      <c r="E241" s="36">
        <v>1900</v>
      </c>
      <c r="F241" s="37" t="s">
        <v>168</v>
      </c>
      <c r="G241" s="37" t="s">
        <v>168</v>
      </c>
      <c r="H241" s="35">
        <v>183</v>
      </c>
      <c r="I241" s="35">
        <v>218</v>
      </c>
      <c r="J241" s="35">
        <v>26.769999999999996</v>
      </c>
      <c r="K241" s="37" t="s">
        <v>168</v>
      </c>
      <c r="L241" s="36" t="s">
        <v>168</v>
      </c>
      <c r="M241" s="35">
        <v>400</v>
      </c>
      <c r="N241" s="37" t="s">
        <v>168</v>
      </c>
      <c r="O241" s="38"/>
    </row>
    <row r="242" spans="1:15" x14ac:dyDescent="0.2">
      <c r="A242" s="3">
        <f t="shared" si="9"/>
        <v>2030</v>
      </c>
      <c r="B242" s="35">
        <v>1412.7299999999998</v>
      </c>
      <c r="C242" s="35">
        <v>119.55259402516945</v>
      </c>
      <c r="D242" s="35">
        <v>816</v>
      </c>
      <c r="E242" s="36">
        <v>3264</v>
      </c>
      <c r="F242" s="37" t="s">
        <v>168</v>
      </c>
      <c r="G242" s="37" t="s">
        <v>168</v>
      </c>
      <c r="H242" s="35">
        <v>216</v>
      </c>
      <c r="I242" s="35">
        <v>228</v>
      </c>
      <c r="J242" s="35">
        <v>30.8</v>
      </c>
      <c r="K242" s="37" t="s">
        <v>168</v>
      </c>
      <c r="L242" s="36" t="s">
        <v>168</v>
      </c>
      <c r="M242" s="35">
        <v>400</v>
      </c>
      <c r="N242" s="37" t="s">
        <v>168</v>
      </c>
      <c r="O242" s="38"/>
    </row>
    <row r="243" spans="1:15" x14ac:dyDescent="0.2">
      <c r="A243" s="3">
        <f t="shared" si="9"/>
        <v>2031</v>
      </c>
      <c r="B243" s="35">
        <v>1522.5499999999997</v>
      </c>
      <c r="C243" s="35">
        <v>119.0394661550436</v>
      </c>
      <c r="D243" s="35">
        <v>916</v>
      </c>
      <c r="E243" s="36">
        <v>3664</v>
      </c>
      <c r="F243" s="37" t="s">
        <v>168</v>
      </c>
      <c r="G243" s="37" t="s">
        <v>168</v>
      </c>
      <c r="H243" s="35">
        <v>251</v>
      </c>
      <c r="I243" s="35">
        <v>242</v>
      </c>
      <c r="J243" s="35">
        <v>30.8</v>
      </c>
      <c r="K243" s="37" t="s">
        <v>168</v>
      </c>
      <c r="L243" s="36" t="s">
        <v>168</v>
      </c>
      <c r="M243" s="35">
        <v>400</v>
      </c>
      <c r="N243" s="37" t="s">
        <v>168</v>
      </c>
      <c r="O243" s="38"/>
    </row>
    <row r="244" spans="1:15" x14ac:dyDescent="0.2">
      <c r="A244" s="3">
        <f t="shared" si="9"/>
        <v>2032</v>
      </c>
      <c r="B244" s="35">
        <v>1651.9499999999996</v>
      </c>
      <c r="C244" s="35">
        <v>118.41300061010524</v>
      </c>
      <c r="D244" s="35">
        <v>916</v>
      </c>
      <c r="E244" s="36">
        <v>3664</v>
      </c>
      <c r="F244" s="37" t="s">
        <v>168</v>
      </c>
      <c r="G244" s="37" t="s">
        <v>168</v>
      </c>
      <c r="H244" s="35">
        <v>285</v>
      </c>
      <c r="I244" s="35">
        <v>252</v>
      </c>
      <c r="J244" s="35">
        <v>30.8</v>
      </c>
      <c r="K244" s="37" t="s">
        <v>168</v>
      </c>
      <c r="L244" s="36" t="s">
        <v>168</v>
      </c>
      <c r="M244" s="35">
        <v>400</v>
      </c>
      <c r="N244" s="37" t="s">
        <v>168</v>
      </c>
      <c r="O244" s="38"/>
    </row>
    <row r="245" spans="1:15" x14ac:dyDescent="0.2">
      <c r="A245" s="3">
        <f t="shared" si="9"/>
        <v>2033</v>
      </c>
      <c r="B245" s="35">
        <v>1781.48</v>
      </c>
      <c r="C245" s="35">
        <v>118.02089450464705</v>
      </c>
      <c r="D245" s="35">
        <v>916</v>
      </c>
      <c r="E245" s="36">
        <v>3664</v>
      </c>
      <c r="F245" s="37" t="s">
        <v>168</v>
      </c>
      <c r="G245" s="37" t="s">
        <v>168</v>
      </c>
      <c r="H245" s="35">
        <v>317</v>
      </c>
      <c r="I245" s="35">
        <v>261</v>
      </c>
      <c r="J245" s="35">
        <v>30.8</v>
      </c>
      <c r="K245" s="37" t="s">
        <v>168</v>
      </c>
      <c r="L245" s="36" t="s">
        <v>168</v>
      </c>
      <c r="M245" s="35">
        <v>400</v>
      </c>
      <c r="N245" s="37" t="s">
        <v>168</v>
      </c>
      <c r="O245" s="38"/>
    </row>
    <row r="246" spans="1:15" x14ac:dyDescent="0.2">
      <c r="A246" s="3">
        <f t="shared" si="9"/>
        <v>2034</v>
      </c>
      <c r="B246" s="35">
        <v>1916.63</v>
      </c>
      <c r="C246" s="35">
        <v>117.51542513212381</v>
      </c>
      <c r="D246" s="35">
        <v>916</v>
      </c>
      <c r="E246" s="36">
        <v>3664</v>
      </c>
      <c r="F246" s="37" t="s">
        <v>168</v>
      </c>
      <c r="G246" s="37" t="s">
        <v>168</v>
      </c>
      <c r="H246" s="35">
        <v>348</v>
      </c>
      <c r="I246" s="35">
        <v>270</v>
      </c>
      <c r="J246" s="35">
        <v>30.8</v>
      </c>
      <c r="K246" s="37" t="s">
        <v>168</v>
      </c>
      <c r="L246" s="36" t="s">
        <v>168</v>
      </c>
      <c r="M246" s="35">
        <v>400</v>
      </c>
      <c r="N246" s="37" t="s">
        <v>168</v>
      </c>
      <c r="O246" s="38"/>
    </row>
    <row r="247" spans="1:15" x14ac:dyDescent="0.2">
      <c r="A247" s="3">
        <f t="shared" si="9"/>
        <v>2035</v>
      </c>
      <c r="B247" s="35">
        <v>2075.0299999999997</v>
      </c>
      <c r="C247" s="35">
        <v>117.01248310646319</v>
      </c>
      <c r="D247" s="35">
        <v>916</v>
      </c>
      <c r="E247" s="36">
        <v>3664</v>
      </c>
      <c r="F247" s="37" t="s">
        <v>168</v>
      </c>
      <c r="G247" s="37" t="s">
        <v>168</v>
      </c>
      <c r="H247" s="35">
        <v>377</v>
      </c>
      <c r="I247" s="35">
        <v>272</v>
      </c>
      <c r="J247" s="35">
        <v>30.8</v>
      </c>
      <c r="K247" s="37" t="s">
        <v>168</v>
      </c>
      <c r="L247" s="36" t="s">
        <v>168</v>
      </c>
      <c r="M247" s="35">
        <v>400</v>
      </c>
      <c r="N247" s="37" t="s">
        <v>168</v>
      </c>
      <c r="O247" s="38"/>
    </row>
    <row r="248" spans="1:15" x14ac:dyDescent="0.2">
      <c r="A248" s="3">
        <f t="shared" si="9"/>
        <v>2036</v>
      </c>
      <c r="B248" s="35">
        <v>2264.3999999999996</v>
      </c>
      <c r="C248" s="35">
        <v>116.39845321543309</v>
      </c>
      <c r="D248" s="35">
        <v>916</v>
      </c>
      <c r="E248" s="36">
        <v>3664</v>
      </c>
      <c r="F248" s="37" t="s">
        <v>168</v>
      </c>
      <c r="G248" s="37" t="s">
        <v>168</v>
      </c>
      <c r="H248" s="35">
        <v>404</v>
      </c>
      <c r="I248" s="35">
        <v>287</v>
      </c>
      <c r="J248" s="35">
        <v>30.8</v>
      </c>
      <c r="K248" s="37" t="s">
        <v>168</v>
      </c>
      <c r="L248" s="36" t="s">
        <v>168</v>
      </c>
      <c r="M248" s="35">
        <v>400</v>
      </c>
      <c r="N248" s="37" t="s">
        <v>168</v>
      </c>
      <c r="O248" s="38"/>
    </row>
    <row r="249" spans="1:15" x14ac:dyDescent="0.2">
      <c r="A249" s="3">
        <f t="shared" si="9"/>
        <v>2037</v>
      </c>
      <c r="B249" s="35">
        <v>2454.0799999999995</v>
      </c>
      <c r="C249" s="35">
        <v>67.74752039704336</v>
      </c>
      <c r="D249" s="35">
        <v>975</v>
      </c>
      <c r="E249" s="36">
        <v>3900</v>
      </c>
      <c r="F249" s="37" t="s">
        <v>168</v>
      </c>
      <c r="G249" s="37" t="s">
        <v>168</v>
      </c>
      <c r="H249" s="35">
        <v>429</v>
      </c>
      <c r="I249" s="35">
        <v>296</v>
      </c>
      <c r="J249" s="35">
        <v>30.8</v>
      </c>
      <c r="K249" s="37" t="s">
        <v>168</v>
      </c>
      <c r="L249" s="36" t="s">
        <v>168</v>
      </c>
      <c r="M249" s="35">
        <v>400</v>
      </c>
      <c r="N249" s="37" t="s">
        <v>168</v>
      </c>
      <c r="O249" s="38"/>
    </row>
    <row r="250" spans="1:15" x14ac:dyDescent="0.2">
      <c r="A250" s="3">
        <f t="shared" si="9"/>
        <v>2038</v>
      </c>
      <c r="B250" s="35">
        <v>2631.79</v>
      </c>
      <c r="C250" s="35">
        <v>41.471463165077267</v>
      </c>
      <c r="D250" s="35">
        <v>1075</v>
      </c>
      <c r="E250" s="36">
        <v>4300</v>
      </c>
      <c r="F250" s="37" t="s">
        <v>168</v>
      </c>
      <c r="G250" s="37" t="s">
        <v>168</v>
      </c>
      <c r="H250" s="35">
        <v>452</v>
      </c>
      <c r="I250" s="35">
        <v>303</v>
      </c>
      <c r="J250" s="35">
        <v>30.8</v>
      </c>
      <c r="K250" s="37" t="s">
        <v>168</v>
      </c>
      <c r="L250" s="36" t="s">
        <v>168</v>
      </c>
      <c r="M250" s="35">
        <v>400</v>
      </c>
      <c r="N250" s="37" t="s">
        <v>168</v>
      </c>
      <c r="O250" s="38"/>
    </row>
    <row r="251" spans="1:15" x14ac:dyDescent="0.2">
      <c r="A251" s="3">
        <f t="shared" si="9"/>
        <v>2039</v>
      </c>
      <c r="B251" s="35">
        <v>2811.3500000000004</v>
      </c>
      <c r="C251" s="35">
        <v>16.927020000000002</v>
      </c>
      <c r="D251" s="35">
        <v>1175</v>
      </c>
      <c r="E251" s="36">
        <v>4700</v>
      </c>
      <c r="F251" s="37" t="s">
        <v>168</v>
      </c>
      <c r="G251" s="37" t="s">
        <v>168</v>
      </c>
      <c r="H251" s="35">
        <v>471</v>
      </c>
      <c r="I251" s="35">
        <v>310</v>
      </c>
      <c r="J251" s="35">
        <v>30.8</v>
      </c>
      <c r="K251" s="37" t="s">
        <v>168</v>
      </c>
      <c r="L251" s="36" t="s">
        <v>168</v>
      </c>
      <c r="M251" s="35">
        <v>400</v>
      </c>
      <c r="N251" s="37" t="s">
        <v>168</v>
      </c>
      <c r="O251" s="38"/>
    </row>
    <row r="252" spans="1:15" x14ac:dyDescent="0.2">
      <c r="A252" s="3">
        <f t="shared" si="9"/>
        <v>2040</v>
      </c>
      <c r="B252" s="35">
        <v>2960.4000000000005</v>
      </c>
      <c r="C252" s="35">
        <v>16.927020000000002</v>
      </c>
      <c r="D252" s="35">
        <v>1275</v>
      </c>
      <c r="E252" s="36">
        <v>5100</v>
      </c>
      <c r="F252" s="37" t="s">
        <v>168</v>
      </c>
      <c r="G252" s="37" t="s">
        <v>168</v>
      </c>
      <c r="H252" s="35">
        <v>487</v>
      </c>
      <c r="I252" s="35">
        <v>306</v>
      </c>
      <c r="J252" s="35">
        <v>30.8</v>
      </c>
      <c r="K252" s="37" t="s">
        <v>168</v>
      </c>
      <c r="L252" s="36" t="s">
        <v>168</v>
      </c>
      <c r="M252" s="35">
        <v>400</v>
      </c>
      <c r="N252" s="37" t="s">
        <v>168</v>
      </c>
      <c r="O252" s="38"/>
    </row>
    <row r="253" spans="1:15" x14ac:dyDescent="0.2">
      <c r="A253" s="3">
        <f t="shared" si="9"/>
        <v>2041</v>
      </c>
      <c r="B253" s="35">
        <v>3145.01</v>
      </c>
      <c r="C253" s="35">
        <v>16.927020000000002</v>
      </c>
      <c r="D253" s="35">
        <v>1275</v>
      </c>
      <c r="E253" s="36">
        <v>5100</v>
      </c>
      <c r="F253" s="37" t="s">
        <v>168</v>
      </c>
      <c r="G253" s="37" t="s">
        <v>168</v>
      </c>
      <c r="H253" s="35">
        <v>503</v>
      </c>
      <c r="I253" s="35">
        <v>314</v>
      </c>
      <c r="J253" s="35">
        <v>30.8</v>
      </c>
      <c r="K253" s="37" t="s">
        <v>168</v>
      </c>
      <c r="L253" s="36" t="s">
        <v>168</v>
      </c>
      <c r="M253" s="35">
        <v>400</v>
      </c>
      <c r="N253" s="37" t="s">
        <v>168</v>
      </c>
      <c r="O253" s="38"/>
    </row>
    <row r="254" spans="1:15" x14ac:dyDescent="0.2">
      <c r="A254" s="3">
        <f t="shared" si="9"/>
        <v>2042</v>
      </c>
      <c r="B254" s="35">
        <v>3232.3799999999997</v>
      </c>
      <c r="C254" s="35">
        <v>16.927020000000002</v>
      </c>
      <c r="D254" s="35">
        <v>1275</v>
      </c>
      <c r="E254" s="36">
        <v>5100</v>
      </c>
      <c r="F254" s="37" t="s">
        <v>168</v>
      </c>
      <c r="G254" s="37" t="s">
        <v>168</v>
      </c>
      <c r="H254" s="35">
        <v>514</v>
      </c>
      <c r="I254" s="35">
        <v>330</v>
      </c>
      <c r="J254" s="35">
        <v>30.8</v>
      </c>
      <c r="K254" s="37" t="s">
        <v>168</v>
      </c>
      <c r="L254" s="36" t="s">
        <v>168</v>
      </c>
      <c r="M254" s="35">
        <v>400</v>
      </c>
      <c r="N254" s="37" t="s">
        <v>168</v>
      </c>
      <c r="O254" s="38"/>
    </row>
    <row r="255" spans="1:15" customFormat="1" x14ac:dyDescent="0.2">
      <c r="A255" s="3">
        <f t="shared" si="9"/>
        <v>2043</v>
      </c>
      <c r="B255" s="35">
        <v>3320.52</v>
      </c>
      <c r="C255" s="35">
        <v>16.927020000000002</v>
      </c>
      <c r="D255" s="35">
        <v>1275</v>
      </c>
      <c r="E255" s="36">
        <v>5100</v>
      </c>
      <c r="F255" s="37" t="s">
        <v>168</v>
      </c>
      <c r="G255" s="37" t="s">
        <v>168</v>
      </c>
      <c r="H255" s="35">
        <v>523</v>
      </c>
      <c r="I255" s="35">
        <v>336</v>
      </c>
      <c r="J255" s="35">
        <v>30.8</v>
      </c>
      <c r="K255" s="37" t="s">
        <v>168</v>
      </c>
      <c r="L255" s="36" t="s">
        <v>168</v>
      </c>
      <c r="M255" s="35">
        <v>400</v>
      </c>
      <c r="N255" s="37" t="s">
        <v>168</v>
      </c>
      <c r="O255" s="38"/>
    </row>
    <row r="256" spans="1:15" x14ac:dyDescent="0.2">
      <c r="B256" s="47"/>
      <c r="C256" s="47"/>
      <c r="H256" s="3" t="s">
        <v>154</v>
      </c>
      <c r="I256" s="3" t="s">
        <v>154</v>
      </c>
    </row>
    <row r="257" spans="1:15" x14ac:dyDescent="0.2">
      <c r="A257" s="3">
        <f>A232+1</f>
        <v>10</v>
      </c>
      <c r="B257" s="47" t="str">
        <f ca="1">OFFSET(Portfolios!$B$7,A257,0)</f>
        <v>Portfolio10</v>
      </c>
      <c r="C257" s="47" t="str">
        <f ca="1">VLOOKUP(B257,Portfolios!$B$8:$D$47,2,FALSE)</f>
        <v>CBRE - 75%</v>
      </c>
      <c r="H257" s="3" t="s">
        <v>154</v>
      </c>
      <c r="I257" s="3" t="s">
        <v>154</v>
      </c>
    </row>
    <row r="258" spans="1:15" x14ac:dyDescent="0.2">
      <c r="B258" s="3" t="s">
        <v>155</v>
      </c>
      <c r="C258" s="3" t="s">
        <v>155</v>
      </c>
      <c r="D258" s="3" t="s">
        <v>156</v>
      </c>
      <c r="E258" s="3" t="s">
        <v>157</v>
      </c>
      <c r="F258" s="3" t="s">
        <v>156</v>
      </c>
      <c r="G258" s="3" t="s">
        <v>157</v>
      </c>
      <c r="H258" s="3" t="s">
        <v>154</v>
      </c>
      <c r="I258" s="3" t="s">
        <v>154</v>
      </c>
      <c r="J258" s="42" t="s">
        <v>160</v>
      </c>
      <c r="K258" s="11" t="s">
        <v>161</v>
      </c>
      <c r="L258" s="26"/>
    </row>
    <row r="259" spans="1:15" x14ac:dyDescent="0.2">
      <c r="A259" s="3" t="s">
        <v>163</v>
      </c>
      <c r="B259" s="3" t="s">
        <v>164</v>
      </c>
      <c r="C259" s="3" t="s">
        <v>165</v>
      </c>
      <c r="D259" s="3" t="s">
        <v>164</v>
      </c>
      <c r="E259" s="3" t="s">
        <v>164</v>
      </c>
      <c r="F259" s="3" t="s">
        <v>165</v>
      </c>
      <c r="G259" s="3" t="s">
        <v>165</v>
      </c>
      <c r="H259" s="3" t="s">
        <v>158</v>
      </c>
      <c r="I259" s="3" t="s">
        <v>159</v>
      </c>
      <c r="J259" s="3" t="s">
        <v>164</v>
      </c>
      <c r="K259" s="3" t="s">
        <v>165</v>
      </c>
      <c r="L259" s="3" t="s">
        <v>166</v>
      </c>
      <c r="M259" s="3" t="s">
        <v>178</v>
      </c>
      <c r="N259" s="3" t="s">
        <v>167</v>
      </c>
    </row>
    <row r="260" spans="1:15" x14ac:dyDescent="0.2">
      <c r="A260" s="3">
        <f>A235</f>
        <v>2023</v>
      </c>
      <c r="B260" s="36" t="s">
        <v>168</v>
      </c>
      <c r="C260" s="36">
        <v>85.489954347818653</v>
      </c>
      <c r="D260" s="37" t="s">
        <v>168</v>
      </c>
      <c r="E260" s="37" t="s">
        <v>168</v>
      </c>
      <c r="F260" s="37" t="s">
        <v>168</v>
      </c>
      <c r="G260" s="37" t="s">
        <v>168</v>
      </c>
      <c r="H260" s="37" t="s">
        <v>168</v>
      </c>
      <c r="I260" s="37" t="s">
        <v>168</v>
      </c>
      <c r="J260" s="37" t="s">
        <v>168</v>
      </c>
      <c r="K260" s="37" t="s">
        <v>168</v>
      </c>
      <c r="L260" s="36" t="s">
        <v>168</v>
      </c>
      <c r="M260" s="36" t="s">
        <v>168</v>
      </c>
      <c r="N260" s="37" t="s">
        <v>168</v>
      </c>
      <c r="O260" s="37"/>
    </row>
    <row r="261" spans="1:15" x14ac:dyDescent="0.2">
      <c r="A261" s="3">
        <f>A260+1</f>
        <v>2024</v>
      </c>
      <c r="B261" s="35">
        <v>138.6</v>
      </c>
      <c r="C261" s="35">
        <v>112.46754069217755</v>
      </c>
      <c r="D261" s="35">
        <v>0</v>
      </c>
      <c r="E261" s="36">
        <v>0</v>
      </c>
      <c r="F261" s="37" t="s">
        <v>168</v>
      </c>
      <c r="G261" s="37" t="s">
        <v>168</v>
      </c>
      <c r="H261" s="36">
        <v>30</v>
      </c>
      <c r="I261" s="36">
        <v>133</v>
      </c>
      <c r="J261" s="35">
        <v>0</v>
      </c>
      <c r="K261" s="37" t="s">
        <v>168</v>
      </c>
      <c r="L261" s="36" t="s">
        <v>168</v>
      </c>
      <c r="M261" s="35">
        <v>0</v>
      </c>
      <c r="N261" s="37" t="s">
        <v>168</v>
      </c>
      <c r="O261" s="38"/>
    </row>
    <row r="262" spans="1:15" x14ac:dyDescent="0.2">
      <c r="A262" s="3">
        <f t="shared" ref="A262:A280" si="10">A261+1</f>
        <v>2025</v>
      </c>
      <c r="B262" s="35">
        <v>138.60999999999999</v>
      </c>
      <c r="C262" s="35">
        <v>113.20977148356157</v>
      </c>
      <c r="D262" s="35">
        <v>475</v>
      </c>
      <c r="E262" s="36">
        <v>1900</v>
      </c>
      <c r="F262" s="37" t="s">
        <v>168</v>
      </c>
      <c r="G262" s="37" t="s">
        <v>168</v>
      </c>
      <c r="H262" s="36">
        <v>60</v>
      </c>
      <c r="I262" s="36">
        <v>162</v>
      </c>
      <c r="J262" s="35">
        <v>0.01</v>
      </c>
      <c r="K262" s="37" t="s">
        <v>168</v>
      </c>
      <c r="L262" s="36" t="s">
        <v>168</v>
      </c>
      <c r="M262" s="35">
        <v>0</v>
      </c>
      <c r="N262" s="37" t="s">
        <v>168</v>
      </c>
      <c r="O262" s="38"/>
    </row>
    <row r="263" spans="1:15" x14ac:dyDescent="0.2">
      <c r="A263" s="3">
        <f t="shared" si="10"/>
        <v>2026</v>
      </c>
      <c r="B263" s="35">
        <v>635.64999999999986</v>
      </c>
      <c r="C263" s="35">
        <v>114.47310072614376</v>
      </c>
      <c r="D263" s="35">
        <v>475</v>
      </c>
      <c r="E263" s="36">
        <v>1900</v>
      </c>
      <c r="F263" s="37" t="s">
        <v>168</v>
      </c>
      <c r="G263" s="37" t="s">
        <v>168</v>
      </c>
      <c r="H263" s="35">
        <v>90</v>
      </c>
      <c r="I263" s="35">
        <v>183</v>
      </c>
      <c r="J263" s="35">
        <v>9.48</v>
      </c>
      <c r="K263" s="37" t="s">
        <v>168</v>
      </c>
      <c r="L263" s="36" t="s">
        <v>168</v>
      </c>
      <c r="M263" s="35">
        <v>0</v>
      </c>
      <c r="N263" s="37" t="s">
        <v>168</v>
      </c>
      <c r="O263" s="38"/>
    </row>
    <row r="264" spans="1:15" x14ac:dyDescent="0.2">
      <c r="A264" s="3">
        <f t="shared" si="10"/>
        <v>2027</v>
      </c>
      <c r="B264" s="35">
        <v>737.55</v>
      </c>
      <c r="C264" s="35">
        <v>115.73906072251305</v>
      </c>
      <c r="D264" s="35">
        <v>475</v>
      </c>
      <c r="E264" s="36">
        <v>1900</v>
      </c>
      <c r="F264" s="37" t="s">
        <v>168</v>
      </c>
      <c r="G264" s="37" t="s">
        <v>168</v>
      </c>
      <c r="H264" s="35">
        <v>120</v>
      </c>
      <c r="I264" s="35">
        <v>199</v>
      </c>
      <c r="J264" s="35">
        <v>12.090000000000002</v>
      </c>
      <c r="K264" s="37" t="s">
        <v>168</v>
      </c>
      <c r="L264" s="36" t="s">
        <v>168</v>
      </c>
      <c r="M264" s="35">
        <v>231</v>
      </c>
      <c r="N264" s="37" t="s">
        <v>168</v>
      </c>
      <c r="O264" s="38"/>
    </row>
    <row r="265" spans="1:15" x14ac:dyDescent="0.2">
      <c r="A265" s="3">
        <f t="shared" si="10"/>
        <v>2028</v>
      </c>
      <c r="B265" s="35">
        <v>977.4799999999999</v>
      </c>
      <c r="C265" s="35">
        <v>116.88938767031144</v>
      </c>
      <c r="D265" s="35">
        <v>475</v>
      </c>
      <c r="E265" s="36">
        <v>1900</v>
      </c>
      <c r="F265" s="37" t="s">
        <v>168</v>
      </c>
      <c r="G265" s="37" t="s">
        <v>168</v>
      </c>
      <c r="H265" s="35">
        <v>150</v>
      </c>
      <c r="I265" s="35">
        <v>211</v>
      </c>
      <c r="J265" s="35">
        <v>16.29</v>
      </c>
      <c r="K265" s="37" t="s">
        <v>168</v>
      </c>
      <c r="L265" s="36" t="s">
        <v>168</v>
      </c>
      <c r="M265" s="35">
        <v>400</v>
      </c>
      <c r="N265" s="37" t="s">
        <v>168</v>
      </c>
      <c r="O265" s="38"/>
    </row>
    <row r="266" spans="1:15" x14ac:dyDescent="0.2">
      <c r="A266" s="3">
        <f t="shared" si="10"/>
        <v>2029</v>
      </c>
      <c r="B266" s="35">
        <v>1244.5400000000002</v>
      </c>
      <c r="C266" s="35">
        <v>118.27882042730599</v>
      </c>
      <c r="D266" s="35">
        <v>475</v>
      </c>
      <c r="E266" s="36">
        <v>1900</v>
      </c>
      <c r="F266" s="37" t="s">
        <v>168</v>
      </c>
      <c r="G266" s="37" t="s">
        <v>168</v>
      </c>
      <c r="H266" s="35">
        <v>183</v>
      </c>
      <c r="I266" s="35">
        <v>218</v>
      </c>
      <c r="J266" s="35">
        <v>20.21</v>
      </c>
      <c r="K266" s="37" t="s">
        <v>168</v>
      </c>
      <c r="L266" s="36" t="s">
        <v>168</v>
      </c>
      <c r="M266" s="35">
        <v>400</v>
      </c>
      <c r="N266" s="37" t="s">
        <v>168</v>
      </c>
      <c r="O266" s="38"/>
    </row>
    <row r="267" spans="1:15" x14ac:dyDescent="0.2">
      <c r="A267" s="3">
        <f t="shared" si="10"/>
        <v>2030</v>
      </c>
      <c r="B267" s="35">
        <v>1420.9199999999996</v>
      </c>
      <c r="C267" s="35">
        <v>119.55259402516945</v>
      </c>
      <c r="D267" s="35">
        <v>861</v>
      </c>
      <c r="E267" s="36">
        <v>3444</v>
      </c>
      <c r="F267" s="37" t="s">
        <v>168</v>
      </c>
      <c r="G267" s="37" t="s">
        <v>168</v>
      </c>
      <c r="H267" s="35">
        <v>216</v>
      </c>
      <c r="I267" s="35">
        <v>228</v>
      </c>
      <c r="J267" s="35">
        <v>23.240000000000002</v>
      </c>
      <c r="K267" s="37" t="s">
        <v>168</v>
      </c>
      <c r="L267" s="36" t="s">
        <v>168</v>
      </c>
      <c r="M267" s="35">
        <v>400</v>
      </c>
      <c r="N267" s="37" t="s">
        <v>168</v>
      </c>
      <c r="O267" s="38"/>
    </row>
    <row r="268" spans="1:15" x14ac:dyDescent="0.2">
      <c r="A268" s="3">
        <f t="shared" si="10"/>
        <v>2031</v>
      </c>
      <c r="B268" s="35">
        <v>1530.7099999999998</v>
      </c>
      <c r="C268" s="35">
        <v>119.0394661550436</v>
      </c>
      <c r="D268" s="35">
        <v>961</v>
      </c>
      <c r="E268" s="36">
        <v>3844</v>
      </c>
      <c r="F268" s="37" t="s">
        <v>168</v>
      </c>
      <c r="G268" s="37" t="s">
        <v>168</v>
      </c>
      <c r="H268" s="35">
        <v>251</v>
      </c>
      <c r="I268" s="35">
        <v>242</v>
      </c>
      <c r="J268" s="35">
        <v>23.259999999999998</v>
      </c>
      <c r="K268" s="37" t="s">
        <v>168</v>
      </c>
      <c r="L268" s="36" t="s">
        <v>168</v>
      </c>
      <c r="M268" s="35">
        <v>400</v>
      </c>
      <c r="N268" s="37" t="s">
        <v>168</v>
      </c>
      <c r="O268" s="38"/>
    </row>
    <row r="269" spans="1:15" x14ac:dyDescent="0.2">
      <c r="A269" s="3">
        <f t="shared" si="10"/>
        <v>2032</v>
      </c>
      <c r="B269" s="35">
        <v>1660.1499999999999</v>
      </c>
      <c r="C269" s="35">
        <v>118.41300061010524</v>
      </c>
      <c r="D269" s="35">
        <v>961</v>
      </c>
      <c r="E269" s="36">
        <v>3844</v>
      </c>
      <c r="F269" s="37" t="s">
        <v>168</v>
      </c>
      <c r="G269" s="37" t="s">
        <v>168</v>
      </c>
      <c r="H269" s="35">
        <v>285</v>
      </c>
      <c r="I269" s="35">
        <v>252</v>
      </c>
      <c r="J269" s="35">
        <v>23.27</v>
      </c>
      <c r="K269" s="37" t="s">
        <v>168</v>
      </c>
      <c r="L269" s="36" t="s">
        <v>168</v>
      </c>
      <c r="M269" s="35">
        <v>400</v>
      </c>
      <c r="N269" s="37" t="s">
        <v>168</v>
      </c>
      <c r="O269" s="38"/>
    </row>
    <row r="270" spans="1:15" x14ac:dyDescent="0.2">
      <c r="A270" s="3">
        <f t="shared" si="10"/>
        <v>2033</v>
      </c>
      <c r="B270" s="35">
        <v>1789.6299999999999</v>
      </c>
      <c r="C270" s="35">
        <v>118.02089450464705</v>
      </c>
      <c r="D270" s="35">
        <v>961</v>
      </c>
      <c r="E270" s="36">
        <v>3844</v>
      </c>
      <c r="F270" s="37" t="s">
        <v>168</v>
      </c>
      <c r="G270" s="37" t="s">
        <v>168</v>
      </c>
      <c r="H270" s="35">
        <v>317</v>
      </c>
      <c r="I270" s="35">
        <v>261</v>
      </c>
      <c r="J270" s="35">
        <v>23.279999999999998</v>
      </c>
      <c r="K270" s="37" t="s">
        <v>168</v>
      </c>
      <c r="L270" s="36" t="s">
        <v>168</v>
      </c>
      <c r="M270" s="35">
        <v>400</v>
      </c>
      <c r="N270" s="37" t="s">
        <v>168</v>
      </c>
      <c r="O270" s="38"/>
    </row>
    <row r="271" spans="1:15" x14ac:dyDescent="0.2">
      <c r="A271" s="3">
        <f t="shared" si="10"/>
        <v>2034</v>
      </c>
      <c r="B271" s="35">
        <v>1924.78</v>
      </c>
      <c r="C271" s="35">
        <v>117.51542513212381</v>
      </c>
      <c r="D271" s="35">
        <v>961</v>
      </c>
      <c r="E271" s="36">
        <v>3844</v>
      </c>
      <c r="F271" s="37" t="s">
        <v>168</v>
      </c>
      <c r="G271" s="37" t="s">
        <v>168</v>
      </c>
      <c r="H271" s="35">
        <v>348</v>
      </c>
      <c r="I271" s="35">
        <v>270</v>
      </c>
      <c r="J271" s="35">
        <v>23.29</v>
      </c>
      <c r="K271" s="37" t="s">
        <v>168</v>
      </c>
      <c r="L271" s="36" t="s">
        <v>168</v>
      </c>
      <c r="M271" s="35">
        <v>400</v>
      </c>
      <c r="N271" s="37" t="s">
        <v>168</v>
      </c>
      <c r="O271" s="38"/>
    </row>
    <row r="272" spans="1:15" x14ac:dyDescent="0.2">
      <c r="A272" s="3">
        <f t="shared" si="10"/>
        <v>2035</v>
      </c>
      <c r="B272" s="35">
        <v>2082.5199999999995</v>
      </c>
      <c r="C272" s="35">
        <v>117.01248310646319</v>
      </c>
      <c r="D272" s="35">
        <v>961</v>
      </c>
      <c r="E272" s="36">
        <v>3844</v>
      </c>
      <c r="F272" s="37" t="s">
        <v>168</v>
      </c>
      <c r="G272" s="37" t="s">
        <v>168</v>
      </c>
      <c r="H272" s="35">
        <v>377</v>
      </c>
      <c r="I272" s="35">
        <v>272</v>
      </c>
      <c r="J272" s="35">
        <v>23.3</v>
      </c>
      <c r="K272" s="37" t="s">
        <v>168</v>
      </c>
      <c r="L272" s="36" t="s">
        <v>168</v>
      </c>
      <c r="M272" s="35">
        <v>400</v>
      </c>
      <c r="N272" s="37" t="s">
        <v>168</v>
      </c>
      <c r="O272" s="38"/>
    </row>
    <row r="273" spans="1:15" x14ac:dyDescent="0.2">
      <c r="A273" s="3">
        <f t="shared" si="10"/>
        <v>2036</v>
      </c>
      <c r="B273" s="35">
        <v>2271.8799999999997</v>
      </c>
      <c r="C273" s="35">
        <v>116.39845321543309</v>
      </c>
      <c r="D273" s="35">
        <v>961</v>
      </c>
      <c r="E273" s="36">
        <v>3844</v>
      </c>
      <c r="F273" s="37" t="s">
        <v>168</v>
      </c>
      <c r="G273" s="37" t="s">
        <v>168</v>
      </c>
      <c r="H273" s="35">
        <v>404</v>
      </c>
      <c r="I273" s="35">
        <v>287</v>
      </c>
      <c r="J273" s="35">
        <v>23.32</v>
      </c>
      <c r="K273" s="37" t="s">
        <v>168</v>
      </c>
      <c r="L273" s="36" t="s">
        <v>168</v>
      </c>
      <c r="M273" s="35">
        <v>400</v>
      </c>
      <c r="N273" s="37" t="s">
        <v>168</v>
      </c>
      <c r="O273" s="38"/>
    </row>
    <row r="274" spans="1:15" x14ac:dyDescent="0.2">
      <c r="A274" s="3">
        <f t="shared" si="10"/>
        <v>2037</v>
      </c>
      <c r="B274" s="35">
        <v>2461.5699999999993</v>
      </c>
      <c r="C274" s="35">
        <v>67.74752039704336</v>
      </c>
      <c r="D274" s="35">
        <v>975</v>
      </c>
      <c r="E274" s="36">
        <v>3900</v>
      </c>
      <c r="F274" s="37" t="s">
        <v>168</v>
      </c>
      <c r="G274" s="37" t="s">
        <v>168</v>
      </c>
      <c r="H274" s="35">
        <v>429</v>
      </c>
      <c r="I274" s="35">
        <v>296</v>
      </c>
      <c r="J274" s="35">
        <v>23.32</v>
      </c>
      <c r="K274" s="37" t="s">
        <v>168</v>
      </c>
      <c r="L274" s="36" t="s">
        <v>168</v>
      </c>
      <c r="M274" s="35">
        <v>400</v>
      </c>
      <c r="N274" s="37" t="s">
        <v>168</v>
      </c>
      <c r="O274" s="38"/>
    </row>
    <row r="275" spans="1:15" x14ac:dyDescent="0.2">
      <c r="A275" s="3">
        <f t="shared" si="10"/>
        <v>2038</v>
      </c>
      <c r="B275" s="35">
        <v>2639.27</v>
      </c>
      <c r="C275" s="35">
        <v>41.471463165077267</v>
      </c>
      <c r="D275" s="35">
        <v>1075</v>
      </c>
      <c r="E275" s="36">
        <v>4300</v>
      </c>
      <c r="F275" s="37" t="s">
        <v>168</v>
      </c>
      <c r="G275" s="37" t="s">
        <v>168</v>
      </c>
      <c r="H275" s="35">
        <v>452</v>
      </c>
      <c r="I275" s="35">
        <v>303</v>
      </c>
      <c r="J275" s="35">
        <v>23.33</v>
      </c>
      <c r="K275" s="37" t="s">
        <v>168</v>
      </c>
      <c r="L275" s="36" t="s">
        <v>168</v>
      </c>
      <c r="M275" s="35">
        <v>400</v>
      </c>
      <c r="N275" s="37" t="s">
        <v>168</v>
      </c>
      <c r="O275" s="38"/>
    </row>
    <row r="276" spans="1:15" x14ac:dyDescent="0.2">
      <c r="A276" s="3">
        <f t="shared" si="10"/>
        <v>2039</v>
      </c>
      <c r="B276" s="35">
        <v>2818.82</v>
      </c>
      <c r="C276" s="35">
        <v>16.927020000000002</v>
      </c>
      <c r="D276" s="35">
        <v>1175</v>
      </c>
      <c r="E276" s="36">
        <v>4700</v>
      </c>
      <c r="F276" s="37" t="s">
        <v>168</v>
      </c>
      <c r="G276" s="37" t="s">
        <v>168</v>
      </c>
      <c r="H276" s="35">
        <v>471</v>
      </c>
      <c r="I276" s="35">
        <v>310</v>
      </c>
      <c r="J276" s="35">
        <v>23.34</v>
      </c>
      <c r="K276" s="37" t="s">
        <v>168</v>
      </c>
      <c r="L276" s="36" t="s">
        <v>168</v>
      </c>
      <c r="M276" s="35">
        <v>400</v>
      </c>
      <c r="N276" s="37" t="s">
        <v>168</v>
      </c>
      <c r="O276" s="38"/>
    </row>
    <row r="277" spans="1:15" x14ac:dyDescent="0.2">
      <c r="A277" s="3">
        <f t="shared" si="10"/>
        <v>2040</v>
      </c>
      <c r="B277" s="35">
        <v>2967.8500000000004</v>
      </c>
      <c r="C277" s="35">
        <v>16.927020000000002</v>
      </c>
      <c r="D277" s="35">
        <v>1275</v>
      </c>
      <c r="E277" s="36">
        <v>5100</v>
      </c>
      <c r="F277" s="37" t="s">
        <v>168</v>
      </c>
      <c r="G277" s="37" t="s">
        <v>168</v>
      </c>
      <c r="H277" s="35">
        <v>487</v>
      </c>
      <c r="I277" s="35">
        <v>306</v>
      </c>
      <c r="J277" s="35">
        <v>23.35</v>
      </c>
      <c r="K277" s="37" t="s">
        <v>168</v>
      </c>
      <c r="L277" s="36" t="s">
        <v>168</v>
      </c>
      <c r="M277" s="35">
        <v>400</v>
      </c>
      <c r="N277" s="37" t="s">
        <v>168</v>
      </c>
      <c r="O277" s="38"/>
    </row>
    <row r="278" spans="1:15" x14ac:dyDescent="0.2">
      <c r="A278" s="3">
        <f t="shared" si="10"/>
        <v>2041</v>
      </c>
      <c r="B278" s="35">
        <v>3152.4600000000005</v>
      </c>
      <c r="C278" s="35">
        <v>16.927020000000002</v>
      </c>
      <c r="D278" s="35">
        <v>1275</v>
      </c>
      <c r="E278" s="36">
        <v>5100</v>
      </c>
      <c r="F278" s="37" t="s">
        <v>168</v>
      </c>
      <c r="G278" s="37" t="s">
        <v>168</v>
      </c>
      <c r="H278" s="35">
        <v>503</v>
      </c>
      <c r="I278" s="35">
        <v>314</v>
      </c>
      <c r="J278" s="35">
        <v>23.36</v>
      </c>
      <c r="K278" s="37" t="s">
        <v>168</v>
      </c>
      <c r="L278" s="36" t="s">
        <v>168</v>
      </c>
      <c r="M278" s="35">
        <v>400</v>
      </c>
      <c r="N278" s="37" t="s">
        <v>168</v>
      </c>
      <c r="O278" s="38"/>
    </row>
    <row r="279" spans="1:15" x14ac:dyDescent="0.2">
      <c r="A279" s="3">
        <f t="shared" si="10"/>
        <v>2042</v>
      </c>
      <c r="B279" s="35">
        <v>3239.8199999999997</v>
      </c>
      <c r="C279" s="35">
        <v>16.927020000000002</v>
      </c>
      <c r="D279" s="35">
        <v>1275</v>
      </c>
      <c r="E279" s="36">
        <v>5100</v>
      </c>
      <c r="F279" s="37" t="s">
        <v>168</v>
      </c>
      <c r="G279" s="37" t="s">
        <v>168</v>
      </c>
      <c r="H279" s="35">
        <v>514</v>
      </c>
      <c r="I279" s="35">
        <v>330</v>
      </c>
      <c r="J279" s="35">
        <v>23.380000000000003</v>
      </c>
      <c r="K279" s="37" t="s">
        <v>168</v>
      </c>
      <c r="L279" s="36" t="s">
        <v>168</v>
      </c>
      <c r="M279" s="35">
        <v>400</v>
      </c>
      <c r="N279" s="37" t="s">
        <v>168</v>
      </c>
      <c r="O279" s="38"/>
    </row>
    <row r="280" spans="1:15" customFormat="1" x14ac:dyDescent="0.2">
      <c r="A280" s="3">
        <f t="shared" si="10"/>
        <v>2043</v>
      </c>
      <c r="B280" s="35">
        <v>3327.94</v>
      </c>
      <c r="C280" s="35">
        <v>16.927020000000002</v>
      </c>
      <c r="D280" s="35">
        <v>1275</v>
      </c>
      <c r="E280" s="36">
        <v>5100</v>
      </c>
      <c r="F280" s="37" t="s">
        <v>168</v>
      </c>
      <c r="G280" s="37" t="s">
        <v>168</v>
      </c>
      <c r="H280" s="35">
        <v>523</v>
      </c>
      <c r="I280" s="35">
        <v>336</v>
      </c>
      <c r="J280" s="35">
        <v>23.380000000000003</v>
      </c>
      <c r="K280" s="37" t="s">
        <v>168</v>
      </c>
      <c r="L280" s="36" t="s">
        <v>168</v>
      </c>
      <c r="M280" s="35">
        <v>400</v>
      </c>
      <c r="N280" s="37" t="s">
        <v>168</v>
      </c>
      <c r="O280" s="38"/>
    </row>
    <row r="281" spans="1:15" x14ac:dyDescent="0.2">
      <c r="B281" s="47"/>
      <c r="C281" s="47"/>
      <c r="H281" s="3" t="s">
        <v>154</v>
      </c>
      <c r="I281" s="3" t="s">
        <v>154</v>
      </c>
    </row>
    <row r="282" spans="1:15" x14ac:dyDescent="0.2">
      <c r="A282" s="3">
        <f>A257+1</f>
        <v>11</v>
      </c>
      <c r="B282" s="47" t="str">
        <f ca="1">OFFSET(Portfolios!$B$7,A282,0)</f>
        <v>Portfolio11</v>
      </c>
      <c r="C282" s="47" t="str">
        <f ca="1">VLOOKUP(B282,Portfolios!$B$8:$D$47,2,FALSE)</f>
        <v>CBRE - zero</v>
      </c>
      <c r="H282" s="3" t="s">
        <v>154</v>
      </c>
      <c r="I282" s="3" t="s">
        <v>154</v>
      </c>
    </row>
    <row r="283" spans="1:15" x14ac:dyDescent="0.2">
      <c r="B283" s="3" t="s">
        <v>155</v>
      </c>
      <c r="C283" s="3" t="s">
        <v>155</v>
      </c>
      <c r="D283" s="3" t="s">
        <v>156</v>
      </c>
      <c r="E283" s="3" t="s">
        <v>157</v>
      </c>
      <c r="F283" s="3" t="s">
        <v>156</v>
      </c>
      <c r="G283" s="3" t="s">
        <v>157</v>
      </c>
      <c r="H283" s="3" t="s">
        <v>154</v>
      </c>
      <c r="I283" s="3" t="s">
        <v>154</v>
      </c>
      <c r="J283" s="42" t="s">
        <v>160</v>
      </c>
      <c r="K283" s="11" t="s">
        <v>161</v>
      </c>
      <c r="L283" s="26"/>
    </row>
    <row r="284" spans="1:15" x14ac:dyDescent="0.2">
      <c r="A284" s="3" t="s">
        <v>163</v>
      </c>
      <c r="B284" s="3" t="s">
        <v>164</v>
      </c>
      <c r="C284" s="3" t="s">
        <v>165</v>
      </c>
      <c r="D284" s="3" t="s">
        <v>164</v>
      </c>
      <c r="E284" s="3" t="s">
        <v>164</v>
      </c>
      <c r="F284" s="3" t="s">
        <v>165</v>
      </c>
      <c r="G284" s="3" t="s">
        <v>165</v>
      </c>
      <c r="H284" s="3" t="s">
        <v>158</v>
      </c>
      <c r="I284" s="3" t="s">
        <v>159</v>
      </c>
      <c r="J284" s="3" t="s">
        <v>164</v>
      </c>
      <c r="K284" s="3" t="s">
        <v>165</v>
      </c>
      <c r="L284" s="3" t="s">
        <v>166</v>
      </c>
      <c r="M284" s="3" t="s">
        <v>178</v>
      </c>
      <c r="N284" s="3" t="s">
        <v>167</v>
      </c>
    </row>
    <row r="285" spans="1:15" x14ac:dyDescent="0.2">
      <c r="A285" s="3">
        <f>A260</f>
        <v>2023</v>
      </c>
      <c r="B285" s="36" t="s">
        <v>168</v>
      </c>
      <c r="C285" s="36">
        <v>85.489954347818653</v>
      </c>
      <c r="D285" s="37" t="s">
        <v>168</v>
      </c>
      <c r="E285" s="37" t="s">
        <v>168</v>
      </c>
      <c r="F285" s="37" t="s">
        <v>168</v>
      </c>
      <c r="G285" s="37" t="s">
        <v>168</v>
      </c>
      <c r="H285" s="37" t="s">
        <v>168</v>
      </c>
      <c r="I285" s="37" t="s">
        <v>168</v>
      </c>
      <c r="J285" s="37" t="s">
        <v>168</v>
      </c>
      <c r="K285" s="37" t="s">
        <v>168</v>
      </c>
      <c r="L285" s="36" t="s">
        <v>168</v>
      </c>
      <c r="M285" s="36" t="s">
        <v>168</v>
      </c>
      <c r="N285" s="37" t="s">
        <v>168</v>
      </c>
      <c r="O285" s="37"/>
    </row>
    <row r="286" spans="1:15" x14ac:dyDescent="0.2">
      <c r="A286" s="3">
        <f>A285+1</f>
        <v>2024</v>
      </c>
      <c r="B286" s="35">
        <v>138.6</v>
      </c>
      <c r="C286" s="35">
        <v>112.46754069217755</v>
      </c>
      <c r="D286" s="35">
        <v>0</v>
      </c>
      <c r="E286" s="36">
        <v>0</v>
      </c>
      <c r="F286" s="37" t="s">
        <v>168</v>
      </c>
      <c r="G286" s="37" t="s">
        <v>168</v>
      </c>
      <c r="H286" s="36">
        <v>30</v>
      </c>
      <c r="I286" s="36">
        <v>133</v>
      </c>
      <c r="J286" s="35">
        <v>0</v>
      </c>
      <c r="K286" s="37" t="s">
        <v>168</v>
      </c>
      <c r="L286" s="36" t="s">
        <v>168</v>
      </c>
      <c r="M286" s="35">
        <v>0</v>
      </c>
      <c r="N286" s="37" t="s">
        <v>168</v>
      </c>
      <c r="O286" s="38"/>
    </row>
    <row r="287" spans="1:15" x14ac:dyDescent="0.2">
      <c r="A287" s="3">
        <f t="shared" ref="A287:A305" si="11">A286+1</f>
        <v>2025</v>
      </c>
      <c r="B287" s="35">
        <v>138.60999999999999</v>
      </c>
      <c r="C287" s="35">
        <v>113.20977148356157</v>
      </c>
      <c r="D287" s="35">
        <v>475</v>
      </c>
      <c r="E287" s="36">
        <v>1900</v>
      </c>
      <c r="F287" s="37" t="s">
        <v>168</v>
      </c>
      <c r="G287" s="37" t="s">
        <v>168</v>
      </c>
      <c r="H287" s="36">
        <v>60</v>
      </c>
      <c r="I287" s="36">
        <v>162</v>
      </c>
      <c r="J287" s="35">
        <v>0.01</v>
      </c>
      <c r="K287" s="37" t="s">
        <v>168</v>
      </c>
      <c r="L287" s="36" t="s">
        <v>168</v>
      </c>
      <c r="M287" s="35">
        <v>0</v>
      </c>
      <c r="N287" s="37" t="s">
        <v>168</v>
      </c>
      <c r="O287" s="38"/>
    </row>
    <row r="288" spans="1:15" x14ac:dyDescent="0.2">
      <c r="A288" s="3">
        <f t="shared" si="11"/>
        <v>2026</v>
      </c>
      <c r="B288" s="35">
        <v>642.49</v>
      </c>
      <c r="C288" s="35">
        <v>114.47310072614376</v>
      </c>
      <c r="D288" s="35">
        <v>475</v>
      </c>
      <c r="E288" s="36">
        <v>1900</v>
      </c>
      <c r="F288" s="37" t="s">
        <v>168</v>
      </c>
      <c r="G288" s="37" t="s">
        <v>168</v>
      </c>
      <c r="H288" s="35">
        <v>90</v>
      </c>
      <c r="I288" s="35">
        <v>183</v>
      </c>
      <c r="J288" s="35">
        <v>0.01</v>
      </c>
      <c r="K288" s="37" t="s">
        <v>168</v>
      </c>
      <c r="L288" s="36" t="s">
        <v>168</v>
      </c>
      <c r="M288" s="35">
        <v>0</v>
      </c>
      <c r="N288" s="37" t="s">
        <v>168</v>
      </c>
      <c r="O288" s="38"/>
    </row>
    <row r="289" spans="1:15" x14ac:dyDescent="0.2">
      <c r="A289" s="3">
        <f t="shared" si="11"/>
        <v>2027</v>
      </c>
      <c r="B289" s="35">
        <v>747.81999999999994</v>
      </c>
      <c r="C289" s="35">
        <v>115.73906072251305</v>
      </c>
      <c r="D289" s="35">
        <v>475</v>
      </c>
      <c r="E289" s="36">
        <v>1900</v>
      </c>
      <c r="F289" s="37" t="s">
        <v>168</v>
      </c>
      <c r="G289" s="37" t="s">
        <v>168</v>
      </c>
      <c r="H289" s="35">
        <v>120</v>
      </c>
      <c r="I289" s="35">
        <v>199</v>
      </c>
      <c r="J289" s="35">
        <v>0.04</v>
      </c>
      <c r="K289" s="37" t="s">
        <v>168</v>
      </c>
      <c r="L289" s="36" t="s">
        <v>168</v>
      </c>
      <c r="M289" s="35">
        <v>239</v>
      </c>
      <c r="N289" s="37" t="s">
        <v>168</v>
      </c>
      <c r="O289" s="38"/>
    </row>
    <row r="290" spans="1:15" x14ac:dyDescent="0.2">
      <c r="A290" s="3">
        <f t="shared" si="11"/>
        <v>2028</v>
      </c>
      <c r="B290" s="35">
        <v>993.72</v>
      </c>
      <c r="C290" s="35">
        <v>116.88938767031144</v>
      </c>
      <c r="D290" s="35">
        <v>475</v>
      </c>
      <c r="E290" s="36">
        <v>1900</v>
      </c>
      <c r="F290" s="37" t="s">
        <v>168</v>
      </c>
      <c r="G290" s="37" t="s">
        <v>168</v>
      </c>
      <c r="H290" s="35">
        <v>150</v>
      </c>
      <c r="I290" s="35">
        <v>211</v>
      </c>
      <c r="J290" s="35">
        <v>0.05</v>
      </c>
      <c r="K290" s="37" t="s">
        <v>168</v>
      </c>
      <c r="L290" s="36" t="s">
        <v>168</v>
      </c>
      <c r="M290" s="35">
        <v>400</v>
      </c>
      <c r="N290" s="37" t="s">
        <v>168</v>
      </c>
      <c r="O290" s="38"/>
    </row>
    <row r="291" spans="1:15" x14ac:dyDescent="0.2">
      <c r="A291" s="3">
        <f t="shared" si="11"/>
        <v>2029</v>
      </c>
      <c r="B291" s="35">
        <v>1264.69</v>
      </c>
      <c r="C291" s="35">
        <v>118.27882042730599</v>
      </c>
      <c r="D291" s="35">
        <v>475</v>
      </c>
      <c r="E291" s="36">
        <v>1900</v>
      </c>
      <c r="F291" s="37" t="s">
        <v>168</v>
      </c>
      <c r="G291" s="37" t="s">
        <v>168</v>
      </c>
      <c r="H291" s="35">
        <v>183</v>
      </c>
      <c r="I291" s="35">
        <v>218</v>
      </c>
      <c r="J291" s="35">
        <v>0.05</v>
      </c>
      <c r="K291" s="37" t="s">
        <v>168</v>
      </c>
      <c r="L291" s="36" t="s">
        <v>168</v>
      </c>
      <c r="M291" s="35">
        <v>400</v>
      </c>
      <c r="N291" s="37" t="s">
        <v>168</v>
      </c>
      <c r="O291" s="38"/>
    </row>
    <row r="292" spans="1:15" x14ac:dyDescent="0.2">
      <c r="A292" s="3">
        <f t="shared" si="11"/>
        <v>2030</v>
      </c>
      <c r="B292" s="35">
        <v>1445.7199999999996</v>
      </c>
      <c r="C292" s="35">
        <v>119.55259402516945</v>
      </c>
      <c r="D292" s="35">
        <v>975</v>
      </c>
      <c r="E292" s="36">
        <v>3900</v>
      </c>
      <c r="F292" s="37" t="s">
        <v>168</v>
      </c>
      <c r="G292" s="37" t="s">
        <v>168</v>
      </c>
      <c r="H292" s="35">
        <v>216</v>
      </c>
      <c r="I292" s="35">
        <v>228</v>
      </c>
      <c r="J292" s="35">
        <v>0.06</v>
      </c>
      <c r="K292" s="37" t="s">
        <v>168</v>
      </c>
      <c r="L292" s="36" t="s">
        <v>168</v>
      </c>
      <c r="M292" s="35">
        <v>400</v>
      </c>
      <c r="N292" s="37" t="s">
        <v>168</v>
      </c>
      <c r="O292" s="38"/>
    </row>
    <row r="293" spans="1:15" x14ac:dyDescent="0.2">
      <c r="A293" s="3">
        <f t="shared" si="11"/>
        <v>2031</v>
      </c>
      <c r="B293" s="35">
        <v>1554.08</v>
      </c>
      <c r="C293" s="35">
        <v>119.0394661550436</v>
      </c>
      <c r="D293" s="35">
        <v>975</v>
      </c>
      <c r="E293" s="36">
        <v>3900</v>
      </c>
      <c r="F293" s="37" t="s">
        <v>168</v>
      </c>
      <c r="G293" s="37" t="s">
        <v>168</v>
      </c>
      <c r="H293" s="35">
        <v>251</v>
      </c>
      <c r="I293" s="35">
        <v>242</v>
      </c>
      <c r="J293" s="35">
        <v>7.0000000000000007E-2</v>
      </c>
      <c r="K293" s="37" t="s">
        <v>168</v>
      </c>
      <c r="L293" s="36" t="s">
        <v>168</v>
      </c>
      <c r="M293" s="35">
        <v>400</v>
      </c>
      <c r="N293" s="37" t="s">
        <v>168</v>
      </c>
      <c r="O293" s="38"/>
    </row>
    <row r="294" spans="1:15" x14ac:dyDescent="0.2">
      <c r="A294" s="3">
        <f t="shared" si="11"/>
        <v>2032</v>
      </c>
      <c r="B294" s="35">
        <v>1683.5299999999997</v>
      </c>
      <c r="C294" s="35">
        <v>118.41300061010524</v>
      </c>
      <c r="D294" s="35">
        <v>975</v>
      </c>
      <c r="E294" s="36">
        <v>3900</v>
      </c>
      <c r="F294" s="37" t="s">
        <v>168</v>
      </c>
      <c r="G294" s="37" t="s">
        <v>168</v>
      </c>
      <c r="H294" s="35">
        <v>285</v>
      </c>
      <c r="I294" s="35">
        <v>252</v>
      </c>
      <c r="J294" s="35">
        <v>7.0000000000000007E-2</v>
      </c>
      <c r="K294" s="37" t="s">
        <v>168</v>
      </c>
      <c r="L294" s="36" t="s">
        <v>168</v>
      </c>
      <c r="M294" s="35">
        <v>400</v>
      </c>
      <c r="N294" s="37" t="s">
        <v>168</v>
      </c>
      <c r="O294" s="38"/>
    </row>
    <row r="295" spans="1:15" x14ac:dyDescent="0.2">
      <c r="A295" s="3">
        <f t="shared" si="11"/>
        <v>2033</v>
      </c>
      <c r="B295" s="35">
        <v>1813</v>
      </c>
      <c r="C295" s="35">
        <v>118.02089450464705</v>
      </c>
      <c r="D295" s="35">
        <v>975</v>
      </c>
      <c r="E295" s="36">
        <v>3900</v>
      </c>
      <c r="F295" s="37" t="s">
        <v>168</v>
      </c>
      <c r="G295" s="37" t="s">
        <v>168</v>
      </c>
      <c r="H295" s="35">
        <v>317</v>
      </c>
      <c r="I295" s="35">
        <v>261</v>
      </c>
      <c r="J295" s="35">
        <v>0.1</v>
      </c>
      <c r="K295" s="37" t="s">
        <v>168</v>
      </c>
      <c r="L295" s="36" t="s">
        <v>168</v>
      </c>
      <c r="M295" s="35">
        <v>400</v>
      </c>
      <c r="N295" s="37" t="s">
        <v>168</v>
      </c>
      <c r="O295" s="38"/>
    </row>
    <row r="296" spans="1:15" x14ac:dyDescent="0.2">
      <c r="A296" s="3">
        <f t="shared" si="11"/>
        <v>2034</v>
      </c>
      <c r="B296" s="35">
        <v>1948.1599999999999</v>
      </c>
      <c r="C296" s="35">
        <v>117.51542513212381</v>
      </c>
      <c r="D296" s="35">
        <v>975</v>
      </c>
      <c r="E296" s="36">
        <v>3900</v>
      </c>
      <c r="F296" s="37" t="s">
        <v>168</v>
      </c>
      <c r="G296" s="37" t="s">
        <v>168</v>
      </c>
      <c r="H296" s="35">
        <v>348</v>
      </c>
      <c r="I296" s="35">
        <v>270</v>
      </c>
      <c r="J296" s="35">
        <v>0.11000000000000001</v>
      </c>
      <c r="K296" s="37" t="s">
        <v>168</v>
      </c>
      <c r="L296" s="36" t="s">
        <v>168</v>
      </c>
      <c r="M296" s="35">
        <v>400</v>
      </c>
      <c r="N296" s="37" t="s">
        <v>168</v>
      </c>
      <c r="O296" s="38"/>
    </row>
    <row r="297" spans="1:15" x14ac:dyDescent="0.2">
      <c r="A297" s="3">
        <f t="shared" si="11"/>
        <v>2035</v>
      </c>
      <c r="B297" s="35">
        <v>2105.6999999999998</v>
      </c>
      <c r="C297" s="35">
        <v>117.01248310646319</v>
      </c>
      <c r="D297" s="35">
        <v>975</v>
      </c>
      <c r="E297" s="36">
        <v>3900</v>
      </c>
      <c r="F297" s="37" t="s">
        <v>168</v>
      </c>
      <c r="G297" s="37" t="s">
        <v>168</v>
      </c>
      <c r="H297" s="35">
        <v>377</v>
      </c>
      <c r="I297" s="35">
        <v>272</v>
      </c>
      <c r="J297" s="35">
        <v>0.11000000000000001</v>
      </c>
      <c r="K297" s="37" t="s">
        <v>168</v>
      </c>
      <c r="L297" s="36" t="s">
        <v>168</v>
      </c>
      <c r="M297" s="35">
        <v>400</v>
      </c>
      <c r="N297" s="37" t="s">
        <v>168</v>
      </c>
      <c r="O297" s="38"/>
    </row>
    <row r="298" spans="1:15" x14ac:dyDescent="0.2">
      <c r="A298" s="3">
        <f t="shared" si="11"/>
        <v>2036</v>
      </c>
      <c r="B298" s="35">
        <v>2295.0699999999997</v>
      </c>
      <c r="C298" s="35">
        <v>116.39845321543309</v>
      </c>
      <c r="D298" s="35">
        <v>975</v>
      </c>
      <c r="E298" s="36">
        <v>3900</v>
      </c>
      <c r="F298" s="37" t="s">
        <v>168</v>
      </c>
      <c r="G298" s="37" t="s">
        <v>168</v>
      </c>
      <c r="H298" s="35">
        <v>404</v>
      </c>
      <c r="I298" s="35">
        <v>287</v>
      </c>
      <c r="J298" s="35">
        <v>0.12</v>
      </c>
      <c r="K298" s="37" t="s">
        <v>168</v>
      </c>
      <c r="L298" s="36" t="s">
        <v>168</v>
      </c>
      <c r="M298" s="35">
        <v>400</v>
      </c>
      <c r="N298" s="37" t="s">
        <v>168</v>
      </c>
      <c r="O298" s="38"/>
    </row>
    <row r="299" spans="1:15" x14ac:dyDescent="0.2">
      <c r="A299" s="3">
        <f t="shared" si="11"/>
        <v>2037</v>
      </c>
      <c r="B299" s="35">
        <v>2484.7499999999995</v>
      </c>
      <c r="C299" s="35">
        <v>67.74752039704336</v>
      </c>
      <c r="D299" s="35">
        <v>975</v>
      </c>
      <c r="E299" s="36">
        <v>3900</v>
      </c>
      <c r="F299" s="37" t="s">
        <v>168</v>
      </c>
      <c r="G299" s="37" t="s">
        <v>168</v>
      </c>
      <c r="H299" s="35">
        <v>429</v>
      </c>
      <c r="I299" s="35">
        <v>296</v>
      </c>
      <c r="J299" s="35">
        <v>0.13</v>
      </c>
      <c r="K299" s="37" t="s">
        <v>168</v>
      </c>
      <c r="L299" s="36" t="s">
        <v>168</v>
      </c>
      <c r="M299" s="35">
        <v>400</v>
      </c>
      <c r="N299" s="37" t="s">
        <v>168</v>
      </c>
      <c r="O299" s="38"/>
    </row>
    <row r="300" spans="1:15" x14ac:dyDescent="0.2">
      <c r="A300" s="3">
        <f t="shared" si="11"/>
        <v>2038</v>
      </c>
      <c r="B300" s="35">
        <v>2662.45</v>
      </c>
      <c r="C300" s="35">
        <v>41.471463165077267</v>
      </c>
      <c r="D300" s="35">
        <v>1075</v>
      </c>
      <c r="E300" s="36">
        <v>4300</v>
      </c>
      <c r="F300" s="37" t="s">
        <v>168</v>
      </c>
      <c r="G300" s="37" t="s">
        <v>168</v>
      </c>
      <c r="H300" s="35">
        <v>452</v>
      </c>
      <c r="I300" s="35">
        <v>303</v>
      </c>
      <c r="J300" s="35">
        <v>0.16</v>
      </c>
      <c r="K300" s="37" t="s">
        <v>168</v>
      </c>
      <c r="L300" s="36" t="s">
        <v>168</v>
      </c>
      <c r="M300" s="35">
        <v>400</v>
      </c>
      <c r="N300" s="37" t="s">
        <v>168</v>
      </c>
      <c r="O300" s="38"/>
    </row>
    <row r="301" spans="1:15" x14ac:dyDescent="0.2">
      <c r="A301" s="3">
        <f t="shared" si="11"/>
        <v>2039</v>
      </c>
      <c r="B301" s="35">
        <v>2842.0000000000005</v>
      </c>
      <c r="C301" s="35">
        <v>16.927020000000002</v>
      </c>
      <c r="D301" s="35">
        <v>1175</v>
      </c>
      <c r="E301" s="36">
        <v>4700</v>
      </c>
      <c r="F301" s="37" t="s">
        <v>168</v>
      </c>
      <c r="G301" s="37" t="s">
        <v>168</v>
      </c>
      <c r="H301" s="35">
        <v>471</v>
      </c>
      <c r="I301" s="35">
        <v>310</v>
      </c>
      <c r="J301" s="35">
        <v>0.16</v>
      </c>
      <c r="K301" s="37" t="s">
        <v>168</v>
      </c>
      <c r="L301" s="36" t="s">
        <v>168</v>
      </c>
      <c r="M301" s="35">
        <v>400</v>
      </c>
      <c r="N301" s="37" t="s">
        <v>168</v>
      </c>
      <c r="O301" s="38"/>
    </row>
    <row r="302" spans="1:15" x14ac:dyDescent="0.2">
      <c r="A302" s="3">
        <f t="shared" si="11"/>
        <v>2040</v>
      </c>
      <c r="B302" s="35">
        <v>2991.0300000000007</v>
      </c>
      <c r="C302" s="35">
        <v>16.927020000000002</v>
      </c>
      <c r="D302" s="35">
        <v>1275</v>
      </c>
      <c r="E302" s="36">
        <v>5100</v>
      </c>
      <c r="F302" s="37" t="s">
        <v>168</v>
      </c>
      <c r="G302" s="37" t="s">
        <v>168</v>
      </c>
      <c r="H302" s="35">
        <v>487</v>
      </c>
      <c r="I302" s="35">
        <v>306</v>
      </c>
      <c r="J302" s="35">
        <v>0.16999999999999998</v>
      </c>
      <c r="K302" s="37" t="s">
        <v>168</v>
      </c>
      <c r="L302" s="36" t="s">
        <v>168</v>
      </c>
      <c r="M302" s="35">
        <v>400</v>
      </c>
      <c r="N302" s="37" t="s">
        <v>168</v>
      </c>
      <c r="O302" s="38"/>
    </row>
    <row r="303" spans="1:15" x14ac:dyDescent="0.2">
      <c r="A303" s="3">
        <f t="shared" si="11"/>
        <v>2041</v>
      </c>
      <c r="B303" s="35">
        <v>3175.6400000000003</v>
      </c>
      <c r="C303" s="35">
        <v>16.927020000000002</v>
      </c>
      <c r="D303" s="35">
        <v>1275</v>
      </c>
      <c r="E303" s="36">
        <v>5100</v>
      </c>
      <c r="F303" s="37" t="s">
        <v>168</v>
      </c>
      <c r="G303" s="37" t="s">
        <v>168</v>
      </c>
      <c r="H303" s="35">
        <v>503</v>
      </c>
      <c r="I303" s="35">
        <v>314</v>
      </c>
      <c r="J303" s="35">
        <v>0.18</v>
      </c>
      <c r="K303" s="37" t="s">
        <v>168</v>
      </c>
      <c r="L303" s="36" t="s">
        <v>168</v>
      </c>
      <c r="M303" s="35">
        <v>400</v>
      </c>
      <c r="N303" s="37" t="s">
        <v>168</v>
      </c>
      <c r="O303" s="38"/>
    </row>
    <row r="304" spans="1:15" x14ac:dyDescent="0.2">
      <c r="A304" s="3">
        <f t="shared" si="11"/>
        <v>2042</v>
      </c>
      <c r="B304" s="35">
        <v>3262.9999999999995</v>
      </c>
      <c r="C304" s="35">
        <v>16.927020000000002</v>
      </c>
      <c r="D304" s="35">
        <v>1275</v>
      </c>
      <c r="E304" s="36">
        <v>5100</v>
      </c>
      <c r="F304" s="37" t="s">
        <v>168</v>
      </c>
      <c r="G304" s="37" t="s">
        <v>168</v>
      </c>
      <c r="H304" s="35">
        <v>514</v>
      </c>
      <c r="I304" s="35">
        <v>330</v>
      </c>
      <c r="J304" s="35">
        <v>0.18</v>
      </c>
      <c r="K304" s="37" t="s">
        <v>168</v>
      </c>
      <c r="L304" s="36" t="s">
        <v>168</v>
      </c>
      <c r="M304" s="35">
        <v>400</v>
      </c>
      <c r="N304" s="37" t="s">
        <v>168</v>
      </c>
      <c r="O304" s="38"/>
    </row>
    <row r="305" spans="1:15" customFormat="1" x14ac:dyDescent="0.2">
      <c r="A305" s="3">
        <f t="shared" si="11"/>
        <v>2043</v>
      </c>
      <c r="B305" s="35">
        <v>3351.13</v>
      </c>
      <c r="C305" s="35">
        <v>16.927020000000002</v>
      </c>
      <c r="D305" s="35">
        <v>1275</v>
      </c>
      <c r="E305" s="36">
        <v>5100</v>
      </c>
      <c r="F305" s="37" t="s">
        <v>168</v>
      </c>
      <c r="G305" s="37" t="s">
        <v>168</v>
      </c>
      <c r="H305" s="35">
        <v>523</v>
      </c>
      <c r="I305" s="35">
        <v>336</v>
      </c>
      <c r="J305" s="35">
        <v>0.19</v>
      </c>
      <c r="K305" s="37" t="s">
        <v>168</v>
      </c>
      <c r="L305" s="36" t="s">
        <v>168</v>
      </c>
      <c r="M305" s="35">
        <v>400</v>
      </c>
      <c r="N305" s="37" t="s">
        <v>168</v>
      </c>
      <c r="O305" s="38"/>
    </row>
    <row r="306" spans="1:15" x14ac:dyDescent="0.2">
      <c r="B306" s="47"/>
      <c r="C306" s="47"/>
      <c r="H306" s="3" t="s">
        <v>154</v>
      </c>
      <c r="I306" s="3" t="s">
        <v>154</v>
      </c>
    </row>
    <row r="307" spans="1:15" x14ac:dyDescent="0.2">
      <c r="A307" s="3">
        <f>A282+1</f>
        <v>12</v>
      </c>
      <c r="B307" s="47" t="str">
        <f ca="1">OFFSET(Portfolios!$B$7,A307,0)</f>
        <v>Portfolio12</v>
      </c>
      <c r="C307" s="47" t="str">
        <f ca="1">VLOOKUP(B307,Portfolios!$B$8:$D$47,2,FALSE)</f>
        <v>CBRE - microgrid</v>
      </c>
      <c r="H307" s="3" t="s">
        <v>154</v>
      </c>
      <c r="I307" s="3" t="s">
        <v>154</v>
      </c>
    </row>
    <row r="308" spans="1:15" x14ac:dyDescent="0.2">
      <c r="B308" s="3" t="s">
        <v>155</v>
      </c>
      <c r="C308" s="3" t="s">
        <v>155</v>
      </c>
      <c r="D308" s="3" t="s">
        <v>156</v>
      </c>
      <c r="E308" s="3" t="s">
        <v>157</v>
      </c>
      <c r="F308" s="3" t="s">
        <v>156</v>
      </c>
      <c r="G308" s="3" t="s">
        <v>157</v>
      </c>
      <c r="H308" s="3" t="s">
        <v>154</v>
      </c>
      <c r="I308" s="3" t="s">
        <v>154</v>
      </c>
      <c r="J308" s="42" t="s">
        <v>160</v>
      </c>
      <c r="K308" s="11" t="s">
        <v>161</v>
      </c>
      <c r="L308" s="26"/>
    </row>
    <row r="309" spans="1:15" x14ac:dyDescent="0.2">
      <c r="A309" s="3" t="s">
        <v>163</v>
      </c>
      <c r="B309" s="3" t="s">
        <v>164</v>
      </c>
      <c r="C309" s="3" t="s">
        <v>165</v>
      </c>
      <c r="D309" s="3" t="s">
        <v>164</v>
      </c>
      <c r="E309" s="3" t="s">
        <v>164</v>
      </c>
      <c r="F309" s="3" t="s">
        <v>165</v>
      </c>
      <c r="G309" s="3" t="s">
        <v>165</v>
      </c>
      <c r="H309" s="3" t="s">
        <v>158</v>
      </c>
      <c r="I309" s="3" t="s">
        <v>159</v>
      </c>
      <c r="J309" s="3" t="s">
        <v>164</v>
      </c>
      <c r="K309" s="3" t="s">
        <v>165</v>
      </c>
      <c r="L309" s="3" t="s">
        <v>166</v>
      </c>
      <c r="M309" s="3" t="s">
        <v>178</v>
      </c>
      <c r="N309" s="3" t="s">
        <v>167</v>
      </c>
    </row>
    <row r="310" spans="1:15" x14ac:dyDescent="0.2">
      <c r="A310" s="3">
        <f>A285</f>
        <v>2023</v>
      </c>
      <c r="B310" s="36" t="s">
        <v>168</v>
      </c>
      <c r="C310" s="36">
        <v>85.489954347818653</v>
      </c>
      <c r="D310" s="37" t="s">
        <v>168</v>
      </c>
      <c r="E310" s="37" t="s">
        <v>168</v>
      </c>
      <c r="F310" s="37" t="s">
        <v>168</v>
      </c>
      <c r="G310" s="37" t="s">
        <v>168</v>
      </c>
      <c r="H310" s="37" t="s">
        <v>168</v>
      </c>
      <c r="I310" s="37" t="s">
        <v>168</v>
      </c>
      <c r="J310" s="37" t="s">
        <v>168</v>
      </c>
      <c r="K310" s="37" t="s">
        <v>168</v>
      </c>
      <c r="L310" s="36" t="s">
        <v>168</v>
      </c>
      <c r="M310" s="36" t="s">
        <v>168</v>
      </c>
      <c r="N310" s="37" t="s">
        <v>168</v>
      </c>
      <c r="O310" s="37"/>
    </row>
    <row r="311" spans="1:15" x14ac:dyDescent="0.2">
      <c r="A311" s="3">
        <f>A310+1</f>
        <v>2024</v>
      </c>
      <c r="B311" s="35">
        <v>138.6</v>
      </c>
      <c r="C311" s="35">
        <v>112.46754069217755</v>
      </c>
      <c r="D311" s="35">
        <v>0</v>
      </c>
      <c r="E311" s="36">
        <v>0</v>
      </c>
      <c r="F311" s="37" t="s">
        <v>168</v>
      </c>
      <c r="G311" s="37" t="s">
        <v>168</v>
      </c>
      <c r="H311" s="36">
        <v>30</v>
      </c>
      <c r="I311" s="36">
        <v>133</v>
      </c>
      <c r="J311" s="35">
        <v>0</v>
      </c>
      <c r="K311" s="37" t="s">
        <v>168</v>
      </c>
      <c r="L311" s="36" t="s">
        <v>168</v>
      </c>
      <c r="M311" s="35">
        <v>0</v>
      </c>
      <c r="N311" s="37" t="s">
        <v>168</v>
      </c>
      <c r="O311" s="38"/>
    </row>
    <row r="312" spans="1:15" x14ac:dyDescent="0.2">
      <c r="A312" s="3">
        <f t="shared" ref="A312:A330" si="12">A311+1</f>
        <v>2025</v>
      </c>
      <c r="B312" s="35">
        <v>138.60999999999999</v>
      </c>
      <c r="C312" s="35">
        <v>113.20977148356157</v>
      </c>
      <c r="D312" s="35">
        <v>475</v>
      </c>
      <c r="E312" s="36">
        <v>1900</v>
      </c>
      <c r="F312" s="37" t="s">
        <v>168</v>
      </c>
      <c r="G312" s="37" t="s">
        <v>168</v>
      </c>
      <c r="H312" s="36">
        <v>60</v>
      </c>
      <c r="I312" s="36">
        <v>162</v>
      </c>
      <c r="J312" s="35">
        <v>0.01</v>
      </c>
      <c r="K312" s="37" t="s">
        <v>168</v>
      </c>
      <c r="L312" s="36" t="s">
        <v>168</v>
      </c>
      <c r="M312" s="35">
        <v>0</v>
      </c>
      <c r="N312" s="37" t="s">
        <v>168</v>
      </c>
      <c r="O312" s="38"/>
    </row>
    <row r="313" spans="1:15" x14ac:dyDescent="0.2">
      <c r="A313" s="3">
        <f t="shared" si="12"/>
        <v>2026</v>
      </c>
      <c r="B313" s="35">
        <v>634.93999999999983</v>
      </c>
      <c r="C313" s="35">
        <v>114.47310072614376</v>
      </c>
      <c r="D313" s="35">
        <v>475</v>
      </c>
      <c r="E313" s="36">
        <v>1900</v>
      </c>
      <c r="F313" s="37" t="s">
        <v>168</v>
      </c>
      <c r="G313" s="37" t="s">
        <v>168</v>
      </c>
      <c r="H313" s="35">
        <v>90</v>
      </c>
      <c r="I313" s="35">
        <v>183</v>
      </c>
      <c r="J313" s="35">
        <v>7.8599999999999994</v>
      </c>
      <c r="K313" s="37" t="s">
        <v>168</v>
      </c>
      <c r="L313" s="36" t="s">
        <v>168</v>
      </c>
      <c r="M313" s="35">
        <v>0</v>
      </c>
      <c r="N313" s="37" t="s">
        <v>168</v>
      </c>
      <c r="O313" s="38"/>
    </row>
    <row r="314" spans="1:15" x14ac:dyDescent="0.2">
      <c r="A314" s="3">
        <f t="shared" si="12"/>
        <v>2027</v>
      </c>
      <c r="B314" s="35">
        <v>735.52</v>
      </c>
      <c r="C314" s="35">
        <v>115.73906072251305</v>
      </c>
      <c r="D314" s="35">
        <v>475</v>
      </c>
      <c r="E314" s="36">
        <v>1900</v>
      </c>
      <c r="F314" s="37" t="s">
        <v>168</v>
      </c>
      <c r="G314" s="37" t="s">
        <v>168</v>
      </c>
      <c r="H314" s="35">
        <v>120</v>
      </c>
      <c r="I314" s="35">
        <v>199</v>
      </c>
      <c r="J314" s="35">
        <v>10.26</v>
      </c>
      <c r="K314" s="37" t="s">
        <v>168</v>
      </c>
      <c r="L314" s="36" t="s">
        <v>168</v>
      </c>
      <c r="M314" s="35">
        <v>228</v>
      </c>
      <c r="N314" s="37" t="s">
        <v>168</v>
      </c>
      <c r="O314" s="38"/>
    </row>
    <row r="315" spans="1:15" x14ac:dyDescent="0.2">
      <c r="A315" s="3">
        <f t="shared" si="12"/>
        <v>2028</v>
      </c>
      <c r="B315" s="35">
        <v>980.75000000000011</v>
      </c>
      <c r="C315" s="35">
        <v>116.88938767031144</v>
      </c>
      <c r="D315" s="35">
        <v>475</v>
      </c>
      <c r="E315" s="36">
        <v>1900</v>
      </c>
      <c r="F315" s="37" t="s">
        <v>168</v>
      </c>
      <c r="G315" s="37" t="s">
        <v>168</v>
      </c>
      <c r="H315" s="35">
        <v>150</v>
      </c>
      <c r="I315" s="35">
        <v>211</v>
      </c>
      <c r="J315" s="35">
        <v>13</v>
      </c>
      <c r="K315" s="37" t="s">
        <v>168</v>
      </c>
      <c r="L315" s="36" t="s">
        <v>168</v>
      </c>
      <c r="M315" s="35">
        <v>400</v>
      </c>
      <c r="N315" s="37" t="s">
        <v>168</v>
      </c>
      <c r="O315" s="38"/>
    </row>
    <row r="316" spans="1:15" x14ac:dyDescent="0.2">
      <c r="A316" s="3">
        <f t="shared" si="12"/>
        <v>2029</v>
      </c>
      <c r="B316" s="35">
        <v>1249.17</v>
      </c>
      <c r="C316" s="35">
        <v>118.27882042730599</v>
      </c>
      <c r="D316" s="35">
        <v>475</v>
      </c>
      <c r="E316" s="36">
        <v>1900</v>
      </c>
      <c r="F316" s="37" t="s">
        <v>168</v>
      </c>
      <c r="G316" s="37" t="s">
        <v>168</v>
      </c>
      <c r="H316" s="35">
        <v>183</v>
      </c>
      <c r="I316" s="35">
        <v>218</v>
      </c>
      <c r="J316" s="35">
        <v>15.559999999999999</v>
      </c>
      <c r="K316" s="37" t="s">
        <v>168</v>
      </c>
      <c r="L316" s="36" t="s">
        <v>168</v>
      </c>
      <c r="M316" s="35">
        <v>400</v>
      </c>
      <c r="N316" s="37" t="s">
        <v>168</v>
      </c>
      <c r="O316" s="38"/>
    </row>
    <row r="317" spans="1:15" x14ac:dyDescent="0.2">
      <c r="A317" s="3">
        <f t="shared" si="12"/>
        <v>2030</v>
      </c>
      <c r="B317" s="35">
        <v>1425.5499999999997</v>
      </c>
      <c r="C317" s="35">
        <v>119.55259402516945</v>
      </c>
      <c r="D317" s="35">
        <v>840</v>
      </c>
      <c r="E317" s="36">
        <v>3360</v>
      </c>
      <c r="F317" s="37" t="s">
        <v>168</v>
      </c>
      <c r="G317" s="37" t="s">
        <v>168</v>
      </c>
      <c r="H317" s="35">
        <v>216</v>
      </c>
      <c r="I317" s="35">
        <v>228</v>
      </c>
      <c r="J317" s="35">
        <v>18.310000000000002</v>
      </c>
      <c r="K317" s="37" t="s">
        <v>168</v>
      </c>
      <c r="L317" s="36" t="s">
        <v>168</v>
      </c>
      <c r="M317" s="35">
        <v>400</v>
      </c>
      <c r="N317" s="37" t="s">
        <v>168</v>
      </c>
      <c r="O317" s="38"/>
    </row>
    <row r="318" spans="1:15" x14ac:dyDescent="0.2">
      <c r="A318" s="3">
        <f t="shared" si="12"/>
        <v>2031</v>
      </c>
      <c r="B318" s="35">
        <v>1535.35</v>
      </c>
      <c r="C318" s="35">
        <v>119.0394661550436</v>
      </c>
      <c r="D318" s="35">
        <v>940</v>
      </c>
      <c r="E318" s="36">
        <v>3760</v>
      </c>
      <c r="F318" s="37" t="s">
        <v>168</v>
      </c>
      <c r="G318" s="37" t="s">
        <v>168</v>
      </c>
      <c r="H318" s="35">
        <v>251</v>
      </c>
      <c r="I318" s="35">
        <v>242</v>
      </c>
      <c r="J318" s="35">
        <v>18.320000000000004</v>
      </c>
      <c r="K318" s="37" t="s">
        <v>168</v>
      </c>
      <c r="L318" s="36" t="s">
        <v>168</v>
      </c>
      <c r="M318" s="35">
        <v>400</v>
      </c>
      <c r="N318" s="37" t="s">
        <v>168</v>
      </c>
      <c r="O318" s="38"/>
    </row>
    <row r="319" spans="1:15" x14ac:dyDescent="0.2">
      <c r="A319" s="3">
        <f t="shared" si="12"/>
        <v>2032</v>
      </c>
      <c r="B319" s="35">
        <v>1664.7599999999998</v>
      </c>
      <c r="C319" s="35">
        <v>118.41300061010524</v>
      </c>
      <c r="D319" s="35">
        <v>940</v>
      </c>
      <c r="E319" s="36">
        <v>3760</v>
      </c>
      <c r="F319" s="37" t="s">
        <v>168</v>
      </c>
      <c r="G319" s="37" t="s">
        <v>168</v>
      </c>
      <c r="H319" s="35">
        <v>285</v>
      </c>
      <c r="I319" s="35">
        <v>252</v>
      </c>
      <c r="J319" s="35">
        <v>18.320000000000004</v>
      </c>
      <c r="K319" s="37" t="s">
        <v>168</v>
      </c>
      <c r="L319" s="36" t="s">
        <v>168</v>
      </c>
      <c r="M319" s="35">
        <v>400</v>
      </c>
      <c r="N319" s="37" t="s">
        <v>168</v>
      </c>
      <c r="O319" s="38"/>
    </row>
    <row r="320" spans="1:15" x14ac:dyDescent="0.2">
      <c r="A320" s="3">
        <f t="shared" si="12"/>
        <v>2033</v>
      </c>
      <c r="B320" s="35">
        <v>1794.27</v>
      </c>
      <c r="C320" s="35">
        <v>118.02089450464705</v>
      </c>
      <c r="D320" s="35">
        <v>940</v>
      </c>
      <c r="E320" s="36">
        <v>3760</v>
      </c>
      <c r="F320" s="37" t="s">
        <v>168</v>
      </c>
      <c r="G320" s="37" t="s">
        <v>168</v>
      </c>
      <c r="H320" s="35">
        <v>317</v>
      </c>
      <c r="I320" s="35">
        <v>261</v>
      </c>
      <c r="J320" s="35">
        <v>18.34</v>
      </c>
      <c r="K320" s="37" t="s">
        <v>168</v>
      </c>
      <c r="L320" s="36" t="s">
        <v>168</v>
      </c>
      <c r="M320" s="35">
        <v>400</v>
      </c>
      <c r="N320" s="37" t="s">
        <v>168</v>
      </c>
      <c r="O320" s="38"/>
    </row>
    <row r="321" spans="1:15" x14ac:dyDescent="0.2">
      <c r="A321" s="3">
        <f t="shared" si="12"/>
        <v>2034</v>
      </c>
      <c r="B321" s="35">
        <v>1929.4099999999999</v>
      </c>
      <c r="C321" s="35">
        <v>117.51542513212381</v>
      </c>
      <c r="D321" s="35">
        <v>940</v>
      </c>
      <c r="E321" s="36">
        <v>3760</v>
      </c>
      <c r="F321" s="37" t="s">
        <v>168</v>
      </c>
      <c r="G321" s="37" t="s">
        <v>168</v>
      </c>
      <c r="H321" s="35">
        <v>348</v>
      </c>
      <c r="I321" s="35">
        <v>270</v>
      </c>
      <c r="J321" s="35">
        <v>18.350000000000001</v>
      </c>
      <c r="K321" s="37" t="s">
        <v>168</v>
      </c>
      <c r="L321" s="36" t="s">
        <v>168</v>
      </c>
      <c r="M321" s="35">
        <v>400</v>
      </c>
      <c r="N321" s="37" t="s">
        <v>168</v>
      </c>
      <c r="O321" s="38"/>
    </row>
    <row r="322" spans="1:15" x14ac:dyDescent="0.2">
      <c r="A322" s="3">
        <f t="shared" si="12"/>
        <v>2035</v>
      </c>
      <c r="B322" s="35">
        <v>2087.46</v>
      </c>
      <c r="C322" s="35">
        <v>117.01248310646319</v>
      </c>
      <c r="D322" s="35">
        <v>940</v>
      </c>
      <c r="E322" s="36">
        <v>3760</v>
      </c>
      <c r="F322" s="37" t="s">
        <v>168</v>
      </c>
      <c r="G322" s="37" t="s">
        <v>168</v>
      </c>
      <c r="H322" s="35">
        <v>377</v>
      </c>
      <c r="I322" s="35">
        <v>272</v>
      </c>
      <c r="J322" s="35">
        <v>18.350000000000001</v>
      </c>
      <c r="K322" s="37" t="s">
        <v>168</v>
      </c>
      <c r="L322" s="36" t="s">
        <v>168</v>
      </c>
      <c r="M322" s="35">
        <v>400</v>
      </c>
      <c r="N322" s="37" t="s">
        <v>168</v>
      </c>
      <c r="O322" s="38"/>
    </row>
    <row r="323" spans="1:15" x14ac:dyDescent="0.2">
      <c r="A323" s="3">
        <f t="shared" si="12"/>
        <v>2036</v>
      </c>
      <c r="B323" s="35">
        <v>2276.8199999999997</v>
      </c>
      <c r="C323" s="35">
        <v>116.39845321543309</v>
      </c>
      <c r="D323" s="35">
        <v>940</v>
      </c>
      <c r="E323" s="36">
        <v>3760</v>
      </c>
      <c r="F323" s="37" t="s">
        <v>168</v>
      </c>
      <c r="G323" s="37" t="s">
        <v>168</v>
      </c>
      <c r="H323" s="35">
        <v>404</v>
      </c>
      <c r="I323" s="35">
        <v>287</v>
      </c>
      <c r="J323" s="35">
        <v>18.36</v>
      </c>
      <c r="K323" s="37" t="s">
        <v>168</v>
      </c>
      <c r="L323" s="36" t="s">
        <v>168</v>
      </c>
      <c r="M323" s="35">
        <v>400</v>
      </c>
      <c r="N323" s="37" t="s">
        <v>168</v>
      </c>
      <c r="O323" s="38"/>
    </row>
    <row r="324" spans="1:15" x14ac:dyDescent="0.2">
      <c r="A324" s="3">
        <f t="shared" si="12"/>
        <v>2037</v>
      </c>
      <c r="B324" s="35">
        <v>2466.5099999999998</v>
      </c>
      <c r="C324" s="35">
        <v>67.74752039704336</v>
      </c>
      <c r="D324" s="35">
        <v>975</v>
      </c>
      <c r="E324" s="36">
        <v>3900</v>
      </c>
      <c r="F324" s="37" t="s">
        <v>168</v>
      </c>
      <c r="G324" s="37" t="s">
        <v>168</v>
      </c>
      <c r="H324" s="35">
        <v>429</v>
      </c>
      <c r="I324" s="35">
        <v>296</v>
      </c>
      <c r="J324" s="35">
        <v>18.37</v>
      </c>
      <c r="K324" s="37" t="s">
        <v>168</v>
      </c>
      <c r="L324" s="36" t="s">
        <v>168</v>
      </c>
      <c r="M324" s="35">
        <v>400</v>
      </c>
      <c r="N324" s="37" t="s">
        <v>168</v>
      </c>
      <c r="O324" s="38"/>
    </row>
    <row r="325" spans="1:15" x14ac:dyDescent="0.2">
      <c r="A325" s="3">
        <f t="shared" si="12"/>
        <v>2038</v>
      </c>
      <c r="B325" s="35">
        <v>2644.21</v>
      </c>
      <c r="C325" s="35">
        <v>41.471463165077267</v>
      </c>
      <c r="D325" s="35">
        <v>1075</v>
      </c>
      <c r="E325" s="36">
        <v>4300</v>
      </c>
      <c r="F325" s="37" t="s">
        <v>168</v>
      </c>
      <c r="G325" s="37" t="s">
        <v>168</v>
      </c>
      <c r="H325" s="35">
        <v>452</v>
      </c>
      <c r="I325" s="35">
        <v>303</v>
      </c>
      <c r="J325" s="35">
        <v>18.390000000000004</v>
      </c>
      <c r="K325" s="37" t="s">
        <v>168</v>
      </c>
      <c r="L325" s="36" t="s">
        <v>168</v>
      </c>
      <c r="M325" s="35">
        <v>400</v>
      </c>
      <c r="N325" s="37" t="s">
        <v>168</v>
      </c>
      <c r="O325" s="38"/>
    </row>
    <row r="326" spans="1:15" x14ac:dyDescent="0.2">
      <c r="A326" s="3">
        <f t="shared" si="12"/>
        <v>2039</v>
      </c>
      <c r="B326" s="35">
        <v>2823.7700000000004</v>
      </c>
      <c r="C326" s="35">
        <v>16.927020000000002</v>
      </c>
      <c r="D326" s="35">
        <v>1175</v>
      </c>
      <c r="E326" s="36">
        <v>4700</v>
      </c>
      <c r="F326" s="37" t="s">
        <v>168</v>
      </c>
      <c r="G326" s="37" t="s">
        <v>168</v>
      </c>
      <c r="H326" s="35">
        <v>471</v>
      </c>
      <c r="I326" s="35">
        <v>310</v>
      </c>
      <c r="J326" s="35">
        <v>18.390000000000004</v>
      </c>
      <c r="K326" s="37" t="s">
        <v>168</v>
      </c>
      <c r="L326" s="36" t="s">
        <v>168</v>
      </c>
      <c r="M326" s="35">
        <v>400</v>
      </c>
      <c r="N326" s="37" t="s">
        <v>168</v>
      </c>
      <c r="O326" s="38"/>
    </row>
    <row r="327" spans="1:15" x14ac:dyDescent="0.2">
      <c r="A327" s="3">
        <f t="shared" si="12"/>
        <v>2040</v>
      </c>
      <c r="B327" s="35">
        <v>2972.8000000000006</v>
      </c>
      <c r="C327" s="35">
        <v>16.927020000000002</v>
      </c>
      <c r="D327" s="35">
        <v>1275</v>
      </c>
      <c r="E327" s="36">
        <v>5100</v>
      </c>
      <c r="F327" s="37" t="s">
        <v>168</v>
      </c>
      <c r="G327" s="37" t="s">
        <v>168</v>
      </c>
      <c r="H327" s="35">
        <v>487</v>
      </c>
      <c r="I327" s="35">
        <v>306</v>
      </c>
      <c r="J327" s="35">
        <v>18.400000000000002</v>
      </c>
      <c r="K327" s="37" t="s">
        <v>168</v>
      </c>
      <c r="L327" s="36" t="s">
        <v>168</v>
      </c>
      <c r="M327" s="35">
        <v>400</v>
      </c>
      <c r="N327" s="37" t="s">
        <v>168</v>
      </c>
      <c r="O327" s="38"/>
    </row>
    <row r="328" spans="1:15" x14ac:dyDescent="0.2">
      <c r="A328" s="3">
        <f t="shared" si="12"/>
        <v>2041</v>
      </c>
      <c r="B328" s="35">
        <v>3157.4100000000003</v>
      </c>
      <c r="C328" s="35">
        <v>16.927020000000002</v>
      </c>
      <c r="D328" s="35">
        <v>1275</v>
      </c>
      <c r="E328" s="36">
        <v>5100</v>
      </c>
      <c r="F328" s="37" t="s">
        <v>168</v>
      </c>
      <c r="G328" s="37" t="s">
        <v>168</v>
      </c>
      <c r="H328" s="35">
        <v>503</v>
      </c>
      <c r="I328" s="35">
        <v>314</v>
      </c>
      <c r="J328" s="35">
        <v>18.410000000000004</v>
      </c>
      <c r="K328" s="37" t="s">
        <v>168</v>
      </c>
      <c r="L328" s="36" t="s">
        <v>168</v>
      </c>
      <c r="M328" s="35">
        <v>400</v>
      </c>
      <c r="N328" s="37" t="s">
        <v>168</v>
      </c>
      <c r="O328" s="38"/>
    </row>
    <row r="329" spans="1:15" x14ac:dyDescent="0.2">
      <c r="A329" s="3">
        <f t="shared" si="12"/>
        <v>2042</v>
      </c>
      <c r="B329" s="35">
        <v>3244.77</v>
      </c>
      <c r="C329" s="35">
        <v>16.927020000000002</v>
      </c>
      <c r="D329" s="35">
        <v>1275</v>
      </c>
      <c r="E329" s="36">
        <v>5100</v>
      </c>
      <c r="F329" s="37" t="s">
        <v>168</v>
      </c>
      <c r="G329" s="37" t="s">
        <v>168</v>
      </c>
      <c r="H329" s="35">
        <v>514</v>
      </c>
      <c r="I329" s="35">
        <v>330</v>
      </c>
      <c r="J329" s="35">
        <v>18.410000000000004</v>
      </c>
      <c r="K329" s="37" t="s">
        <v>168</v>
      </c>
      <c r="L329" s="36" t="s">
        <v>168</v>
      </c>
      <c r="M329" s="35">
        <v>400</v>
      </c>
      <c r="N329" s="37" t="s">
        <v>168</v>
      </c>
      <c r="O329" s="38"/>
    </row>
    <row r="330" spans="1:15" customFormat="1" x14ac:dyDescent="0.2">
      <c r="A330" s="3">
        <f t="shared" si="12"/>
        <v>2043</v>
      </c>
      <c r="B330" s="35">
        <v>3332.9</v>
      </c>
      <c r="C330" s="35">
        <v>16.927020000000002</v>
      </c>
      <c r="D330" s="35">
        <v>1275</v>
      </c>
      <c r="E330" s="36">
        <v>5100</v>
      </c>
      <c r="F330" s="37" t="s">
        <v>168</v>
      </c>
      <c r="G330" s="37" t="s">
        <v>168</v>
      </c>
      <c r="H330" s="35">
        <v>523</v>
      </c>
      <c r="I330" s="35">
        <v>336</v>
      </c>
      <c r="J330" s="35">
        <v>18.420000000000002</v>
      </c>
      <c r="K330" s="37" t="s">
        <v>168</v>
      </c>
      <c r="L330" s="36" t="s">
        <v>168</v>
      </c>
      <c r="M330" s="35">
        <v>400</v>
      </c>
      <c r="N330" s="37" t="s">
        <v>168</v>
      </c>
      <c r="O330" s="38"/>
    </row>
    <row r="331" spans="1:15" x14ac:dyDescent="0.2">
      <c r="B331" s="47"/>
      <c r="C331" s="47"/>
      <c r="H331" s="3" t="s">
        <v>154</v>
      </c>
      <c r="I331" s="3" t="s">
        <v>154</v>
      </c>
    </row>
    <row r="332" spans="1:15" x14ac:dyDescent="0.2">
      <c r="A332" s="3">
        <f>A307+1</f>
        <v>13</v>
      </c>
      <c r="B332" s="47" t="str">
        <f ca="1">OFFSET(Portfolios!$B$7,A332,0)</f>
        <v>Portfolio13</v>
      </c>
      <c r="C332" s="47" t="str">
        <f ca="1">VLOOKUP(B332,Portfolios!$B$8:$D$47,2,FALSE)</f>
        <v>CBRE - optimize</v>
      </c>
      <c r="H332" s="3" t="s">
        <v>154</v>
      </c>
      <c r="I332" s="3" t="s">
        <v>154</v>
      </c>
    </row>
    <row r="333" spans="1:15" x14ac:dyDescent="0.2">
      <c r="B333" s="3" t="s">
        <v>155</v>
      </c>
      <c r="C333" s="3" t="s">
        <v>155</v>
      </c>
      <c r="D333" s="3" t="s">
        <v>156</v>
      </c>
      <c r="E333" s="3" t="s">
        <v>157</v>
      </c>
      <c r="F333" s="3" t="s">
        <v>156</v>
      </c>
      <c r="G333" s="3" t="s">
        <v>157</v>
      </c>
      <c r="H333" s="3" t="s">
        <v>154</v>
      </c>
      <c r="I333" s="3" t="s">
        <v>154</v>
      </c>
      <c r="J333" s="42" t="s">
        <v>160</v>
      </c>
      <c r="K333" s="11" t="s">
        <v>161</v>
      </c>
      <c r="L333" s="26"/>
    </row>
    <row r="334" spans="1:15" x14ac:dyDescent="0.2">
      <c r="A334" s="3" t="s">
        <v>163</v>
      </c>
      <c r="B334" s="3" t="s">
        <v>164</v>
      </c>
      <c r="C334" s="3" t="s">
        <v>165</v>
      </c>
      <c r="D334" s="3" t="s">
        <v>164</v>
      </c>
      <c r="E334" s="3" t="s">
        <v>164</v>
      </c>
      <c r="F334" s="3" t="s">
        <v>165</v>
      </c>
      <c r="G334" s="3" t="s">
        <v>165</v>
      </c>
      <c r="H334" s="3" t="s">
        <v>158</v>
      </c>
      <c r="I334" s="3" t="s">
        <v>159</v>
      </c>
      <c r="J334" s="3" t="s">
        <v>164</v>
      </c>
      <c r="K334" s="3" t="s">
        <v>165</v>
      </c>
      <c r="L334" s="3" t="s">
        <v>166</v>
      </c>
      <c r="M334" s="3" t="s">
        <v>178</v>
      </c>
      <c r="N334" s="3" t="s">
        <v>167</v>
      </c>
    </row>
    <row r="335" spans="1:15" x14ac:dyDescent="0.2">
      <c r="A335" s="3">
        <f>A310</f>
        <v>2023</v>
      </c>
      <c r="B335" s="36" t="s">
        <v>168</v>
      </c>
      <c r="C335" s="36">
        <v>85.489954347818653</v>
      </c>
      <c r="D335" s="37" t="s">
        <v>168</v>
      </c>
      <c r="E335" s="37" t="s">
        <v>168</v>
      </c>
      <c r="F335" s="37" t="s">
        <v>168</v>
      </c>
      <c r="G335" s="37" t="s">
        <v>168</v>
      </c>
      <c r="H335" s="37" t="s">
        <v>168</v>
      </c>
      <c r="I335" s="37" t="s">
        <v>168</v>
      </c>
      <c r="J335" s="37" t="s">
        <v>168</v>
      </c>
      <c r="K335" s="37" t="s">
        <v>168</v>
      </c>
      <c r="L335" s="36" t="s">
        <v>168</v>
      </c>
      <c r="M335" s="36" t="s">
        <v>168</v>
      </c>
      <c r="N335" s="37" t="s">
        <v>168</v>
      </c>
      <c r="O335" s="37"/>
    </row>
    <row r="336" spans="1:15" x14ac:dyDescent="0.2">
      <c r="A336" s="3">
        <f>A335+1</f>
        <v>2024</v>
      </c>
      <c r="B336" s="35">
        <v>138.6</v>
      </c>
      <c r="C336" s="35">
        <v>112.46754069217755</v>
      </c>
      <c r="D336" s="35">
        <v>0</v>
      </c>
      <c r="E336" s="36">
        <v>0</v>
      </c>
      <c r="F336" s="37" t="s">
        <v>168</v>
      </c>
      <c r="G336" s="37" t="s">
        <v>168</v>
      </c>
      <c r="H336" s="36">
        <v>30</v>
      </c>
      <c r="I336" s="36">
        <v>133</v>
      </c>
      <c r="J336" s="35">
        <v>0</v>
      </c>
      <c r="K336" s="37" t="s">
        <v>168</v>
      </c>
      <c r="L336" s="36" t="s">
        <v>168</v>
      </c>
      <c r="M336" s="35">
        <v>0</v>
      </c>
      <c r="N336" s="37" t="s">
        <v>168</v>
      </c>
      <c r="O336" s="38"/>
    </row>
    <row r="337" spans="1:15" x14ac:dyDescent="0.2">
      <c r="A337" s="3">
        <f t="shared" ref="A337:A355" si="13">A336+1</f>
        <v>2025</v>
      </c>
      <c r="B337" s="35">
        <v>138.60999999999999</v>
      </c>
      <c r="C337" s="35">
        <v>113.20977148356157</v>
      </c>
      <c r="D337" s="35">
        <v>475</v>
      </c>
      <c r="E337" s="36">
        <v>1900</v>
      </c>
      <c r="F337" s="37" t="s">
        <v>168</v>
      </c>
      <c r="G337" s="37" t="s">
        <v>168</v>
      </c>
      <c r="H337" s="36">
        <v>60</v>
      </c>
      <c r="I337" s="36">
        <v>162</v>
      </c>
      <c r="J337" s="35">
        <v>0</v>
      </c>
      <c r="K337" s="37" t="s">
        <v>168</v>
      </c>
      <c r="L337" s="36" t="s">
        <v>168</v>
      </c>
      <c r="M337" s="35">
        <v>0</v>
      </c>
      <c r="N337" s="37" t="s">
        <v>168</v>
      </c>
      <c r="O337" s="38"/>
    </row>
    <row r="338" spans="1:15" x14ac:dyDescent="0.2">
      <c r="A338" s="3">
        <f t="shared" si="13"/>
        <v>2026</v>
      </c>
      <c r="B338" s="35">
        <v>633.41999999999985</v>
      </c>
      <c r="C338" s="35">
        <v>114.47310072614376</v>
      </c>
      <c r="D338" s="35">
        <v>475</v>
      </c>
      <c r="E338" s="36">
        <v>1900</v>
      </c>
      <c r="F338" s="37" t="s">
        <v>168</v>
      </c>
      <c r="G338" s="37" t="s">
        <v>168</v>
      </c>
      <c r="H338" s="35">
        <v>90</v>
      </c>
      <c r="I338" s="35">
        <v>183</v>
      </c>
      <c r="J338" s="35">
        <v>12.51</v>
      </c>
      <c r="K338" s="37" t="s">
        <v>168</v>
      </c>
      <c r="L338" s="36" t="s">
        <v>168</v>
      </c>
      <c r="M338" s="35">
        <v>0</v>
      </c>
      <c r="N338" s="37" t="s">
        <v>168</v>
      </c>
      <c r="O338" s="38"/>
    </row>
    <row r="339" spans="1:15" x14ac:dyDescent="0.2">
      <c r="A339" s="3">
        <f t="shared" si="13"/>
        <v>2027</v>
      </c>
      <c r="B339" s="35">
        <v>734.27</v>
      </c>
      <c r="C339" s="35">
        <v>115.73906072251305</v>
      </c>
      <c r="D339" s="35">
        <v>475</v>
      </c>
      <c r="E339" s="36">
        <v>1900</v>
      </c>
      <c r="F339" s="37" t="s">
        <v>168</v>
      </c>
      <c r="G339" s="37" t="s">
        <v>168</v>
      </c>
      <c r="H339" s="35">
        <v>120</v>
      </c>
      <c r="I339" s="35">
        <v>199</v>
      </c>
      <c r="J339" s="35">
        <v>15.98</v>
      </c>
      <c r="K339" s="37" t="s">
        <v>168</v>
      </c>
      <c r="L339" s="36" t="s">
        <v>168</v>
      </c>
      <c r="M339" s="35">
        <v>228</v>
      </c>
      <c r="N339" s="37" t="s">
        <v>168</v>
      </c>
      <c r="O339" s="38"/>
    </row>
    <row r="340" spans="1:15" x14ac:dyDescent="0.2">
      <c r="A340" s="3">
        <f t="shared" si="13"/>
        <v>2028</v>
      </c>
      <c r="B340" s="35">
        <v>972.18000000000006</v>
      </c>
      <c r="C340" s="35">
        <v>116.88938767031144</v>
      </c>
      <c r="D340" s="35">
        <v>475</v>
      </c>
      <c r="E340" s="36">
        <v>1900</v>
      </c>
      <c r="F340" s="37" t="s">
        <v>168</v>
      </c>
      <c r="G340" s="37" t="s">
        <v>168</v>
      </c>
      <c r="H340" s="35">
        <v>150</v>
      </c>
      <c r="I340" s="35">
        <v>211</v>
      </c>
      <c r="J340" s="35">
        <v>21.55</v>
      </c>
      <c r="K340" s="37" t="s">
        <v>168</v>
      </c>
      <c r="L340" s="36" t="s">
        <v>168</v>
      </c>
      <c r="M340" s="35">
        <v>400</v>
      </c>
      <c r="N340" s="37" t="s">
        <v>168</v>
      </c>
      <c r="O340" s="38"/>
    </row>
    <row r="341" spans="1:15" x14ac:dyDescent="0.2">
      <c r="A341" s="3">
        <f t="shared" si="13"/>
        <v>2029</v>
      </c>
      <c r="B341" s="35">
        <v>1237.95</v>
      </c>
      <c r="C341" s="35">
        <v>118.27882042730599</v>
      </c>
      <c r="D341" s="35">
        <v>475</v>
      </c>
      <c r="E341" s="36">
        <v>1900</v>
      </c>
      <c r="F341" s="37" t="s">
        <v>168</v>
      </c>
      <c r="G341" s="37" t="s">
        <v>168</v>
      </c>
      <c r="H341" s="35">
        <v>183</v>
      </c>
      <c r="I341" s="35">
        <v>218</v>
      </c>
      <c r="J341" s="35">
        <v>26.75</v>
      </c>
      <c r="K341" s="37" t="s">
        <v>168</v>
      </c>
      <c r="L341" s="36" t="s">
        <v>168</v>
      </c>
      <c r="M341" s="35">
        <v>400</v>
      </c>
      <c r="N341" s="37" t="s">
        <v>168</v>
      </c>
      <c r="O341" s="38"/>
    </row>
    <row r="342" spans="1:15" x14ac:dyDescent="0.2">
      <c r="A342" s="3">
        <f t="shared" si="13"/>
        <v>2030</v>
      </c>
      <c r="B342" s="35">
        <v>1412.7299999999998</v>
      </c>
      <c r="C342" s="35">
        <v>119.55259402516945</v>
      </c>
      <c r="D342" s="35">
        <v>816</v>
      </c>
      <c r="E342" s="36">
        <v>3264</v>
      </c>
      <c r="F342" s="37" t="s">
        <v>168</v>
      </c>
      <c r="G342" s="37" t="s">
        <v>168</v>
      </c>
      <c r="H342" s="35">
        <v>216</v>
      </c>
      <c r="I342" s="35">
        <v>228</v>
      </c>
      <c r="J342" s="35">
        <v>30.78</v>
      </c>
      <c r="K342" s="37" t="s">
        <v>168</v>
      </c>
      <c r="L342" s="36" t="s">
        <v>168</v>
      </c>
      <c r="M342" s="35">
        <v>400</v>
      </c>
      <c r="N342" s="37" t="s">
        <v>168</v>
      </c>
      <c r="O342" s="38"/>
    </row>
    <row r="343" spans="1:15" x14ac:dyDescent="0.2">
      <c r="A343" s="3">
        <f t="shared" si="13"/>
        <v>2031</v>
      </c>
      <c r="B343" s="35">
        <v>1522.5499999999997</v>
      </c>
      <c r="C343" s="35">
        <v>119.0394661550436</v>
      </c>
      <c r="D343" s="35">
        <v>916</v>
      </c>
      <c r="E343" s="36">
        <v>3664</v>
      </c>
      <c r="F343" s="37" t="s">
        <v>168</v>
      </c>
      <c r="G343" s="37" t="s">
        <v>168</v>
      </c>
      <c r="H343" s="35">
        <v>251</v>
      </c>
      <c r="I343" s="35">
        <v>242</v>
      </c>
      <c r="J343" s="35">
        <v>30.8</v>
      </c>
      <c r="K343" s="37" t="s">
        <v>168</v>
      </c>
      <c r="L343" s="36" t="s">
        <v>168</v>
      </c>
      <c r="M343" s="35">
        <v>400</v>
      </c>
      <c r="N343" s="37" t="s">
        <v>168</v>
      </c>
      <c r="O343" s="38"/>
    </row>
    <row r="344" spans="1:15" x14ac:dyDescent="0.2">
      <c r="A344" s="3">
        <f t="shared" si="13"/>
        <v>2032</v>
      </c>
      <c r="B344" s="35">
        <v>1651.9499999999996</v>
      </c>
      <c r="C344" s="35">
        <v>118.41300061010524</v>
      </c>
      <c r="D344" s="35">
        <v>916</v>
      </c>
      <c r="E344" s="36">
        <v>3664</v>
      </c>
      <c r="F344" s="37" t="s">
        <v>168</v>
      </c>
      <c r="G344" s="37" t="s">
        <v>168</v>
      </c>
      <c r="H344" s="35">
        <v>285</v>
      </c>
      <c r="I344" s="35">
        <v>252</v>
      </c>
      <c r="J344" s="35">
        <v>30.8</v>
      </c>
      <c r="K344" s="37" t="s">
        <v>168</v>
      </c>
      <c r="L344" s="36" t="s">
        <v>168</v>
      </c>
      <c r="M344" s="35">
        <v>400</v>
      </c>
      <c r="N344" s="37" t="s">
        <v>168</v>
      </c>
      <c r="O344" s="38"/>
    </row>
    <row r="345" spans="1:15" x14ac:dyDescent="0.2">
      <c r="A345" s="3">
        <f t="shared" si="13"/>
        <v>2033</v>
      </c>
      <c r="B345" s="35">
        <v>1781.48</v>
      </c>
      <c r="C345" s="35">
        <v>118.02089450464705</v>
      </c>
      <c r="D345" s="35">
        <v>916</v>
      </c>
      <c r="E345" s="36">
        <v>3664</v>
      </c>
      <c r="F345" s="37" t="s">
        <v>168</v>
      </c>
      <c r="G345" s="37" t="s">
        <v>168</v>
      </c>
      <c r="H345" s="35">
        <v>317</v>
      </c>
      <c r="I345" s="35">
        <v>261</v>
      </c>
      <c r="J345" s="35">
        <v>30.8</v>
      </c>
      <c r="K345" s="37" t="s">
        <v>168</v>
      </c>
      <c r="L345" s="36" t="s">
        <v>168</v>
      </c>
      <c r="M345" s="35">
        <v>400</v>
      </c>
      <c r="N345" s="37" t="s">
        <v>168</v>
      </c>
      <c r="O345" s="38"/>
    </row>
    <row r="346" spans="1:15" x14ac:dyDescent="0.2">
      <c r="A346" s="3">
        <f t="shared" si="13"/>
        <v>2034</v>
      </c>
      <c r="B346" s="35">
        <v>1916.63</v>
      </c>
      <c r="C346" s="35">
        <v>117.51542513212381</v>
      </c>
      <c r="D346" s="35">
        <v>916</v>
      </c>
      <c r="E346" s="36">
        <v>3664</v>
      </c>
      <c r="F346" s="37" t="s">
        <v>168</v>
      </c>
      <c r="G346" s="37" t="s">
        <v>168</v>
      </c>
      <c r="H346" s="35">
        <v>348</v>
      </c>
      <c r="I346" s="35">
        <v>270</v>
      </c>
      <c r="J346" s="35">
        <v>30.8</v>
      </c>
      <c r="K346" s="37" t="s">
        <v>168</v>
      </c>
      <c r="L346" s="36" t="s">
        <v>168</v>
      </c>
      <c r="M346" s="35">
        <v>400</v>
      </c>
      <c r="N346" s="37" t="s">
        <v>168</v>
      </c>
      <c r="O346" s="38"/>
    </row>
    <row r="347" spans="1:15" x14ac:dyDescent="0.2">
      <c r="A347" s="3">
        <f t="shared" si="13"/>
        <v>2035</v>
      </c>
      <c r="B347" s="35">
        <v>2075.0299999999997</v>
      </c>
      <c r="C347" s="35">
        <v>117.01248310646319</v>
      </c>
      <c r="D347" s="35">
        <v>916</v>
      </c>
      <c r="E347" s="36">
        <v>3664</v>
      </c>
      <c r="F347" s="37" t="s">
        <v>168</v>
      </c>
      <c r="G347" s="37" t="s">
        <v>168</v>
      </c>
      <c r="H347" s="35">
        <v>377</v>
      </c>
      <c r="I347" s="35">
        <v>272</v>
      </c>
      <c r="J347" s="35">
        <v>30.8</v>
      </c>
      <c r="K347" s="37" t="s">
        <v>168</v>
      </c>
      <c r="L347" s="36" t="s">
        <v>168</v>
      </c>
      <c r="M347" s="35">
        <v>400</v>
      </c>
      <c r="N347" s="37" t="s">
        <v>168</v>
      </c>
      <c r="O347" s="38"/>
    </row>
    <row r="348" spans="1:15" x14ac:dyDescent="0.2">
      <c r="A348" s="3">
        <f t="shared" si="13"/>
        <v>2036</v>
      </c>
      <c r="B348" s="35">
        <v>2264.3999999999996</v>
      </c>
      <c r="C348" s="35">
        <v>116.39845321543309</v>
      </c>
      <c r="D348" s="35">
        <v>916</v>
      </c>
      <c r="E348" s="36">
        <v>3664</v>
      </c>
      <c r="F348" s="37" t="s">
        <v>168</v>
      </c>
      <c r="G348" s="37" t="s">
        <v>168</v>
      </c>
      <c r="H348" s="35">
        <v>404</v>
      </c>
      <c r="I348" s="35">
        <v>287</v>
      </c>
      <c r="J348" s="35">
        <v>30.8</v>
      </c>
      <c r="K348" s="37" t="s">
        <v>168</v>
      </c>
      <c r="L348" s="36" t="s">
        <v>168</v>
      </c>
      <c r="M348" s="35">
        <v>400</v>
      </c>
      <c r="N348" s="37" t="s">
        <v>168</v>
      </c>
      <c r="O348" s="38"/>
    </row>
    <row r="349" spans="1:15" x14ac:dyDescent="0.2">
      <c r="A349" s="3">
        <f t="shared" si="13"/>
        <v>2037</v>
      </c>
      <c r="B349" s="35">
        <v>2454.0799999999995</v>
      </c>
      <c r="C349" s="35">
        <v>67.74752039704336</v>
      </c>
      <c r="D349" s="35">
        <v>975</v>
      </c>
      <c r="E349" s="36">
        <v>3900</v>
      </c>
      <c r="F349" s="37" t="s">
        <v>168</v>
      </c>
      <c r="G349" s="37" t="s">
        <v>168</v>
      </c>
      <c r="H349" s="35">
        <v>429</v>
      </c>
      <c r="I349" s="35">
        <v>296</v>
      </c>
      <c r="J349" s="35">
        <v>30.8</v>
      </c>
      <c r="K349" s="37" t="s">
        <v>168</v>
      </c>
      <c r="L349" s="36" t="s">
        <v>168</v>
      </c>
      <c r="M349" s="35">
        <v>400</v>
      </c>
      <c r="N349" s="37" t="s">
        <v>168</v>
      </c>
      <c r="O349" s="38"/>
    </row>
    <row r="350" spans="1:15" x14ac:dyDescent="0.2">
      <c r="A350" s="3">
        <f t="shared" si="13"/>
        <v>2038</v>
      </c>
      <c r="B350" s="35">
        <v>2631.79</v>
      </c>
      <c r="C350" s="35">
        <v>41.471463165077267</v>
      </c>
      <c r="D350" s="35">
        <v>1075</v>
      </c>
      <c r="E350" s="36">
        <v>4300</v>
      </c>
      <c r="F350" s="37" t="s">
        <v>168</v>
      </c>
      <c r="G350" s="37" t="s">
        <v>168</v>
      </c>
      <c r="H350" s="35">
        <v>452</v>
      </c>
      <c r="I350" s="35">
        <v>303</v>
      </c>
      <c r="J350" s="35">
        <v>30.8</v>
      </c>
      <c r="K350" s="37" t="s">
        <v>168</v>
      </c>
      <c r="L350" s="36" t="s">
        <v>168</v>
      </c>
      <c r="M350" s="35">
        <v>400</v>
      </c>
      <c r="N350" s="37" t="s">
        <v>168</v>
      </c>
      <c r="O350" s="38"/>
    </row>
    <row r="351" spans="1:15" x14ac:dyDescent="0.2">
      <c r="A351" s="3">
        <f t="shared" si="13"/>
        <v>2039</v>
      </c>
      <c r="B351" s="35">
        <v>2811.3500000000004</v>
      </c>
      <c r="C351" s="35">
        <v>16.927020000000002</v>
      </c>
      <c r="D351" s="35">
        <v>1175</v>
      </c>
      <c r="E351" s="36">
        <v>4700</v>
      </c>
      <c r="F351" s="37" t="s">
        <v>168</v>
      </c>
      <c r="G351" s="37" t="s">
        <v>168</v>
      </c>
      <c r="H351" s="35">
        <v>471</v>
      </c>
      <c r="I351" s="35">
        <v>310</v>
      </c>
      <c r="J351" s="35">
        <v>30.8</v>
      </c>
      <c r="K351" s="37" t="s">
        <v>168</v>
      </c>
      <c r="L351" s="36" t="s">
        <v>168</v>
      </c>
      <c r="M351" s="35">
        <v>400</v>
      </c>
      <c r="N351" s="37" t="s">
        <v>168</v>
      </c>
      <c r="O351" s="38"/>
    </row>
    <row r="352" spans="1:15" x14ac:dyDescent="0.2">
      <c r="A352" s="3">
        <f t="shared" si="13"/>
        <v>2040</v>
      </c>
      <c r="B352" s="35">
        <v>2960.4000000000005</v>
      </c>
      <c r="C352" s="35">
        <v>16.927020000000002</v>
      </c>
      <c r="D352" s="35">
        <v>1275</v>
      </c>
      <c r="E352" s="36">
        <v>5100</v>
      </c>
      <c r="F352" s="37" t="s">
        <v>168</v>
      </c>
      <c r="G352" s="37" t="s">
        <v>168</v>
      </c>
      <c r="H352" s="35">
        <v>487</v>
      </c>
      <c r="I352" s="35">
        <v>306</v>
      </c>
      <c r="J352" s="35">
        <v>30.8</v>
      </c>
      <c r="K352" s="37" t="s">
        <v>168</v>
      </c>
      <c r="L352" s="36" t="s">
        <v>168</v>
      </c>
      <c r="M352" s="35">
        <v>400</v>
      </c>
      <c r="N352" s="37" t="s">
        <v>168</v>
      </c>
      <c r="O352" s="38"/>
    </row>
    <row r="353" spans="1:15" x14ac:dyDescent="0.2">
      <c r="A353" s="3">
        <f t="shared" si="13"/>
        <v>2041</v>
      </c>
      <c r="B353" s="35">
        <v>3145.01</v>
      </c>
      <c r="C353" s="35">
        <v>16.927020000000002</v>
      </c>
      <c r="D353" s="35">
        <v>1275</v>
      </c>
      <c r="E353" s="36">
        <v>5100</v>
      </c>
      <c r="F353" s="37" t="s">
        <v>168</v>
      </c>
      <c r="G353" s="37" t="s">
        <v>168</v>
      </c>
      <c r="H353" s="35">
        <v>503</v>
      </c>
      <c r="I353" s="35">
        <v>314</v>
      </c>
      <c r="J353" s="35">
        <v>30.8</v>
      </c>
      <c r="K353" s="37" t="s">
        <v>168</v>
      </c>
      <c r="L353" s="36" t="s">
        <v>168</v>
      </c>
      <c r="M353" s="35">
        <v>400</v>
      </c>
      <c r="N353" s="37" t="s">
        <v>168</v>
      </c>
      <c r="O353" s="38"/>
    </row>
    <row r="354" spans="1:15" x14ac:dyDescent="0.2">
      <c r="A354" s="3">
        <f t="shared" si="13"/>
        <v>2042</v>
      </c>
      <c r="B354" s="35">
        <v>3232.3799999999997</v>
      </c>
      <c r="C354" s="35">
        <v>16.927020000000002</v>
      </c>
      <c r="D354" s="35">
        <v>1275</v>
      </c>
      <c r="E354" s="36">
        <v>5100</v>
      </c>
      <c r="F354" s="37" t="s">
        <v>168</v>
      </c>
      <c r="G354" s="37" t="s">
        <v>168</v>
      </c>
      <c r="H354" s="35">
        <v>514</v>
      </c>
      <c r="I354" s="35">
        <v>330</v>
      </c>
      <c r="J354" s="35">
        <v>30.8</v>
      </c>
      <c r="K354" s="37" t="s">
        <v>168</v>
      </c>
      <c r="L354" s="36" t="s">
        <v>168</v>
      </c>
      <c r="M354" s="35">
        <v>400</v>
      </c>
      <c r="N354" s="37" t="s">
        <v>168</v>
      </c>
      <c r="O354" s="38"/>
    </row>
    <row r="355" spans="1:15" customFormat="1" x14ac:dyDescent="0.2">
      <c r="A355" s="3">
        <f t="shared" si="13"/>
        <v>2043</v>
      </c>
      <c r="B355" s="35">
        <v>3320.52</v>
      </c>
      <c r="C355" s="35">
        <v>16.927020000000002</v>
      </c>
      <c r="D355" s="35">
        <v>1275</v>
      </c>
      <c r="E355" s="36">
        <v>5100</v>
      </c>
      <c r="F355" s="37" t="s">
        <v>168</v>
      </c>
      <c r="G355" s="37" t="s">
        <v>168</v>
      </c>
      <c r="H355" s="35">
        <v>523</v>
      </c>
      <c r="I355" s="35">
        <v>336</v>
      </c>
      <c r="J355" s="35">
        <v>30.8</v>
      </c>
      <c r="K355" s="37" t="s">
        <v>168</v>
      </c>
      <c r="L355" s="36" t="s">
        <v>168</v>
      </c>
      <c r="M355" s="35">
        <v>400</v>
      </c>
      <c r="N355" s="37" t="s">
        <v>168</v>
      </c>
      <c r="O355" s="38"/>
    </row>
    <row r="356" spans="1:15" x14ac:dyDescent="0.2">
      <c r="B356" s="47"/>
      <c r="C356" s="47"/>
      <c r="H356" s="3" t="s">
        <v>154</v>
      </c>
      <c r="I356" s="3" t="s">
        <v>154</v>
      </c>
    </row>
    <row r="357" spans="1:15" x14ac:dyDescent="0.2">
      <c r="A357" s="3">
        <f>A332+1</f>
        <v>14</v>
      </c>
      <c r="B357" s="47" t="str">
        <f ca="1">OFFSET(Portfolios!$B$7,A357,0)</f>
        <v>Portfolio14</v>
      </c>
      <c r="C357" s="47" t="str">
        <f ca="1">VLOOKUP(B357,Portfolios!$B$8:$D$47,2,FALSE)</f>
        <v>Unconstrained Tx</v>
      </c>
      <c r="H357" s="3" t="s">
        <v>154</v>
      </c>
      <c r="I357" s="3" t="s">
        <v>154</v>
      </c>
    </row>
    <row r="358" spans="1:15" x14ac:dyDescent="0.2">
      <c r="B358" s="3" t="s">
        <v>155</v>
      </c>
      <c r="C358" s="3" t="s">
        <v>155</v>
      </c>
      <c r="D358" s="3" t="s">
        <v>156</v>
      </c>
      <c r="E358" s="3" t="s">
        <v>157</v>
      </c>
      <c r="F358" s="3" t="s">
        <v>156</v>
      </c>
      <c r="G358" s="3" t="s">
        <v>157</v>
      </c>
      <c r="H358" s="3" t="s">
        <v>154</v>
      </c>
      <c r="I358" s="3" t="s">
        <v>154</v>
      </c>
      <c r="J358" s="42" t="s">
        <v>160</v>
      </c>
      <c r="K358" s="11" t="s">
        <v>161</v>
      </c>
      <c r="L358" s="26"/>
    </row>
    <row r="359" spans="1:15" x14ac:dyDescent="0.2">
      <c r="A359" s="3" t="s">
        <v>163</v>
      </c>
      <c r="B359" s="3" t="s">
        <v>164</v>
      </c>
      <c r="C359" s="3" t="s">
        <v>165</v>
      </c>
      <c r="D359" s="3" t="s">
        <v>164</v>
      </c>
      <c r="E359" s="3" t="s">
        <v>164</v>
      </c>
      <c r="F359" s="3" t="s">
        <v>165</v>
      </c>
      <c r="G359" s="3" t="s">
        <v>165</v>
      </c>
      <c r="H359" s="3" t="s">
        <v>158</v>
      </c>
      <c r="I359" s="3" t="s">
        <v>159</v>
      </c>
      <c r="J359" s="3" t="s">
        <v>164</v>
      </c>
      <c r="K359" s="3" t="s">
        <v>165</v>
      </c>
      <c r="L359" s="3" t="s">
        <v>166</v>
      </c>
      <c r="M359" s="3" t="s">
        <v>178</v>
      </c>
      <c r="N359" s="3" t="s">
        <v>167</v>
      </c>
    </row>
    <row r="360" spans="1:15" x14ac:dyDescent="0.2">
      <c r="A360" s="3">
        <f>A335</f>
        <v>2023</v>
      </c>
      <c r="B360" s="36" t="s">
        <v>168</v>
      </c>
      <c r="C360" s="36">
        <v>85.489954347818653</v>
      </c>
      <c r="D360" s="37" t="s">
        <v>168</v>
      </c>
      <c r="E360" s="37" t="s">
        <v>168</v>
      </c>
      <c r="F360" s="37" t="s">
        <v>168</v>
      </c>
      <c r="G360" s="37" t="s">
        <v>168</v>
      </c>
      <c r="H360" s="37" t="s">
        <v>168</v>
      </c>
      <c r="I360" s="37" t="s">
        <v>168</v>
      </c>
      <c r="J360" s="37" t="s">
        <v>168</v>
      </c>
      <c r="K360" s="37" t="s">
        <v>168</v>
      </c>
      <c r="L360" s="36" t="s">
        <v>168</v>
      </c>
      <c r="M360" s="36" t="s">
        <v>168</v>
      </c>
      <c r="N360" s="37" t="s">
        <v>168</v>
      </c>
      <c r="O360" s="37"/>
    </row>
    <row r="361" spans="1:15" x14ac:dyDescent="0.2">
      <c r="A361" s="3">
        <f>A360+1</f>
        <v>2024</v>
      </c>
      <c r="B361" s="35">
        <v>138.6</v>
      </c>
      <c r="C361" s="35">
        <v>112.46754069217755</v>
      </c>
      <c r="D361" s="35">
        <v>0</v>
      </c>
      <c r="E361" s="36">
        <v>0</v>
      </c>
      <c r="F361" s="37" t="s">
        <v>168</v>
      </c>
      <c r="G361" s="37" t="s">
        <v>168</v>
      </c>
      <c r="H361" s="36">
        <v>30</v>
      </c>
      <c r="I361" s="36">
        <v>133</v>
      </c>
      <c r="J361" s="35">
        <v>0</v>
      </c>
      <c r="K361" s="37" t="s">
        <v>168</v>
      </c>
      <c r="L361" s="36" t="s">
        <v>168</v>
      </c>
      <c r="M361" s="35">
        <v>0</v>
      </c>
      <c r="N361" s="37" t="s">
        <v>168</v>
      </c>
      <c r="O361" s="38"/>
    </row>
    <row r="362" spans="1:15" x14ac:dyDescent="0.2">
      <c r="A362" s="3">
        <f t="shared" ref="A362:A380" si="14">A361+1</f>
        <v>2025</v>
      </c>
      <c r="B362" s="35">
        <v>138.6</v>
      </c>
      <c r="C362" s="35">
        <v>113.20977148356157</v>
      </c>
      <c r="D362" s="35">
        <v>475</v>
      </c>
      <c r="E362" s="36">
        <v>1900</v>
      </c>
      <c r="F362" s="37" t="s">
        <v>168</v>
      </c>
      <c r="G362" s="37" t="s">
        <v>168</v>
      </c>
      <c r="H362" s="36">
        <v>60</v>
      </c>
      <c r="I362" s="36">
        <v>162</v>
      </c>
      <c r="J362" s="35">
        <v>0</v>
      </c>
      <c r="K362" s="37" t="s">
        <v>168</v>
      </c>
      <c r="L362" s="36" t="s">
        <v>168</v>
      </c>
      <c r="M362" s="35">
        <v>0</v>
      </c>
      <c r="N362" s="37" t="s">
        <v>168</v>
      </c>
      <c r="O362" s="38"/>
    </row>
    <row r="363" spans="1:15" x14ac:dyDescent="0.2">
      <c r="A363" s="3">
        <f t="shared" si="14"/>
        <v>2026</v>
      </c>
      <c r="B363" s="35">
        <v>801.09</v>
      </c>
      <c r="C363" s="35">
        <v>114.47310072614376</v>
      </c>
      <c r="D363" s="35">
        <v>699</v>
      </c>
      <c r="E363" s="36">
        <v>2796</v>
      </c>
      <c r="F363" s="37" t="s">
        <v>168</v>
      </c>
      <c r="G363" s="37" t="s">
        <v>168</v>
      </c>
      <c r="H363" s="35">
        <v>90</v>
      </c>
      <c r="I363" s="35">
        <v>183</v>
      </c>
      <c r="J363" s="35">
        <v>0</v>
      </c>
      <c r="K363" s="37" t="s">
        <v>168</v>
      </c>
      <c r="L363" s="36" t="s">
        <v>168</v>
      </c>
      <c r="M363" s="35">
        <v>0</v>
      </c>
      <c r="N363" s="37" t="s">
        <v>168</v>
      </c>
      <c r="O363" s="38"/>
    </row>
    <row r="364" spans="1:15" x14ac:dyDescent="0.2">
      <c r="A364" s="3">
        <f t="shared" si="14"/>
        <v>2027</v>
      </c>
      <c r="B364" s="35">
        <v>812.79000000000008</v>
      </c>
      <c r="C364" s="35">
        <v>115.73906072251305</v>
      </c>
      <c r="D364" s="35">
        <v>828</v>
      </c>
      <c r="E364" s="36">
        <v>3312</v>
      </c>
      <c r="F364" s="37" t="s">
        <v>168</v>
      </c>
      <c r="G364" s="37" t="s">
        <v>168</v>
      </c>
      <c r="H364" s="35">
        <v>120</v>
      </c>
      <c r="I364" s="35">
        <v>199</v>
      </c>
      <c r="J364" s="35">
        <v>0</v>
      </c>
      <c r="K364" s="37" t="s">
        <v>168</v>
      </c>
      <c r="L364" s="36" t="s">
        <v>168</v>
      </c>
      <c r="M364" s="35">
        <v>0</v>
      </c>
      <c r="N364" s="37" t="s">
        <v>168</v>
      </c>
      <c r="O364" s="38"/>
    </row>
    <row r="365" spans="1:15" x14ac:dyDescent="0.2">
      <c r="A365" s="3">
        <f t="shared" si="14"/>
        <v>2028</v>
      </c>
      <c r="B365" s="35">
        <v>1098.7799999999997</v>
      </c>
      <c r="C365" s="35">
        <v>116.88938767031144</v>
      </c>
      <c r="D365" s="35">
        <v>828</v>
      </c>
      <c r="E365" s="36">
        <v>3312</v>
      </c>
      <c r="F365" s="37" t="s">
        <v>168</v>
      </c>
      <c r="G365" s="37" t="s">
        <v>168</v>
      </c>
      <c r="H365" s="35">
        <v>150</v>
      </c>
      <c r="I365" s="35">
        <v>211</v>
      </c>
      <c r="J365" s="35">
        <v>0</v>
      </c>
      <c r="K365" s="37" t="s">
        <v>168</v>
      </c>
      <c r="L365" s="36" t="s">
        <v>168</v>
      </c>
      <c r="M365" s="35">
        <v>0</v>
      </c>
      <c r="N365" s="37" t="s">
        <v>168</v>
      </c>
      <c r="O365" s="38"/>
    </row>
    <row r="366" spans="1:15" x14ac:dyDescent="0.2">
      <c r="A366" s="3">
        <f t="shared" si="14"/>
        <v>2029</v>
      </c>
      <c r="B366" s="35">
        <v>1292.46</v>
      </c>
      <c r="C366" s="35">
        <v>118.27882042730599</v>
      </c>
      <c r="D366" s="35">
        <v>828</v>
      </c>
      <c r="E366" s="36">
        <v>3312</v>
      </c>
      <c r="F366" s="37" t="s">
        <v>168</v>
      </c>
      <c r="G366" s="37" t="s">
        <v>168</v>
      </c>
      <c r="H366" s="35">
        <v>183</v>
      </c>
      <c r="I366" s="35">
        <v>218</v>
      </c>
      <c r="J366" s="35">
        <v>0</v>
      </c>
      <c r="K366" s="37" t="s">
        <v>168</v>
      </c>
      <c r="L366" s="36" t="s">
        <v>168</v>
      </c>
      <c r="M366" s="35">
        <v>0</v>
      </c>
      <c r="N366" s="37" t="s">
        <v>168</v>
      </c>
      <c r="O366" s="38"/>
    </row>
    <row r="367" spans="1:15" x14ac:dyDescent="0.2">
      <c r="A367" s="3">
        <f t="shared" si="14"/>
        <v>2030</v>
      </c>
      <c r="B367" s="35">
        <v>1443.87</v>
      </c>
      <c r="C367" s="35">
        <v>119.55259402516945</v>
      </c>
      <c r="D367" s="35">
        <v>828</v>
      </c>
      <c r="E367" s="36">
        <v>3312</v>
      </c>
      <c r="F367" s="37" t="s">
        <v>168</v>
      </c>
      <c r="G367" s="37" t="s">
        <v>168</v>
      </c>
      <c r="H367" s="35">
        <v>216</v>
      </c>
      <c r="I367" s="35">
        <v>228</v>
      </c>
      <c r="J367" s="35">
        <v>0</v>
      </c>
      <c r="K367" s="37" t="s">
        <v>168</v>
      </c>
      <c r="L367" s="36" t="s">
        <v>168</v>
      </c>
      <c r="M367" s="35">
        <v>0</v>
      </c>
      <c r="N367" s="37" t="s">
        <v>168</v>
      </c>
      <c r="O367" s="38"/>
    </row>
    <row r="368" spans="1:15" x14ac:dyDescent="0.2">
      <c r="A368" s="3">
        <f t="shared" si="14"/>
        <v>2031</v>
      </c>
      <c r="B368" s="35">
        <v>1652.6199999999997</v>
      </c>
      <c r="C368" s="35">
        <v>119.0394661550436</v>
      </c>
      <c r="D368" s="35">
        <v>850</v>
      </c>
      <c r="E368" s="36">
        <v>3400</v>
      </c>
      <c r="F368" s="37" t="s">
        <v>168</v>
      </c>
      <c r="G368" s="37" t="s">
        <v>168</v>
      </c>
      <c r="H368" s="35">
        <v>251</v>
      </c>
      <c r="I368" s="35">
        <v>242</v>
      </c>
      <c r="J368" s="35">
        <v>0</v>
      </c>
      <c r="K368" s="37" t="s">
        <v>168</v>
      </c>
      <c r="L368" s="36" t="s">
        <v>168</v>
      </c>
      <c r="M368" s="35">
        <v>0</v>
      </c>
      <c r="N368" s="37" t="s">
        <v>168</v>
      </c>
      <c r="O368" s="38"/>
    </row>
    <row r="369" spans="1:15" x14ac:dyDescent="0.2">
      <c r="A369" s="3">
        <f t="shared" si="14"/>
        <v>2032</v>
      </c>
      <c r="B369" s="35">
        <v>1781.94</v>
      </c>
      <c r="C369" s="35">
        <v>118.41300061010524</v>
      </c>
      <c r="D369" s="35">
        <v>850</v>
      </c>
      <c r="E369" s="36">
        <v>3400</v>
      </c>
      <c r="F369" s="37" t="s">
        <v>168</v>
      </c>
      <c r="G369" s="37" t="s">
        <v>168</v>
      </c>
      <c r="H369" s="35">
        <v>285</v>
      </c>
      <c r="I369" s="35">
        <v>252</v>
      </c>
      <c r="J369" s="35">
        <v>0</v>
      </c>
      <c r="K369" s="37" t="s">
        <v>168</v>
      </c>
      <c r="L369" s="36" t="s">
        <v>168</v>
      </c>
      <c r="M369" s="35">
        <v>0</v>
      </c>
      <c r="N369" s="37" t="s">
        <v>168</v>
      </c>
      <c r="O369" s="38"/>
    </row>
    <row r="370" spans="1:15" x14ac:dyDescent="0.2">
      <c r="A370" s="3">
        <f t="shared" si="14"/>
        <v>2033</v>
      </c>
      <c r="B370" s="35">
        <v>1912.7899999999995</v>
      </c>
      <c r="C370" s="35">
        <v>118.02089450464705</v>
      </c>
      <c r="D370" s="35">
        <v>939</v>
      </c>
      <c r="E370" s="36">
        <v>3756</v>
      </c>
      <c r="F370" s="37" t="s">
        <v>168</v>
      </c>
      <c r="G370" s="37" t="s">
        <v>168</v>
      </c>
      <c r="H370" s="35">
        <v>317</v>
      </c>
      <c r="I370" s="35">
        <v>261</v>
      </c>
      <c r="J370" s="35">
        <v>0</v>
      </c>
      <c r="K370" s="37" t="s">
        <v>168</v>
      </c>
      <c r="L370" s="36" t="s">
        <v>168</v>
      </c>
      <c r="M370" s="35">
        <v>0</v>
      </c>
      <c r="N370" s="37" t="s">
        <v>168</v>
      </c>
      <c r="O370" s="38"/>
    </row>
    <row r="371" spans="1:15" x14ac:dyDescent="0.2">
      <c r="A371" s="3">
        <f t="shared" si="14"/>
        <v>2034</v>
      </c>
      <c r="B371" s="35">
        <v>2032.8899999999996</v>
      </c>
      <c r="C371" s="35">
        <v>117.51542513212381</v>
      </c>
      <c r="D371" s="35">
        <v>1039</v>
      </c>
      <c r="E371" s="36">
        <v>4156</v>
      </c>
      <c r="F371" s="37" t="s">
        <v>168</v>
      </c>
      <c r="G371" s="37" t="s">
        <v>168</v>
      </c>
      <c r="H371" s="35">
        <v>348</v>
      </c>
      <c r="I371" s="35">
        <v>270</v>
      </c>
      <c r="J371" s="35">
        <v>0</v>
      </c>
      <c r="K371" s="37" t="s">
        <v>168</v>
      </c>
      <c r="L371" s="36" t="s">
        <v>168</v>
      </c>
      <c r="M371" s="35">
        <v>0</v>
      </c>
      <c r="N371" s="37" t="s">
        <v>168</v>
      </c>
      <c r="O371" s="38"/>
    </row>
    <row r="372" spans="1:15" x14ac:dyDescent="0.2">
      <c r="A372" s="3">
        <f t="shared" si="14"/>
        <v>2035</v>
      </c>
      <c r="B372" s="35">
        <v>2198.2599999999998</v>
      </c>
      <c r="C372" s="35">
        <v>117.01248310646319</v>
      </c>
      <c r="D372" s="35">
        <v>1075</v>
      </c>
      <c r="E372" s="36">
        <v>4300</v>
      </c>
      <c r="F372" s="37" t="s">
        <v>168</v>
      </c>
      <c r="G372" s="37" t="s">
        <v>168</v>
      </c>
      <c r="H372" s="35">
        <v>377</v>
      </c>
      <c r="I372" s="35">
        <v>272</v>
      </c>
      <c r="J372" s="35">
        <v>0</v>
      </c>
      <c r="K372" s="37" t="s">
        <v>168</v>
      </c>
      <c r="L372" s="36" t="s">
        <v>168</v>
      </c>
      <c r="M372" s="35">
        <v>0</v>
      </c>
      <c r="N372" s="37" t="s">
        <v>168</v>
      </c>
      <c r="O372" s="38"/>
    </row>
    <row r="373" spans="1:15" x14ac:dyDescent="0.2">
      <c r="A373" s="3">
        <f t="shared" si="14"/>
        <v>2036</v>
      </c>
      <c r="B373" s="35">
        <v>2377.3200000000002</v>
      </c>
      <c r="C373" s="35">
        <v>116.39845321543309</v>
      </c>
      <c r="D373" s="35">
        <v>1075</v>
      </c>
      <c r="E373" s="36">
        <v>4300</v>
      </c>
      <c r="F373" s="37" t="s">
        <v>168</v>
      </c>
      <c r="G373" s="37" t="s">
        <v>168</v>
      </c>
      <c r="H373" s="35">
        <v>404</v>
      </c>
      <c r="I373" s="35">
        <v>287</v>
      </c>
      <c r="J373" s="35">
        <v>0</v>
      </c>
      <c r="K373" s="37" t="s">
        <v>168</v>
      </c>
      <c r="L373" s="36" t="s">
        <v>168</v>
      </c>
      <c r="M373" s="35">
        <v>0</v>
      </c>
      <c r="N373" s="37" t="s">
        <v>168</v>
      </c>
      <c r="O373" s="38"/>
    </row>
    <row r="374" spans="1:15" x14ac:dyDescent="0.2">
      <c r="A374" s="3">
        <f t="shared" si="14"/>
        <v>2037</v>
      </c>
      <c r="B374" s="35">
        <v>2486.4499999999994</v>
      </c>
      <c r="C374" s="35">
        <v>67.74752039704336</v>
      </c>
      <c r="D374" s="35">
        <v>1075</v>
      </c>
      <c r="E374" s="36">
        <v>4300</v>
      </c>
      <c r="F374" s="37" t="s">
        <v>168</v>
      </c>
      <c r="G374" s="37" t="s">
        <v>168</v>
      </c>
      <c r="H374" s="35">
        <v>429</v>
      </c>
      <c r="I374" s="35">
        <v>296</v>
      </c>
      <c r="J374" s="35">
        <v>0</v>
      </c>
      <c r="K374" s="37" t="s">
        <v>168</v>
      </c>
      <c r="L374" s="36" t="s">
        <v>168</v>
      </c>
      <c r="M374" s="35">
        <v>0</v>
      </c>
      <c r="N374" s="37" t="s">
        <v>168</v>
      </c>
      <c r="O374" s="38"/>
    </row>
    <row r="375" spans="1:15" x14ac:dyDescent="0.2">
      <c r="A375" s="3">
        <f t="shared" si="14"/>
        <v>2038</v>
      </c>
      <c r="B375" s="35">
        <v>2662.79</v>
      </c>
      <c r="C375" s="35">
        <v>41.471463165077267</v>
      </c>
      <c r="D375" s="35">
        <v>1075</v>
      </c>
      <c r="E375" s="36">
        <v>4300</v>
      </c>
      <c r="F375" s="37" t="s">
        <v>168</v>
      </c>
      <c r="G375" s="37" t="s">
        <v>168</v>
      </c>
      <c r="H375" s="35">
        <v>452</v>
      </c>
      <c r="I375" s="35">
        <v>303</v>
      </c>
      <c r="J375" s="35">
        <v>0</v>
      </c>
      <c r="K375" s="37" t="s">
        <v>168</v>
      </c>
      <c r="L375" s="36" t="s">
        <v>168</v>
      </c>
      <c r="M375" s="35">
        <v>0</v>
      </c>
      <c r="N375" s="37" t="s">
        <v>168</v>
      </c>
      <c r="O375" s="38"/>
    </row>
    <row r="376" spans="1:15" x14ac:dyDescent="0.2">
      <c r="A376" s="3">
        <f t="shared" si="14"/>
        <v>2039</v>
      </c>
      <c r="B376" s="35">
        <v>2842.3099999999995</v>
      </c>
      <c r="C376" s="35">
        <v>16.927020000000002</v>
      </c>
      <c r="D376" s="35">
        <v>1175</v>
      </c>
      <c r="E376" s="36">
        <v>4700</v>
      </c>
      <c r="F376" s="37" t="s">
        <v>168</v>
      </c>
      <c r="G376" s="37" t="s">
        <v>168</v>
      </c>
      <c r="H376" s="35">
        <v>471</v>
      </c>
      <c r="I376" s="35">
        <v>310</v>
      </c>
      <c r="J376" s="35">
        <v>0</v>
      </c>
      <c r="K376" s="37" t="s">
        <v>168</v>
      </c>
      <c r="L376" s="36" t="s">
        <v>168</v>
      </c>
      <c r="M376" s="35">
        <v>0</v>
      </c>
      <c r="N376" s="37" t="s">
        <v>168</v>
      </c>
      <c r="O376" s="38"/>
    </row>
    <row r="377" spans="1:15" x14ac:dyDescent="0.2">
      <c r="A377" s="3">
        <f t="shared" si="14"/>
        <v>2040</v>
      </c>
      <c r="B377" s="35">
        <v>3091.3300000000004</v>
      </c>
      <c r="C377" s="35">
        <v>16.927020000000002</v>
      </c>
      <c r="D377" s="35">
        <v>1275</v>
      </c>
      <c r="E377" s="36">
        <v>5100</v>
      </c>
      <c r="F377" s="37" t="s">
        <v>168</v>
      </c>
      <c r="G377" s="37" t="s">
        <v>168</v>
      </c>
      <c r="H377" s="35">
        <v>487</v>
      </c>
      <c r="I377" s="35">
        <v>306</v>
      </c>
      <c r="J377" s="35">
        <v>0</v>
      </c>
      <c r="K377" s="37" t="s">
        <v>168</v>
      </c>
      <c r="L377" s="36" t="s">
        <v>168</v>
      </c>
      <c r="M377" s="35">
        <v>0</v>
      </c>
      <c r="N377" s="37" t="s">
        <v>168</v>
      </c>
      <c r="O377" s="38"/>
    </row>
    <row r="378" spans="1:15" x14ac:dyDescent="0.2">
      <c r="A378" s="3">
        <f t="shared" si="14"/>
        <v>2041</v>
      </c>
      <c r="B378" s="35">
        <v>3175.9999999999995</v>
      </c>
      <c r="C378" s="35">
        <v>16.927020000000002</v>
      </c>
      <c r="D378" s="35">
        <v>1275</v>
      </c>
      <c r="E378" s="36">
        <v>5100</v>
      </c>
      <c r="F378" s="37" t="s">
        <v>168</v>
      </c>
      <c r="G378" s="37" t="s">
        <v>168</v>
      </c>
      <c r="H378" s="35">
        <v>503</v>
      </c>
      <c r="I378" s="35">
        <v>314</v>
      </c>
      <c r="J378" s="35">
        <v>0</v>
      </c>
      <c r="K378" s="37" t="s">
        <v>168</v>
      </c>
      <c r="L378" s="36" t="s">
        <v>168</v>
      </c>
      <c r="M378" s="35">
        <v>0</v>
      </c>
      <c r="N378" s="37" t="s">
        <v>168</v>
      </c>
      <c r="O378" s="38"/>
    </row>
    <row r="379" spans="1:15" x14ac:dyDescent="0.2">
      <c r="A379" s="3">
        <f t="shared" si="14"/>
        <v>2042</v>
      </c>
      <c r="B379" s="35">
        <v>3265.03</v>
      </c>
      <c r="C379" s="35">
        <v>16.927020000000002</v>
      </c>
      <c r="D379" s="35">
        <v>1275</v>
      </c>
      <c r="E379" s="36">
        <v>5100</v>
      </c>
      <c r="F379" s="37" t="s">
        <v>168</v>
      </c>
      <c r="G379" s="37" t="s">
        <v>168</v>
      </c>
      <c r="H379" s="35">
        <v>514</v>
      </c>
      <c r="I379" s="35">
        <v>330</v>
      </c>
      <c r="J379" s="35">
        <v>0</v>
      </c>
      <c r="K379" s="37" t="s">
        <v>168</v>
      </c>
      <c r="L379" s="36" t="s">
        <v>168</v>
      </c>
      <c r="M379" s="35">
        <v>0</v>
      </c>
      <c r="N379" s="37" t="s">
        <v>168</v>
      </c>
      <c r="O379" s="38"/>
    </row>
    <row r="380" spans="1:15" customFormat="1" x14ac:dyDescent="0.2">
      <c r="A380" s="3">
        <f t="shared" si="14"/>
        <v>2043</v>
      </c>
      <c r="B380" s="35">
        <v>3354.1</v>
      </c>
      <c r="C380" s="35">
        <v>16.927020000000002</v>
      </c>
      <c r="D380" s="35">
        <v>1275</v>
      </c>
      <c r="E380" s="36">
        <v>5100</v>
      </c>
      <c r="F380" s="37" t="s">
        <v>168</v>
      </c>
      <c r="G380" s="37" t="s">
        <v>168</v>
      </c>
      <c r="H380" s="35">
        <v>523</v>
      </c>
      <c r="I380" s="35">
        <v>336</v>
      </c>
      <c r="J380" s="35">
        <v>0</v>
      </c>
      <c r="K380" s="37" t="s">
        <v>168</v>
      </c>
      <c r="L380" s="36" t="s">
        <v>168</v>
      </c>
      <c r="M380" s="35">
        <v>0</v>
      </c>
      <c r="N380" s="37" t="s">
        <v>168</v>
      </c>
      <c r="O380" s="38"/>
    </row>
    <row r="381" spans="1:15" x14ac:dyDescent="0.2">
      <c r="B381" s="47"/>
      <c r="C381" s="47"/>
      <c r="H381" s="3" t="s">
        <v>154</v>
      </c>
      <c r="I381" s="3" t="s">
        <v>154</v>
      </c>
    </row>
    <row r="382" spans="1:15" x14ac:dyDescent="0.2">
      <c r="A382" s="3">
        <f>A357+1</f>
        <v>15</v>
      </c>
      <c r="B382" s="47" t="str">
        <f ca="1">OFFSET(Portfolios!$B$7,A382,0)</f>
        <v>Portfolio15</v>
      </c>
      <c r="C382" s="47" t="str">
        <f ca="1">VLOOKUP(B382,Portfolios!$B$8:$D$47,2,FALSE)</f>
        <v>No Upgrades</v>
      </c>
      <c r="H382" s="3" t="s">
        <v>154</v>
      </c>
      <c r="I382" s="3" t="s">
        <v>154</v>
      </c>
    </row>
    <row r="383" spans="1:15" x14ac:dyDescent="0.2">
      <c r="B383" s="3" t="s">
        <v>155</v>
      </c>
      <c r="C383" s="3" t="s">
        <v>155</v>
      </c>
      <c r="D383" s="3" t="s">
        <v>156</v>
      </c>
      <c r="E383" s="3" t="s">
        <v>157</v>
      </c>
      <c r="F383" s="3" t="s">
        <v>156</v>
      </c>
      <c r="G383" s="3" t="s">
        <v>157</v>
      </c>
      <c r="H383" s="3" t="s">
        <v>154</v>
      </c>
      <c r="I383" s="3" t="s">
        <v>154</v>
      </c>
      <c r="J383" s="42" t="s">
        <v>160</v>
      </c>
      <c r="K383" s="11" t="s">
        <v>161</v>
      </c>
      <c r="L383" s="26"/>
    </row>
    <row r="384" spans="1:15" x14ac:dyDescent="0.2">
      <c r="A384" s="3" t="s">
        <v>163</v>
      </c>
      <c r="B384" s="3" t="s">
        <v>164</v>
      </c>
      <c r="C384" s="3" t="s">
        <v>165</v>
      </c>
      <c r="D384" s="3" t="s">
        <v>164</v>
      </c>
      <c r="E384" s="3" t="s">
        <v>164</v>
      </c>
      <c r="F384" s="3" t="s">
        <v>165</v>
      </c>
      <c r="G384" s="3" t="s">
        <v>165</v>
      </c>
      <c r="H384" s="3" t="s">
        <v>158</v>
      </c>
      <c r="I384" s="3" t="s">
        <v>159</v>
      </c>
      <c r="J384" s="3" t="s">
        <v>164</v>
      </c>
      <c r="K384" s="3" t="s">
        <v>165</v>
      </c>
      <c r="L384" s="3" t="s">
        <v>166</v>
      </c>
      <c r="M384" s="3" t="s">
        <v>178</v>
      </c>
      <c r="N384" s="3" t="s">
        <v>167</v>
      </c>
    </row>
    <row r="385" spans="1:15" x14ac:dyDescent="0.2">
      <c r="A385" s="3">
        <f>A360</f>
        <v>2023</v>
      </c>
      <c r="B385" s="36" t="s">
        <v>168</v>
      </c>
      <c r="C385" s="36">
        <v>85.489954347818653</v>
      </c>
      <c r="D385" s="37" t="s">
        <v>168</v>
      </c>
      <c r="E385" s="37" t="s">
        <v>168</v>
      </c>
      <c r="F385" s="37" t="s">
        <v>168</v>
      </c>
      <c r="G385" s="37" t="s">
        <v>168</v>
      </c>
      <c r="H385" s="37" t="s">
        <v>168</v>
      </c>
      <c r="I385" s="37" t="s">
        <v>168</v>
      </c>
      <c r="J385" s="37" t="s">
        <v>168</v>
      </c>
      <c r="K385" s="37" t="s">
        <v>168</v>
      </c>
      <c r="L385" s="36" t="s">
        <v>168</v>
      </c>
      <c r="M385" s="36" t="s">
        <v>168</v>
      </c>
      <c r="N385" s="37" t="s">
        <v>168</v>
      </c>
      <c r="O385" s="37"/>
    </row>
    <row r="386" spans="1:15" x14ac:dyDescent="0.2">
      <c r="A386" s="3">
        <f>A385+1</f>
        <v>2024</v>
      </c>
      <c r="B386" s="35">
        <v>138.6</v>
      </c>
      <c r="C386" s="35">
        <v>112.46754069217755</v>
      </c>
      <c r="D386" s="35">
        <v>0</v>
      </c>
      <c r="E386" s="36">
        <v>0</v>
      </c>
      <c r="F386" s="37" t="s">
        <v>168</v>
      </c>
      <c r="G386" s="37" t="s">
        <v>168</v>
      </c>
      <c r="H386" s="36">
        <v>30</v>
      </c>
      <c r="I386" s="36">
        <v>133</v>
      </c>
      <c r="J386" s="35">
        <v>0</v>
      </c>
      <c r="K386" s="37" t="s">
        <v>168</v>
      </c>
      <c r="L386" s="36" t="s">
        <v>168</v>
      </c>
      <c r="M386" s="35">
        <v>0</v>
      </c>
      <c r="N386" s="37" t="s">
        <v>168</v>
      </c>
      <c r="O386" s="38"/>
    </row>
    <row r="387" spans="1:15" x14ac:dyDescent="0.2">
      <c r="A387" s="3">
        <f t="shared" ref="A387:A405" si="15">A386+1</f>
        <v>2025</v>
      </c>
      <c r="B387" s="35">
        <v>138.60999999999999</v>
      </c>
      <c r="C387" s="35">
        <v>113.20977148356157</v>
      </c>
      <c r="D387" s="35">
        <v>475</v>
      </c>
      <c r="E387" s="36">
        <v>1900</v>
      </c>
      <c r="F387" s="37" t="s">
        <v>168</v>
      </c>
      <c r="G387" s="37" t="s">
        <v>168</v>
      </c>
      <c r="H387" s="36">
        <v>60</v>
      </c>
      <c r="I387" s="36">
        <v>162</v>
      </c>
      <c r="J387" s="35">
        <v>0</v>
      </c>
      <c r="K387" s="37" t="s">
        <v>168</v>
      </c>
      <c r="L387" s="36" t="s">
        <v>168</v>
      </c>
      <c r="M387" s="35">
        <v>0</v>
      </c>
      <c r="N387" s="37" t="s">
        <v>168</v>
      </c>
      <c r="O387" s="38"/>
    </row>
    <row r="388" spans="1:15" x14ac:dyDescent="0.2">
      <c r="A388" s="3">
        <f t="shared" si="15"/>
        <v>2026</v>
      </c>
      <c r="B388" s="35">
        <v>633.40999999999985</v>
      </c>
      <c r="C388" s="35">
        <v>114.47310072614376</v>
      </c>
      <c r="D388" s="35">
        <v>475</v>
      </c>
      <c r="E388" s="36">
        <v>1900</v>
      </c>
      <c r="F388" s="37" t="s">
        <v>168</v>
      </c>
      <c r="G388" s="37" t="s">
        <v>168</v>
      </c>
      <c r="H388" s="35">
        <v>90</v>
      </c>
      <c r="I388" s="35">
        <v>183</v>
      </c>
      <c r="J388" s="35">
        <v>12.549999999999999</v>
      </c>
      <c r="K388" s="37" t="s">
        <v>168</v>
      </c>
      <c r="L388" s="36" t="s">
        <v>168</v>
      </c>
      <c r="M388" s="35">
        <v>0</v>
      </c>
      <c r="N388" s="37" t="s">
        <v>168</v>
      </c>
      <c r="O388" s="38"/>
    </row>
    <row r="389" spans="1:15" x14ac:dyDescent="0.2">
      <c r="A389" s="3">
        <f t="shared" si="15"/>
        <v>2027</v>
      </c>
      <c r="B389" s="35">
        <v>695.06999999999982</v>
      </c>
      <c r="C389" s="35">
        <v>115.73906072251305</v>
      </c>
      <c r="D389" s="35">
        <v>475</v>
      </c>
      <c r="E389" s="36">
        <v>1900</v>
      </c>
      <c r="F389" s="37" t="s">
        <v>168</v>
      </c>
      <c r="G389" s="37" t="s">
        <v>168</v>
      </c>
      <c r="H389" s="35">
        <v>120</v>
      </c>
      <c r="I389" s="35">
        <v>199</v>
      </c>
      <c r="J389" s="35">
        <v>16.03</v>
      </c>
      <c r="K389" s="37" t="s">
        <v>168</v>
      </c>
      <c r="L389" s="36" t="s">
        <v>168</v>
      </c>
      <c r="M389" s="35">
        <v>0</v>
      </c>
      <c r="N389" s="37" t="s">
        <v>168</v>
      </c>
      <c r="O389" s="38"/>
    </row>
    <row r="390" spans="1:15" x14ac:dyDescent="0.2">
      <c r="A390" s="3">
        <f t="shared" si="15"/>
        <v>2028</v>
      </c>
      <c r="B390" s="35">
        <v>972.16</v>
      </c>
      <c r="C390" s="35">
        <v>116.88938767031144</v>
      </c>
      <c r="D390" s="35">
        <v>475</v>
      </c>
      <c r="E390" s="36">
        <v>1900</v>
      </c>
      <c r="F390" s="37" t="s">
        <v>168</v>
      </c>
      <c r="G390" s="37" t="s">
        <v>168</v>
      </c>
      <c r="H390" s="35">
        <v>150</v>
      </c>
      <c r="I390" s="35">
        <v>211</v>
      </c>
      <c r="J390" s="35">
        <v>21.59</v>
      </c>
      <c r="K390" s="37" t="s">
        <v>168</v>
      </c>
      <c r="L390" s="36" t="s">
        <v>168</v>
      </c>
      <c r="M390" s="35">
        <v>0</v>
      </c>
      <c r="N390" s="37" t="s">
        <v>168</v>
      </c>
      <c r="O390" s="38"/>
    </row>
    <row r="391" spans="1:15" x14ac:dyDescent="0.2">
      <c r="A391" s="3">
        <f t="shared" si="15"/>
        <v>2029</v>
      </c>
      <c r="B391" s="35">
        <v>1237.96</v>
      </c>
      <c r="C391" s="35">
        <v>118.27882042730599</v>
      </c>
      <c r="D391" s="35">
        <v>475</v>
      </c>
      <c r="E391" s="36">
        <v>1900</v>
      </c>
      <c r="F391" s="37" t="s">
        <v>168</v>
      </c>
      <c r="G391" s="37" t="s">
        <v>168</v>
      </c>
      <c r="H391" s="35">
        <v>183</v>
      </c>
      <c r="I391" s="35">
        <v>218</v>
      </c>
      <c r="J391" s="35">
        <v>26.79</v>
      </c>
      <c r="K391" s="37" t="s">
        <v>168</v>
      </c>
      <c r="L391" s="36" t="s">
        <v>168</v>
      </c>
      <c r="M391" s="35">
        <v>0</v>
      </c>
      <c r="N391" s="37" t="s">
        <v>168</v>
      </c>
      <c r="O391" s="38"/>
    </row>
    <row r="392" spans="1:15" x14ac:dyDescent="0.2">
      <c r="A392" s="3">
        <f t="shared" si="15"/>
        <v>2030</v>
      </c>
      <c r="B392" s="35">
        <v>1414.9799999999998</v>
      </c>
      <c r="C392" s="35">
        <v>119.55259402516945</v>
      </c>
      <c r="D392" s="35">
        <v>975</v>
      </c>
      <c r="E392" s="36">
        <v>3900</v>
      </c>
      <c r="F392" s="37" t="s">
        <v>168</v>
      </c>
      <c r="G392" s="37" t="s">
        <v>168</v>
      </c>
      <c r="H392" s="35">
        <v>216</v>
      </c>
      <c r="I392" s="35">
        <v>228</v>
      </c>
      <c r="J392" s="35">
        <v>30.8</v>
      </c>
      <c r="K392" s="37" t="s">
        <v>168</v>
      </c>
      <c r="L392" s="36" t="s">
        <v>168</v>
      </c>
      <c r="M392" s="35">
        <v>0</v>
      </c>
      <c r="N392" s="37" t="s">
        <v>168</v>
      </c>
      <c r="O392" s="38"/>
    </row>
    <row r="393" spans="1:15" x14ac:dyDescent="0.2">
      <c r="A393" s="3">
        <f t="shared" si="15"/>
        <v>2031</v>
      </c>
      <c r="B393" s="35">
        <v>1523.35</v>
      </c>
      <c r="C393" s="35">
        <v>119.0394661550436</v>
      </c>
      <c r="D393" s="35">
        <v>975</v>
      </c>
      <c r="E393" s="36">
        <v>3900</v>
      </c>
      <c r="F393" s="37" t="s">
        <v>168</v>
      </c>
      <c r="G393" s="37" t="s">
        <v>168</v>
      </c>
      <c r="H393" s="35">
        <v>251</v>
      </c>
      <c r="I393" s="35">
        <v>242</v>
      </c>
      <c r="J393" s="35">
        <v>30.8</v>
      </c>
      <c r="K393" s="37" t="s">
        <v>168</v>
      </c>
      <c r="L393" s="36" t="s">
        <v>168</v>
      </c>
      <c r="M393" s="35">
        <v>0</v>
      </c>
      <c r="N393" s="37" t="s">
        <v>168</v>
      </c>
      <c r="O393" s="38"/>
    </row>
    <row r="394" spans="1:15" x14ac:dyDescent="0.2">
      <c r="A394" s="3">
        <f t="shared" si="15"/>
        <v>2032</v>
      </c>
      <c r="B394" s="35">
        <v>1652.8099999999997</v>
      </c>
      <c r="C394" s="35">
        <v>118.41300061010524</v>
      </c>
      <c r="D394" s="35">
        <v>975</v>
      </c>
      <c r="E394" s="36">
        <v>3900</v>
      </c>
      <c r="F394" s="37" t="s">
        <v>168</v>
      </c>
      <c r="G394" s="37" t="s">
        <v>168</v>
      </c>
      <c r="H394" s="35">
        <v>285</v>
      </c>
      <c r="I394" s="35">
        <v>252</v>
      </c>
      <c r="J394" s="35">
        <v>30.8</v>
      </c>
      <c r="K394" s="37" t="s">
        <v>168</v>
      </c>
      <c r="L394" s="36" t="s">
        <v>168</v>
      </c>
      <c r="M394" s="35">
        <v>0</v>
      </c>
      <c r="N394" s="37" t="s">
        <v>168</v>
      </c>
      <c r="O394" s="38"/>
    </row>
    <row r="395" spans="1:15" x14ac:dyDescent="0.2">
      <c r="A395" s="3">
        <f t="shared" si="15"/>
        <v>2033</v>
      </c>
      <c r="B395" s="35">
        <v>1782.3000000000002</v>
      </c>
      <c r="C395" s="35">
        <v>118.02089450464705</v>
      </c>
      <c r="D395" s="35">
        <v>975</v>
      </c>
      <c r="E395" s="36">
        <v>3900</v>
      </c>
      <c r="F395" s="37" t="s">
        <v>168</v>
      </c>
      <c r="G395" s="37" t="s">
        <v>168</v>
      </c>
      <c r="H395" s="35">
        <v>317</v>
      </c>
      <c r="I395" s="35">
        <v>261</v>
      </c>
      <c r="J395" s="35">
        <v>30.8</v>
      </c>
      <c r="K395" s="37" t="s">
        <v>168</v>
      </c>
      <c r="L395" s="36" t="s">
        <v>168</v>
      </c>
      <c r="M395" s="35">
        <v>0</v>
      </c>
      <c r="N395" s="37" t="s">
        <v>168</v>
      </c>
      <c r="O395" s="38"/>
    </row>
    <row r="396" spans="1:15" x14ac:dyDescent="0.2">
      <c r="A396" s="3">
        <f t="shared" si="15"/>
        <v>2034</v>
      </c>
      <c r="B396" s="35">
        <v>1917.4599999999998</v>
      </c>
      <c r="C396" s="35">
        <v>117.51542513212381</v>
      </c>
      <c r="D396" s="35">
        <v>975</v>
      </c>
      <c r="E396" s="36">
        <v>3900</v>
      </c>
      <c r="F396" s="37" t="s">
        <v>168</v>
      </c>
      <c r="G396" s="37" t="s">
        <v>168</v>
      </c>
      <c r="H396" s="35">
        <v>348</v>
      </c>
      <c r="I396" s="35">
        <v>270</v>
      </c>
      <c r="J396" s="35">
        <v>30.8</v>
      </c>
      <c r="K396" s="37" t="s">
        <v>168</v>
      </c>
      <c r="L396" s="36" t="s">
        <v>168</v>
      </c>
      <c r="M396" s="35">
        <v>0</v>
      </c>
      <c r="N396" s="37" t="s">
        <v>168</v>
      </c>
      <c r="O396" s="38"/>
    </row>
    <row r="397" spans="1:15" x14ac:dyDescent="0.2">
      <c r="A397" s="3">
        <f t="shared" si="15"/>
        <v>2035</v>
      </c>
      <c r="B397" s="35">
        <v>2075.0299999999997</v>
      </c>
      <c r="C397" s="35">
        <v>117.01248310646319</v>
      </c>
      <c r="D397" s="35">
        <v>975</v>
      </c>
      <c r="E397" s="36">
        <v>3900</v>
      </c>
      <c r="F397" s="37" t="s">
        <v>168</v>
      </c>
      <c r="G397" s="37" t="s">
        <v>168</v>
      </c>
      <c r="H397" s="35">
        <v>377</v>
      </c>
      <c r="I397" s="35">
        <v>272</v>
      </c>
      <c r="J397" s="35">
        <v>30.8</v>
      </c>
      <c r="K397" s="37" t="s">
        <v>168</v>
      </c>
      <c r="L397" s="36" t="s">
        <v>168</v>
      </c>
      <c r="M397" s="35">
        <v>0</v>
      </c>
      <c r="N397" s="37" t="s">
        <v>168</v>
      </c>
      <c r="O397" s="38"/>
    </row>
    <row r="398" spans="1:15" x14ac:dyDescent="0.2">
      <c r="A398" s="3">
        <f t="shared" si="15"/>
        <v>2036</v>
      </c>
      <c r="B398" s="35">
        <v>2264.54</v>
      </c>
      <c r="C398" s="35">
        <v>116.39845321543309</v>
      </c>
      <c r="D398" s="35">
        <v>975</v>
      </c>
      <c r="E398" s="36">
        <v>3900</v>
      </c>
      <c r="F398" s="37" t="s">
        <v>168</v>
      </c>
      <c r="G398" s="37" t="s">
        <v>168</v>
      </c>
      <c r="H398" s="35">
        <v>404</v>
      </c>
      <c r="I398" s="35">
        <v>287</v>
      </c>
      <c r="J398" s="35">
        <v>30.8</v>
      </c>
      <c r="K398" s="37" t="s">
        <v>168</v>
      </c>
      <c r="L398" s="36" t="s">
        <v>168</v>
      </c>
      <c r="M398" s="35">
        <v>0</v>
      </c>
      <c r="N398" s="37" t="s">
        <v>168</v>
      </c>
      <c r="O398" s="38"/>
    </row>
    <row r="399" spans="1:15" x14ac:dyDescent="0.2">
      <c r="A399" s="3">
        <f t="shared" si="15"/>
        <v>2037</v>
      </c>
      <c r="B399" s="35">
        <v>2454.0899999999997</v>
      </c>
      <c r="C399" s="35">
        <v>67.74752039704336</v>
      </c>
      <c r="D399" s="35">
        <v>975</v>
      </c>
      <c r="E399" s="36">
        <v>3900</v>
      </c>
      <c r="F399" s="37" t="s">
        <v>168</v>
      </c>
      <c r="G399" s="37" t="s">
        <v>168</v>
      </c>
      <c r="H399" s="35">
        <v>429</v>
      </c>
      <c r="I399" s="35">
        <v>296</v>
      </c>
      <c r="J399" s="35">
        <v>30.8</v>
      </c>
      <c r="K399" s="37" t="s">
        <v>168</v>
      </c>
      <c r="L399" s="36" t="s">
        <v>168</v>
      </c>
      <c r="M399" s="35">
        <v>0</v>
      </c>
      <c r="N399" s="37" t="s">
        <v>168</v>
      </c>
      <c r="O399" s="38"/>
    </row>
    <row r="400" spans="1:15" x14ac:dyDescent="0.2">
      <c r="A400" s="3">
        <f t="shared" si="15"/>
        <v>2038</v>
      </c>
      <c r="B400" s="35">
        <v>2631.7999999999997</v>
      </c>
      <c r="C400" s="35">
        <v>41.471463165077267</v>
      </c>
      <c r="D400" s="35">
        <v>1075</v>
      </c>
      <c r="E400" s="36">
        <v>4300</v>
      </c>
      <c r="F400" s="37" t="s">
        <v>168</v>
      </c>
      <c r="G400" s="37" t="s">
        <v>168</v>
      </c>
      <c r="H400" s="35">
        <v>452</v>
      </c>
      <c r="I400" s="35">
        <v>303</v>
      </c>
      <c r="J400" s="35">
        <v>30.8</v>
      </c>
      <c r="K400" s="37" t="s">
        <v>168</v>
      </c>
      <c r="L400" s="36" t="s">
        <v>168</v>
      </c>
      <c r="M400" s="35">
        <v>0</v>
      </c>
      <c r="N400" s="37" t="s">
        <v>168</v>
      </c>
      <c r="O400" s="38"/>
    </row>
    <row r="401" spans="1:118" x14ac:dyDescent="0.2">
      <c r="A401" s="3">
        <f t="shared" si="15"/>
        <v>2039</v>
      </c>
      <c r="B401" s="35">
        <v>2811.36</v>
      </c>
      <c r="C401" s="35">
        <v>16.927020000000002</v>
      </c>
      <c r="D401" s="35">
        <v>1175</v>
      </c>
      <c r="E401" s="36">
        <v>4700</v>
      </c>
      <c r="F401" s="37" t="s">
        <v>168</v>
      </c>
      <c r="G401" s="37" t="s">
        <v>168</v>
      </c>
      <c r="H401" s="35">
        <v>471</v>
      </c>
      <c r="I401" s="35">
        <v>310</v>
      </c>
      <c r="J401" s="35">
        <v>30.8</v>
      </c>
      <c r="K401" s="37" t="s">
        <v>168</v>
      </c>
      <c r="L401" s="36" t="s">
        <v>168</v>
      </c>
      <c r="M401" s="35">
        <v>0</v>
      </c>
      <c r="N401" s="37" t="s">
        <v>168</v>
      </c>
      <c r="O401" s="38"/>
    </row>
    <row r="402" spans="1:118" x14ac:dyDescent="0.2">
      <c r="A402" s="3">
        <f t="shared" si="15"/>
        <v>2040</v>
      </c>
      <c r="B402" s="35">
        <v>2960.4000000000005</v>
      </c>
      <c r="C402" s="35">
        <v>16.927020000000002</v>
      </c>
      <c r="D402" s="35">
        <v>1275</v>
      </c>
      <c r="E402" s="36">
        <v>5100</v>
      </c>
      <c r="F402" s="37" t="s">
        <v>168</v>
      </c>
      <c r="G402" s="37" t="s">
        <v>168</v>
      </c>
      <c r="H402" s="35">
        <v>487</v>
      </c>
      <c r="I402" s="35">
        <v>306</v>
      </c>
      <c r="J402" s="35">
        <v>30.8</v>
      </c>
      <c r="K402" s="37" t="s">
        <v>168</v>
      </c>
      <c r="L402" s="36" t="s">
        <v>168</v>
      </c>
      <c r="M402" s="35">
        <v>0</v>
      </c>
      <c r="N402" s="37" t="s">
        <v>168</v>
      </c>
      <c r="O402" s="38"/>
    </row>
    <row r="403" spans="1:118" x14ac:dyDescent="0.2">
      <c r="A403" s="3">
        <f t="shared" si="15"/>
        <v>2041</v>
      </c>
      <c r="B403" s="35">
        <v>3145.02</v>
      </c>
      <c r="C403" s="35">
        <v>16.927020000000002</v>
      </c>
      <c r="D403" s="35">
        <v>1275</v>
      </c>
      <c r="E403" s="36">
        <v>5100</v>
      </c>
      <c r="F403" s="37" t="s">
        <v>168</v>
      </c>
      <c r="G403" s="37" t="s">
        <v>168</v>
      </c>
      <c r="H403" s="35">
        <v>503</v>
      </c>
      <c r="I403" s="35">
        <v>314</v>
      </c>
      <c r="J403" s="35">
        <v>30.8</v>
      </c>
      <c r="K403" s="37" t="s">
        <v>168</v>
      </c>
      <c r="L403" s="36" t="s">
        <v>168</v>
      </c>
      <c r="M403" s="35">
        <v>0</v>
      </c>
      <c r="N403" s="37" t="s">
        <v>168</v>
      </c>
      <c r="O403" s="38"/>
      <c r="DN403" s="37" t="s">
        <v>168</v>
      </c>
    </row>
    <row r="404" spans="1:118" x14ac:dyDescent="0.2">
      <c r="A404" s="3">
        <f t="shared" si="15"/>
        <v>2042</v>
      </c>
      <c r="B404" s="35">
        <v>3232.39</v>
      </c>
      <c r="C404" s="35">
        <v>16.927020000000002</v>
      </c>
      <c r="D404" s="35">
        <v>1275</v>
      </c>
      <c r="E404" s="36">
        <v>5100</v>
      </c>
      <c r="F404" s="37" t="s">
        <v>168</v>
      </c>
      <c r="G404" s="37" t="s">
        <v>168</v>
      </c>
      <c r="H404" s="35">
        <v>514</v>
      </c>
      <c r="I404" s="35">
        <v>330</v>
      </c>
      <c r="J404" s="35">
        <v>30.8</v>
      </c>
      <c r="K404" s="37" t="s">
        <v>168</v>
      </c>
      <c r="L404" s="36" t="s">
        <v>168</v>
      </c>
      <c r="M404" s="35">
        <v>0</v>
      </c>
      <c r="N404" s="37" t="s">
        <v>168</v>
      </c>
      <c r="O404" s="38"/>
    </row>
    <row r="405" spans="1:118" customFormat="1" x14ac:dyDescent="0.2">
      <c r="A405" s="3">
        <f t="shared" si="15"/>
        <v>2043</v>
      </c>
      <c r="B405" s="35">
        <v>3320.52</v>
      </c>
      <c r="C405" s="35">
        <v>16.927020000000002</v>
      </c>
      <c r="D405" s="35">
        <v>1275</v>
      </c>
      <c r="E405" s="36">
        <v>5100</v>
      </c>
      <c r="F405" s="37" t="s">
        <v>168</v>
      </c>
      <c r="G405" s="37" t="s">
        <v>168</v>
      </c>
      <c r="H405" s="35">
        <v>523</v>
      </c>
      <c r="I405" s="35">
        <v>336</v>
      </c>
      <c r="J405" s="35">
        <v>30.8</v>
      </c>
      <c r="K405" s="37" t="s">
        <v>168</v>
      </c>
      <c r="L405" s="36" t="s">
        <v>168</v>
      </c>
      <c r="M405" s="35">
        <v>0</v>
      </c>
      <c r="N405" s="37" t="s">
        <v>168</v>
      </c>
      <c r="O405" s="38"/>
    </row>
    <row r="406" spans="1:118" x14ac:dyDescent="0.2">
      <c r="B406" s="47"/>
      <c r="C406" s="47"/>
      <c r="H406" s="3" t="s">
        <v>154</v>
      </c>
      <c r="I406" s="3" t="s">
        <v>154</v>
      </c>
    </row>
    <row r="407" spans="1:118" x14ac:dyDescent="0.2">
      <c r="A407" s="3">
        <f>A382+1</f>
        <v>16</v>
      </c>
      <c r="B407" s="47" t="str">
        <f ca="1">OFFSET(Portfolios!$B$7,A407,0)</f>
        <v>Portfolio16</v>
      </c>
      <c r="C407" s="47" t="str">
        <f ca="1">VLOOKUP(B407,Portfolios!$B$8:$D$47,2,FALSE)</f>
        <v>Unconstrained SoA</v>
      </c>
      <c r="H407" s="3" t="s">
        <v>154</v>
      </c>
      <c r="I407" s="3" t="s">
        <v>154</v>
      </c>
    </row>
    <row r="408" spans="1:118" x14ac:dyDescent="0.2">
      <c r="B408" s="3" t="s">
        <v>155</v>
      </c>
      <c r="C408" s="3" t="s">
        <v>155</v>
      </c>
      <c r="D408" s="3" t="s">
        <v>156</v>
      </c>
      <c r="E408" s="3" t="s">
        <v>157</v>
      </c>
      <c r="F408" s="3" t="s">
        <v>156</v>
      </c>
      <c r="G408" s="3" t="s">
        <v>157</v>
      </c>
      <c r="H408" s="3" t="s">
        <v>154</v>
      </c>
      <c r="I408" s="3" t="s">
        <v>154</v>
      </c>
      <c r="J408" s="42" t="s">
        <v>160</v>
      </c>
      <c r="K408" s="11" t="s">
        <v>161</v>
      </c>
      <c r="L408" s="26"/>
    </row>
    <row r="409" spans="1:118" x14ac:dyDescent="0.2">
      <c r="A409" s="3" t="s">
        <v>163</v>
      </c>
      <c r="B409" s="3" t="s">
        <v>164</v>
      </c>
      <c r="C409" s="3" t="s">
        <v>165</v>
      </c>
      <c r="D409" s="3" t="s">
        <v>164</v>
      </c>
      <c r="E409" s="3" t="s">
        <v>164</v>
      </c>
      <c r="F409" s="3" t="s">
        <v>165</v>
      </c>
      <c r="G409" s="3" t="s">
        <v>165</v>
      </c>
      <c r="H409" s="3" t="s">
        <v>158</v>
      </c>
      <c r="I409" s="3" t="s">
        <v>159</v>
      </c>
      <c r="J409" s="3" t="s">
        <v>164</v>
      </c>
      <c r="K409" s="3" t="s">
        <v>165</v>
      </c>
      <c r="L409" s="3" t="s">
        <v>166</v>
      </c>
      <c r="M409" s="3" t="s">
        <v>178</v>
      </c>
      <c r="N409" s="3" t="s">
        <v>167</v>
      </c>
    </row>
    <row r="410" spans="1:118" x14ac:dyDescent="0.2">
      <c r="A410" s="3">
        <f>A385</f>
        <v>2023</v>
      </c>
      <c r="B410" s="36" t="s">
        <v>168</v>
      </c>
      <c r="C410" s="36">
        <v>85.489954347818653</v>
      </c>
      <c r="D410" s="37" t="s">
        <v>168</v>
      </c>
      <c r="E410" s="37" t="s">
        <v>168</v>
      </c>
      <c r="F410" s="37" t="s">
        <v>168</v>
      </c>
      <c r="G410" s="37" t="s">
        <v>168</v>
      </c>
      <c r="H410" s="37" t="s">
        <v>168</v>
      </c>
      <c r="I410" s="37" t="s">
        <v>168</v>
      </c>
      <c r="J410" s="37" t="s">
        <v>168</v>
      </c>
      <c r="K410" s="37" t="s">
        <v>168</v>
      </c>
      <c r="L410" s="36" t="s">
        <v>168</v>
      </c>
      <c r="M410" s="36" t="s">
        <v>168</v>
      </c>
      <c r="N410" s="37" t="s">
        <v>168</v>
      </c>
      <c r="O410" s="37"/>
    </row>
    <row r="411" spans="1:118" x14ac:dyDescent="0.2">
      <c r="A411" s="3">
        <f>A410+1</f>
        <v>2024</v>
      </c>
      <c r="B411" s="35">
        <v>138.6</v>
      </c>
      <c r="C411" s="35">
        <v>112.46754069217755</v>
      </c>
      <c r="D411" s="35">
        <v>0</v>
      </c>
      <c r="E411" s="36">
        <v>0</v>
      </c>
      <c r="F411" s="37" t="s">
        <v>168</v>
      </c>
      <c r="G411" s="37" t="s">
        <v>168</v>
      </c>
      <c r="H411" s="36">
        <v>30</v>
      </c>
      <c r="I411" s="36">
        <v>133</v>
      </c>
      <c r="J411" s="35">
        <v>0</v>
      </c>
      <c r="K411" s="37" t="s">
        <v>168</v>
      </c>
      <c r="L411" s="36" t="s">
        <v>168</v>
      </c>
      <c r="M411" s="35">
        <v>0</v>
      </c>
      <c r="N411" s="37" t="s">
        <v>168</v>
      </c>
      <c r="O411" s="38"/>
    </row>
    <row r="412" spans="1:118" x14ac:dyDescent="0.2">
      <c r="A412" s="3">
        <f t="shared" ref="A412:A430" si="16">A411+1</f>
        <v>2025</v>
      </c>
      <c r="B412" s="35">
        <v>138.60999999999999</v>
      </c>
      <c r="C412" s="35">
        <v>113.20977148356157</v>
      </c>
      <c r="D412" s="35">
        <v>475</v>
      </c>
      <c r="E412" s="36">
        <v>1900</v>
      </c>
      <c r="F412" s="37" t="s">
        <v>168</v>
      </c>
      <c r="G412" s="37" t="s">
        <v>168</v>
      </c>
      <c r="H412" s="36">
        <v>60</v>
      </c>
      <c r="I412" s="36">
        <v>162</v>
      </c>
      <c r="J412" s="35">
        <v>0</v>
      </c>
      <c r="K412" s="37" t="s">
        <v>168</v>
      </c>
      <c r="L412" s="36" t="s">
        <v>168</v>
      </c>
      <c r="M412" s="35">
        <v>0</v>
      </c>
      <c r="N412" s="37" t="s">
        <v>168</v>
      </c>
      <c r="O412" s="38"/>
    </row>
    <row r="413" spans="1:118" x14ac:dyDescent="0.2">
      <c r="A413" s="3">
        <f t="shared" si="16"/>
        <v>2026</v>
      </c>
      <c r="B413" s="35">
        <v>589.19000000000005</v>
      </c>
      <c r="C413" s="35">
        <v>114.47310072614376</v>
      </c>
      <c r="D413" s="35">
        <v>707</v>
      </c>
      <c r="E413" s="36">
        <v>2828</v>
      </c>
      <c r="F413" s="37" t="s">
        <v>168</v>
      </c>
      <c r="G413" s="37" t="s">
        <v>168</v>
      </c>
      <c r="H413" s="35">
        <v>90</v>
      </c>
      <c r="I413" s="35">
        <v>183</v>
      </c>
      <c r="J413" s="35">
        <v>12.54</v>
      </c>
      <c r="K413" s="37" t="s">
        <v>168</v>
      </c>
      <c r="L413" s="36" t="s">
        <v>168</v>
      </c>
      <c r="M413" s="35">
        <v>0</v>
      </c>
      <c r="N413" s="37" t="s">
        <v>168</v>
      </c>
      <c r="O413" s="38"/>
    </row>
    <row r="414" spans="1:118" x14ac:dyDescent="0.2">
      <c r="A414" s="3">
        <f t="shared" si="16"/>
        <v>2027</v>
      </c>
      <c r="B414" s="35">
        <v>695.07999999999993</v>
      </c>
      <c r="C414" s="35">
        <v>115.73906072251305</v>
      </c>
      <c r="D414" s="35">
        <v>707</v>
      </c>
      <c r="E414" s="36">
        <v>2828</v>
      </c>
      <c r="F414" s="37" t="s">
        <v>168</v>
      </c>
      <c r="G414" s="37" t="s">
        <v>168</v>
      </c>
      <c r="H414" s="35">
        <v>120</v>
      </c>
      <c r="I414" s="35">
        <v>199</v>
      </c>
      <c r="J414" s="35">
        <v>16.000000000000004</v>
      </c>
      <c r="K414" s="37" t="s">
        <v>168</v>
      </c>
      <c r="L414" s="36" t="s">
        <v>168</v>
      </c>
      <c r="M414" s="35">
        <v>238</v>
      </c>
      <c r="N414" s="37" t="s">
        <v>168</v>
      </c>
      <c r="O414" s="38"/>
    </row>
    <row r="415" spans="1:118" x14ac:dyDescent="0.2">
      <c r="A415" s="3">
        <f t="shared" si="16"/>
        <v>2028</v>
      </c>
      <c r="B415" s="35">
        <v>975.53</v>
      </c>
      <c r="C415" s="35">
        <v>116.88938767031144</v>
      </c>
      <c r="D415" s="35">
        <v>707</v>
      </c>
      <c r="E415" s="36">
        <v>2828</v>
      </c>
      <c r="F415" s="37" t="s">
        <v>168</v>
      </c>
      <c r="G415" s="37" t="s">
        <v>168</v>
      </c>
      <c r="H415" s="35">
        <v>150</v>
      </c>
      <c r="I415" s="35">
        <v>211</v>
      </c>
      <c r="J415" s="35">
        <v>21.560000000000002</v>
      </c>
      <c r="K415" s="37" t="s">
        <v>168</v>
      </c>
      <c r="L415" s="36" t="s">
        <v>168</v>
      </c>
      <c r="M415" s="35">
        <v>894</v>
      </c>
      <c r="N415" s="37" t="s">
        <v>168</v>
      </c>
      <c r="O415" s="38"/>
    </row>
    <row r="416" spans="1:118" x14ac:dyDescent="0.2">
      <c r="A416" s="3">
        <f t="shared" si="16"/>
        <v>2029</v>
      </c>
      <c r="B416" s="35">
        <v>1295.58</v>
      </c>
      <c r="C416" s="35">
        <v>118.27882042730599</v>
      </c>
      <c r="D416" s="35">
        <v>707</v>
      </c>
      <c r="E416" s="36">
        <v>2828</v>
      </c>
      <c r="F416" s="37" t="s">
        <v>168</v>
      </c>
      <c r="G416" s="37" t="s">
        <v>168</v>
      </c>
      <c r="H416" s="35">
        <v>183</v>
      </c>
      <c r="I416" s="35">
        <v>218</v>
      </c>
      <c r="J416" s="35">
        <v>26.749999999999996</v>
      </c>
      <c r="K416" s="37" t="s">
        <v>168</v>
      </c>
      <c r="L416" s="36" t="s">
        <v>168</v>
      </c>
      <c r="M416" s="35">
        <v>1640</v>
      </c>
      <c r="N416" s="37" t="s">
        <v>168</v>
      </c>
      <c r="O416" s="38"/>
    </row>
    <row r="417" spans="1:15" x14ac:dyDescent="0.2">
      <c r="A417" s="3">
        <f t="shared" si="16"/>
        <v>2030</v>
      </c>
      <c r="B417" s="35">
        <v>1418.5</v>
      </c>
      <c r="C417" s="35">
        <v>119.55259402516945</v>
      </c>
      <c r="D417" s="35">
        <v>707</v>
      </c>
      <c r="E417" s="36">
        <v>2828</v>
      </c>
      <c r="F417" s="37" t="s">
        <v>168</v>
      </c>
      <c r="G417" s="37" t="s">
        <v>168</v>
      </c>
      <c r="H417" s="35">
        <v>216</v>
      </c>
      <c r="I417" s="35">
        <v>228</v>
      </c>
      <c r="J417" s="35">
        <v>30.749999999999996</v>
      </c>
      <c r="K417" s="37" t="s">
        <v>168</v>
      </c>
      <c r="L417" s="36" t="s">
        <v>168</v>
      </c>
      <c r="M417" s="35">
        <v>1940</v>
      </c>
      <c r="N417" s="37" t="s">
        <v>168</v>
      </c>
      <c r="O417" s="38"/>
    </row>
    <row r="418" spans="1:15" x14ac:dyDescent="0.2">
      <c r="A418" s="3">
        <f t="shared" si="16"/>
        <v>2031</v>
      </c>
      <c r="B418" s="35">
        <v>1583.9299999999998</v>
      </c>
      <c r="C418" s="35">
        <v>119.0394661550436</v>
      </c>
      <c r="D418" s="35">
        <v>707</v>
      </c>
      <c r="E418" s="36">
        <v>2828</v>
      </c>
      <c r="F418" s="37" t="s">
        <v>168</v>
      </c>
      <c r="G418" s="37" t="s">
        <v>168</v>
      </c>
      <c r="H418" s="35">
        <v>251</v>
      </c>
      <c r="I418" s="35">
        <v>242</v>
      </c>
      <c r="J418" s="35">
        <v>30.749999999999996</v>
      </c>
      <c r="K418" s="37" t="s">
        <v>168</v>
      </c>
      <c r="L418" s="36" t="s">
        <v>168</v>
      </c>
      <c r="M418" s="35">
        <v>2317</v>
      </c>
      <c r="N418" s="37" t="s">
        <v>168</v>
      </c>
      <c r="O418" s="38"/>
    </row>
    <row r="419" spans="1:15" x14ac:dyDescent="0.2">
      <c r="A419" s="3">
        <f t="shared" si="16"/>
        <v>2032</v>
      </c>
      <c r="B419" s="35">
        <v>1682.3100000000002</v>
      </c>
      <c r="C419" s="35">
        <v>118.41300061010524</v>
      </c>
      <c r="D419" s="35">
        <v>707</v>
      </c>
      <c r="E419" s="36">
        <v>2828</v>
      </c>
      <c r="F419" s="37" t="s">
        <v>168</v>
      </c>
      <c r="G419" s="37" t="s">
        <v>168</v>
      </c>
      <c r="H419" s="35">
        <v>285</v>
      </c>
      <c r="I419" s="35">
        <v>252</v>
      </c>
      <c r="J419" s="35">
        <v>30.749999999999996</v>
      </c>
      <c r="K419" s="37" t="s">
        <v>168</v>
      </c>
      <c r="L419" s="36" t="s">
        <v>168</v>
      </c>
      <c r="M419" s="35">
        <v>2644</v>
      </c>
      <c r="N419" s="37" t="s">
        <v>168</v>
      </c>
      <c r="O419" s="38"/>
    </row>
    <row r="420" spans="1:15" x14ac:dyDescent="0.2">
      <c r="A420" s="3">
        <f t="shared" si="16"/>
        <v>2033</v>
      </c>
      <c r="B420" s="35">
        <v>1838.53</v>
      </c>
      <c r="C420" s="35">
        <v>118.02089450464705</v>
      </c>
      <c r="D420" s="35">
        <v>807</v>
      </c>
      <c r="E420" s="36">
        <v>3228</v>
      </c>
      <c r="F420" s="37" t="s">
        <v>168</v>
      </c>
      <c r="G420" s="37" t="s">
        <v>168</v>
      </c>
      <c r="H420" s="35">
        <v>317</v>
      </c>
      <c r="I420" s="35">
        <v>261</v>
      </c>
      <c r="J420" s="35">
        <v>30.749999999999996</v>
      </c>
      <c r="K420" s="37" t="s">
        <v>168</v>
      </c>
      <c r="L420" s="36" t="s">
        <v>168</v>
      </c>
      <c r="M420" s="35">
        <v>3017</v>
      </c>
      <c r="N420" s="37" t="s">
        <v>168</v>
      </c>
      <c r="O420" s="38"/>
    </row>
    <row r="421" spans="1:15" x14ac:dyDescent="0.2">
      <c r="A421" s="3">
        <f t="shared" si="16"/>
        <v>2034</v>
      </c>
      <c r="B421" s="35">
        <v>2000.1100000000001</v>
      </c>
      <c r="C421" s="35">
        <v>117.51542513212381</v>
      </c>
      <c r="D421" s="35">
        <v>907</v>
      </c>
      <c r="E421" s="36">
        <v>3628</v>
      </c>
      <c r="F421" s="37" t="s">
        <v>168</v>
      </c>
      <c r="G421" s="37" t="s">
        <v>168</v>
      </c>
      <c r="H421" s="35">
        <v>348</v>
      </c>
      <c r="I421" s="35">
        <v>270</v>
      </c>
      <c r="J421" s="35">
        <v>30.749999999999996</v>
      </c>
      <c r="K421" s="37" t="s">
        <v>168</v>
      </c>
      <c r="L421" s="36" t="s">
        <v>168</v>
      </c>
      <c r="M421" s="35">
        <v>3516</v>
      </c>
      <c r="N421" s="37" t="s">
        <v>168</v>
      </c>
      <c r="O421" s="38"/>
    </row>
    <row r="422" spans="1:15" x14ac:dyDescent="0.2">
      <c r="A422" s="3">
        <f t="shared" si="16"/>
        <v>2035</v>
      </c>
      <c r="B422" s="35">
        <v>2166.6</v>
      </c>
      <c r="C422" s="35">
        <v>117.01248310646319</v>
      </c>
      <c r="D422" s="35">
        <v>1007</v>
      </c>
      <c r="E422" s="36">
        <v>4028</v>
      </c>
      <c r="F422" s="37" t="s">
        <v>168</v>
      </c>
      <c r="G422" s="37" t="s">
        <v>168</v>
      </c>
      <c r="H422" s="35">
        <v>377</v>
      </c>
      <c r="I422" s="35">
        <v>272</v>
      </c>
      <c r="J422" s="35">
        <v>30.749999999999996</v>
      </c>
      <c r="K422" s="37" t="s">
        <v>168</v>
      </c>
      <c r="L422" s="36" t="s">
        <v>168</v>
      </c>
      <c r="M422" s="35">
        <v>3917</v>
      </c>
      <c r="N422" s="37" t="s">
        <v>168</v>
      </c>
      <c r="O422" s="38"/>
    </row>
    <row r="423" spans="1:15" x14ac:dyDescent="0.2">
      <c r="A423" s="3">
        <f t="shared" si="16"/>
        <v>2036</v>
      </c>
      <c r="B423" s="35">
        <v>2346.56</v>
      </c>
      <c r="C423" s="35">
        <v>116.39845321543309</v>
      </c>
      <c r="D423" s="35">
        <v>1075</v>
      </c>
      <c r="E423" s="36">
        <v>4300</v>
      </c>
      <c r="F423" s="37" t="s">
        <v>168</v>
      </c>
      <c r="G423" s="37" t="s">
        <v>168</v>
      </c>
      <c r="H423" s="35">
        <v>404</v>
      </c>
      <c r="I423" s="35">
        <v>287</v>
      </c>
      <c r="J423" s="35">
        <v>30.76</v>
      </c>
      <c r="K423" s="37" t="s">
        <v>168</v>
      </c>
      <c r="L423" s="36" t="s">
        <v>168</v>
      </c>
      <c r="M423" s="35">
        <v>4504</v>
      </c>
      <c r="N423" s="37" t="s">
        <v>168</v>
      </c>
      <c r="O423" s="38"/>
    </row>
    <row r="424" spans="1:15" x14ac:dyDescent="0.2">
      <c r="A424" s="3">
        <f t="shared" si="16"/>
        <v>2037</v>
      </c>
      <c r="B424" s="35">
        <v>2455.66</v>
      </c>
      <c r="C424" s="35">
        <v>67.74752039704336</v>
      </c>
      <c r="D424" s="35">
        <v>1075</v>
      </c>
      <c r="E424" s="36">
        <v>4300</v>
      </c>
      <c r="F424" s="37" t="s">
        <v>168</v>
      </c>
      <c r="G424" s="37" t="s">
        <v>168</v>
      </c>
      <c r="H424" s="35">
        <v>429</v>
      </c>
      <c r="I424" s="35">
        <v>296</v>
      </c>
      <c r="J424" s="35">
        <v>30.76</v>
      </c>
      <c r="K424" s="37" t="s">
        <v>168</v>
      </c>
      <c r="L424" s="36" t="s">
        <v>168</v>
      </c>
      <c r="M424" s="35">
        <v>4752</v>
      </c>
      <c r="N424" s="37" t="s">
        <v>168</v>
      </c>
      <c r="O424" s="38"/>
    </row>
    <row r="425" spans="1:15" x14ac:dyDescent="0.2">
      <c r="A425" s="3">
        <f t="shared" si="16"/>
        <v>2038</v>
      </c>
      <c r="B425" s="35">
        <v>2632.0099999999998</v>
      </c>
      <c r="C425" s="35">
        <v>41.471463165077267</v>
      </c>
      <c r="D425" s="35">
        <v>1075</v>
      </c>
      <c r="E425" s="36">
        <v>4300</v>
      </c>
      <c r="F425" s="37" t="s">
        <v>168</v>
      </c>
      <c r="G425" s="37" t="s">
        <v>168</v>
      </c>
      <c r="H425" s="35">
        <v>452</v>
      </c>
      <c r="I425" s="35">
        <v>303</v>
      </c>
      <c r="J425" s="35">
        <v>30.76</v>
      </c>
      <c r="K425" s="37" t="s">
        <v>168</v>
      </c>
      <c r="L425" s="36" t="s">
        <v>168</v>
      </c>
      <c r="M425" s="35">
        <v>5486</v>
      </c>
      <c r="N425" s="37" t="s">
        <v>168</v>
      </c>
      <c r="O425" s="38"/>
    </row>
    <row r="426" spans="1:15" x14ac:dyDescent="0.2">
      <c r="A426" s="3">
        <f t="shared" si="16"/>
        <v>2039</v>
      </c>
      <c r="B426" s="35">
        <v>2811.5600000000004</v>
      </c>
      <c r="C426" s="35">
        <v>16.927020000000002</v>
      </c>
      <c r="D426" s="35">
        <v>1175</v>
      </c>
      <c r="E426" s="36">
        <v>4700</v>
      </c>
      <c r="F426" s="37" t="s">
        <v>168</v>
      </c>
      <c r="G426" s="37" t="s">
        <v>168</v>
      </c>
      <c r="H426" s="35">
        <v>471</v>
      </c>
      <c r="I426" s="35">
        <v>310</v>
      </c>
      <c r="J426" s="35">
        <v>30.76</v>
      </c>
      <c r="K426" s="37" t="s">
        <v>168</v>
      </c>
      <c r="L426" s="36" t="s">
        <v>168</v>
      </c>
      <c r="M426" s="35">
        <v>6262</v>
      </c>
      <c r="N426" s="37" t="s">
        <v>168</v>
      </c>
      <c r="O426" s="38"/>
    </row>
    <row r="427" spans="1:15" x14ac:dyDescent="0.2">
      <c r="A427" s="3">
        <f t="shared" si="16"/>
        <v>2040</v>
      </c>
      <c r="B427" s="35">
        <v>3060.55</v>
      </c>
      <c r="C427" s="35">
        <v>16.927020000000002</v>
      </c>
      <c r="D427" s="35">
        <v>1275</v>
      </c>
      <c r="E427" s="36">
        <v>5100</v>
      </c>
      <c r="F427" s="37" t="s">
        <v>168</v>
      </c>
      <c r="G427" s="37" t="s">
        <v>168</v>
      </c>
      <c r="H427" s="35">
        <v>487</v>
      </c>
      <c r="I427" s="35">
        <v>306</v>
      </c>
      <c r="J427" s="35">
        <v>30.76</v>
      </c>
      <c r="K427" s="37" t="s">
        <v>168</v>
      </c>
      <c r="L427" s="36" t="s">
        <v>168</v>
      </c>
      <c r="M427" s="35">
        <v>7380</v>
      </c>
      <c r="N427" s="37" t="s">
        <v>168</v>
      </c>
      <c r="O427" s="38"/>
    </row>
    <row r="428" spans="1:15" x14ac:dyDescent="0.2">
      <c r="A428" s="3">
        <f t="shared" si="16"/>
        <v>2041</v>
      </c>
      <c r="B428" s="35">
        <v>3145.2099999999996</v>
      </c>
      <c r="C428" s="35">
        <v>16.927020000000002</v>
      </c>
      <c r="D428" s="35">
        <v>1275</v>
      </c>
      <c r="E428" s="36">
        <v>5100</v>
      </c>
      <c r="F428" s="37" t="s">
        <v>168</v>
      </c>
      <c r="G428" s="37" t="s">
        <v>168</v>
      </c>
      <c r="H428" s="35">
        <v>503</v>
      </c>
      <c r="I428" s="35">
        <v>314</v>
      </c>
      <c r="J428" s="35">
        <v>30.76</v>
      </c>
      <c r="K428" s="37" t="s">
        <v>168</v>
      </c>
      <c r="L428" s="36" t="s">
        <v>168</v>
      </c>
      <c r="M428" s="35">
        <v>7567</v>
      </c>
      <c r="N428" s="37" t="s">
        <v>168</v>
      </c>
      <c r="O428" s="38"/>
    </row>
    <row r="429" spans="1:15" x14ac:dyDescent="0.2">
      <c r="A429" s="3">
        <f t="shared" si="16"/>
        <v>2042</v>
      </c>
      <c r="B429" s="35">
        <v>3232.5499999999993</v>
      </c>
      <c r="C429" s="35">
        <v>16.927020000000002</v>
      </c>
      <c r="D429" s="35">
        <v>1275</v>
      </c>
      <c r="E429" s="36">
        <v>5100</v>
      </c>
      <c r="F429" s="37" t="s">
        <v>168</v>
      </c>
      <c r="G429" s="37" t="s">
        <v>168</v>
      </c>
      <c r="H429" s="35">
        <v>514</v>
      </c>
      <c r="I429" s="35">
        <v>330</v>
      </c>
      <c r="J429" s="35">
        <v>30.76</v>
      </c>
      <c r="K429" s="37" t="s">
        <v>168</v>
      </c>
      <c r="L429" s="36" t="s">
        <v>168</v>
      </c>
      <c r="M429" s="35">
        <v>7776</v>
      </c>
      <c r="N429" s="37" t="s">
        <v>168</v>
      </c>
      <c r="O429" s="38"/>
    </row>
    <row r="430" spans="1:15" customFormat="1" x14ac:dyDescent="0.2">
      <c r="A430" s="3">
        <f t="shared" si="16"/>
        <v>2043</v>
      </c>
      <c r="B430" s="35">
        <v>3320.71</v>
      </c>
      <c r="C430" s="35">
        <v>16.927020000000002</v>
      </c>
      <c r="D430" s="35">
        <v>1275</v>
      </c>
      <c r="E430" s="36">
        <v>5100</v>
      </c>
      <c r="F430" s="37" t="s">
        <v>168</v>
      </c>
      <c r="G430" s="37" t="s">
        <v>168</v>
      </c>
      <c r="H430" s="35">
        <v>523</v>
      </c>
      <c r="I430" s="35">
        <v>336</v>
      </c>
      <c r="J430" s="35">
        <v>30.76</v>
      </c>
      <c r="K430" s="37" t="s">
        <v>168</v>
      </c>
      <c r="L430" s="36" t="s">
        <v>168</v>
      </c>
      <c r="M430" s="35">
        <v>7991</v>
      </c>
      <c r="N430" s="37" t="s">
        <v>168</v>
      </c>
      <c r="O430" s="38"/>
    </row>
    <row r="431" spans="1:15" x14ac:dyDescent="0.2">
      <c r="B431" s="47"/>
      <c r="C431" s="47"/>
      <c r="H431" s="3" t="s">
        <v>154</v>
      </c>
      <c r="I431" s="3" t="s">
        <v>154</v>
      </c>
    </row>
    <row r="432" spans="1:15" x14ac:dyDescent="0.2">
      <c r="A432" s="3">
        <f>A407+1</f>
        <v>17</v>
      </c>
      <c r="B432" s="47" t="str">
        <f ca="1">OFFSET(Portfolios!$B$7,A432,0)</f>
        <v>Portfolio17</v>
      </c>
      <c r="C432" s="47" t="str">
        <f ca="1">VLOOKUP(B432,Portfolios!$B$8:$D$47,2,FALSE)</f>
        <v>Unconstrained SoA Plus</v>
      </c>
      <c r="H432" s="3" t="s">
        <v>154</v>
      </c>
      <c r="I432" s="3" t="s">
        <v>154</v>
      </c>
    </row>
    <row r="433" spans="1:15" x14ac:dyDescent="0.2">
      <c r="B433" s="3" t="s">
        <v>155</v>
      </c>
      <c r="C433" s="3" t="s">
        <v>155</v>
      </c>
      <c r="D433" s="3" t="s">
        <v>156</v>
      </c>
      <c r="E433" s="3" t="s">
        <v>157</v>
      </c>
      <c r="F433" s="3" t="s">
        <v>156</v>
      </c>
      <c r="G433" s="3" t="s">
        <v>157</v>
      </c>
      <c r="H433" s="3" t="s">
        <v>154</v>
      </c>
      <c r="I433" s="3" t="s">
        <v>154</v>
      </c>
      <c r="J433" s="42" t="s">
        <v>160</v>
      </c>
      <c r="K433" s="11" t="s">
        <v>161</v>
      </c>
      <c r="L433" s="26"/>
    </row>
    <row r="434" spans="1:15" x14ac:dyDescent="0.2">
      <c r="A434" s="3" t="s">
        <v>163</v>
      </c>
      <c r="B434" s="3" t="s">
        <v>164</v>
      </c>
      <c r="C434" s="3" t="s">
        <v>165</v>
      </c>
      <c r="D434" s="3" t="s">
        <v>164</v>
      </c>
      <c r="E434" s="3" t="s">
        <v>164</v>
      </c>
      <c r="F434" s="3" t="s">
        <v>165</v>
      </c>
      <c r="G434" s="3" t="s">
        <v>165</v>
      </c>
      <c r="H434" s="3" t="s">
        <v>158</v>
      </c>
      <c r="I434" s="3" t="s">
        <v>159</v>
      </c>
      <c r="J434" s="3" t="s">
        <v>164</v>
      </c>
      <c r="K434" s="3" t="s">
        <v>165</v>
      </c>
      <c r="L434" s="3" t="s">
        <v>166</v>
      </c>
      <c r="M434" s="3" t="s">
        <v>178</v>
      </c>
      <c r="N434" s="3" t="s">
        <v>167</v>
      </c>
    </row>
    <row r="435" spans="1:15" x14ac:dyDescent="0.2">
      <c r="A435" s="3">
        <f>A410</f>
        <v>2023</v>
      </c>
      <c r="B435" s="36" t="s">
        <v>168</v>
      </c>
      <c r="C435" s="36">
        <v>85.489954347818653</v>
      </c>
      <c r="D435" s="37" t="s">
        <v>168</v>
      </c>
      <c r="E435" s="37" t="s">
        <v>168</v>
      </c>
      <c r="F435" s="37" t="s">
        <v>168</v>
      </c>
      <c r="G435" s="37" t="s">
        <v>168</v>
      </c>
      <c r="H435" s="37" t="s">
        <v>168</v>
      </c>
      <c r="I435" s="37" t="s">
        <v>168</v>
      </c>
      <c r="J435" s="37" t="s">
        <v>168</v>
      </c>
      <c r="K435" s="37" t="s">
        <v>168</v>
      </c>
      <c r="L435" s="36" t="s">
        <v>168</v>
      </c>
      <c r="M435" s="36" t="s">
        <v>168</v>
      </c>
      <c r="N435" s="37" t="s">
        <v>168</v>
      </c>
      <c r="O435" s="37"/>
    </row>
    <row r="436" spans="1:15" x14ac:dyDescent="0.2">
      <c r="A436" s="3">
        <f>A435+1</f>
        <v>2024</v>
      </c>
      <c r="B436" s="35">
        <v>138.6</v>
      </c>
      <c r="C436" s="35">
        <v>112.46754069217755</v>
      </c>
      <c r="D436" s="35">
        <v>0</v>
      </c>
      <c r="E436" s="36">
        <v>0</v>
      </c>
      <c r="F436" s="37" t="s">
        <v>168</v>
      </c>
      <c r="G436" s="37" t="s">
        <v>168</v>
      </c>
      <c r="H436" s="36">
        <v>30</v>
      </c>
      <c r="I436" s="36">
        <v>133</v>
      </c>
      <c r="J436" s="35">
        <v>0</v>
      </c>
      <c r="K436" s="37" t="s">
        <v>168</v>
      </c>
      <c r="L436" s="36" t="s">
        <v>168</v>
      </c>
      <c r="M436" s="35">
        <v>0</v>
      </c>
      <c r="N436" s="37" t="s">
        <v>168</v>
      </c>
      <c r="O436" s="38"/>
    </row>
    <row r="437" spans="1:15" x14ac:dyDescent="0.2">
      <c r="A437" s="3">
        <f t="shared" ref="A437:A455" si="17">A436+1</f>
        <v>2025</v>
      </c>
      <c r="B437" s="35">
        <v>138.6</v>
      </c>
      <c r="C437" s="35">
        <v>113.20977148356157</v>
      </c>
      <c r="D437" s="35">
        <v>475</v>
      </c>
      <c r="E437" s="36">
        <v>1900</v>
      </c>
      <c r="F437" s="37" t="s">
        <v>168</v>
      </c>
      <c r="G437" s="37" t="s">
        <v>168</v>
      </c>
      <c r="H437" s="36">
        <v>60</v>
      </c>
      <c r="I437" s="36">
        <v>162</v>
      </c>
      <c r="J437" s="35">
        <v>0</v>
      </c>
      <c r="K437" s="37" t="s">
        <v>168</v>
      </c>
      <c r="L437" s="36" t="s">
        <v>168</v>
      </c>
      <c r="M437" s="35">
        <v>0</v>
      </c>
      <c r="N437" s="37" t="s">
        <v>168</v>
      </c>
      <c r="O437" s="38"/>
    </row>
    <row r="438" spans="1:15" x14ac:dyDescent="0.2">
      <c r="A438" s="3">
        <f t="shared" si="17"/>
        <v>2026</v>
      </c>
      <c r="B438" s="35">
        <v>589.19000000000005</v>
      </c>
      <c r="C438" s="35">
        <v>114.47310072614376</v>
      </c>
      <c r="D438" s="35">
        <v>707</v>
      </c>
      <c r="E438" s="36">
        <v>2828</v>
      </c>
      <c r="F438" s="37" t="s">
        <v>168</v>
      </c>
      <c r="G438" s="37" t="s">
        <v>168</v>
      </c>
      <c r="H438" s="35">
        <v>90</v>
      </c>
      <c r="I438" s="35">
        <v>183</v>
      </c>
      <c r="J438" s="35">
        <v>12.54</v>
      </c>
      <c r="K438" s="37" t="s">
        <v>168</v>
      </c>
      <c r="L438" s="36" t="s">
        <v>168</v>
      </c>
      <c r="M438" s="35">
        <v>0</v>
      </c>
      <c r="N438" s="37" t="s">
        <v>168</v>
      </c>
      <c r="O438" s="38"/>
    </row>
    <row r="439" spans="1:15" x14ac:dyDescent="0.2">
      <c r="A439" s="3">
        <f t="shared" si="17"/>
        <v>2027</v>
      </c>
      <c r="B439" s="35">
        <v>695.07999999999993</v>
      </c>
      <c r="C439" s="35">
        <v>115.73906072251305</v>
      </c>
      <c r="D439" s="35">
        <v>707</v>
      </c>
      <c r="E439" s="36">
        <v>2828</v>
      </c>
      <c r="F439" s="37" t="s">
        <v>168</v>
      </c>
      <c r="G439" s="37" t="s">
        <v>168</v>
      </c>
      <c r="H439" s="35">
        <v>120</v>
      </c>
      <c r="I439" s="35">
        <v>199</v>
      </c>
      <c r="J439" s="35">
        <v>16.000000000000004</v>
      </c>
      <c r="K439" s="37" t="s">
        <v>168</v>
      </c>
      <c r="L439" s="36" t="s">
        <v>168</v>
      </c>
      <c r="M439" s="35">
        <v>238</v>
      </c>
      <c r="N439" s="37" t="s">
        <v>168</v>
      </c>
      <c r="O439" s="38"/>
    </row>
    <row r="440" spans="1:15" x14ac:dyDescent="0.2">
      <c r="A440" s="3">
        <f t="shared" si="17"/>
        <v>2028</v>
      </c>
      <c r="B440" s="35">
        <v>975.53</v>
      </c>
      <c r="C440" s="35">
        <v>116.88938767031144</v>
      </c>
      <c r="D440" s="35">
        <v>707</v>
      </c>
      <c r="E440" s="36">
        <v>2828</v>
      </c>
      <c r="F440" s="37" t="s">
        <v>168</v>
      </c>
      <c r="G440" s="37" t="s">
        <v>168</v>
      </c>
      <c r="H440" s="35">
        <v>150</v>
      </c>
      <c r="I440" s="35">
        <v>211</v>
      </c>
      <c r="J440" s="35">
        <v>21.560000000000002</v>
      </c>
      <c r="K440" s="37" t="s">
        <v>168</v>
      </c>
      <c r="L440" s="36" t="s">
        <v>168</v>
      </c>
      <c r="M440" s="35">
        <v>888</v>
      </c>
      <c r="N440" s="37" t="s">
        <v>168</v>
      </c>
      <c r="O440" s="38"/>
    </row>
    <row r="441" spans="1:15" x14ac:dyDescent="0.2">
      <c r="A441" s="3">
        <f t="shared" si="17"/>
        <v>2029</v>
      </c>
      <c r="B441" s="35">
        <v>1288.6699999999998</v>
      </c>
      <c r="C441" s="35">
        <v>118.27882042730599</v>
      </c>
      <c r="D441" s="35">
        <v>707</v>
      </c>
      <c r="E441" s="36">
        <v>2828</v>
      </c>
      <c r="F441" s="37" t="s">
        <v>168</v>
      </c>
      <c r="G441" s="37" t="s">
        <v>168</v>
      </c>
      <c r="H441" s="35">
        <v>183</v>
      </c>
      <c r="I441" s="35">
        <v>218</v>
      </c>
      <c r="J441" s="35">
        <v>26.749999999999996</v>
      </c>
      <c r="K441" s="37" t="s">
        <v>168</v>
      </c>
      <c r="L441" s="36" t="s">
        <v>168</v>
      </c>
      <c r="M441" s="35">
        <v>1622</v>
      </c>
      <c r="N441" s="37" t="s">
        <v>168</v>
      </c>
      <c r="O441" s="38"/>
    </row>
    <row r="442" spans="1:15" x14ac:dyDescent="0.2">
      <c r="A442" s="3">
        <f t="shared" si="17"/>
        <v>2030</v>
      </c>
      <c r="B442" s="35">
        <v>1411.3999999999999</v>
      </c>
      <c r="C442" s="35">
        <v>119.55259402516945</v>
      </c>
      <c r="D442" s="35">
        <v>707</v>
      </c>
      <c r="E442" s="36">
        <v>2828</v>
      </c>
      <c r="F442" s="37" t="s">
        <v>168</v>
      </c>
      <c r="G442" s="37" t="s">
        <v>168</v>
      </c>
      <c r="H442" s="35">
        <v>216</v>
      </c>
      <c r="I442" s="35">
        <v>228</v>
      </c>
      <c r="J442" s="35">
        <v>30.749999999999996</v>
      </c>
      <c r="K442" s="37" t="s">
        <v>168</v>
      </c>
      <c r="L442" s="36" t="s">
        <v>168</v>
      </c>
      <c r="M442" s="35">
        <v>1922</v>
      </c>
      <c r="N442" s="37" t="s">
        <v>168</v>
      </c>
      <c r="O442" s="38"/>
    </row>
    <row r="443" spans="1:15" x14ac:dyDescent="0.2">
      <c r="A443" s="3">
        <f t="shared" si="17"/>
        <v>2031</v>
      </c>
      <c r="B443" s="35">
        <v>1577.5899999999997</v>
      </c>
      <c r="C443" s="35">
        <v>119.0394661550436</v>
      </c>
      <c r="D443" s="35">
        <v>707</v>
      </c>
      <c r="E443" s="36">
        <v>2828</v>
      </c>
      <c r="F443" s="37" t="s">
        <v>168</v>
      </c>
      <c r="G443" s="37" t="s">
        <v>168</v>
      </c>
      <c r="H443" s="35">
        <v>251</v>
      </c>
      <c r="I443" s="35">
        <v>242</v>
      </c>
      <c r="J443" s="35">
        <v>30.749999999999996</v>
      </c>
      <c r="K443" s="37" t="s">
        <v>168</v>
      </c>
      <c r="L443" s="36" t="s">
        <v>168</v>
      </c>
      <c r="M443" s="35">
        <v>2300</v>
      </c>
      <c r="N443" s="37" t="s">
        <v>168</v>
      </c>
      <c r="O443" s="38"/>
    </row>
    <row r="444" spans="1:15" x14ac:dyDescent="0.2">
      <c r="A444" s="3">
        <f t="shared" si="17"/>
        <v>2032</v>
      </c>
      <c r="B444" s="35">
        <v>1667.82</v>
      </c>
      <c r="C444" s="35">
        <v>118.41300061010524</v>
      </c>
      <c r="D444" s="35">
        <v>707</v>
      </c>
      <c r="E444" s="36">
        <v>2828</v>
      </c>
      <c r="F444" s="37" t="s">
        <v>168</v>
      </c>
      <c r="G444" s="37" t="s">
        <v>168</v>
      </c>
      <c r="H444" s="35">
        <v>285</v>
      </c>
      <c r="I444" s="35">
        <v>252</v>
      </c>
      <c r="J444" s="35">
        <v>30.749999999999996</v>
      </c>
      <c r="K444" s="37" t="s">
        <v>168</v>
      </c>
      <c r="L444" s="36" t="s">
        <v>168</v>
      </c>
      <c r="M444" s="35">
        <v>2614</v>
      </c>
      <c r="N444" s="37" t="s">
        <v>168</v>
      </c>
      <c r="O444" s="38"/>
    </row>
    <row r="445" spans="1:15" x14ac:dyDescent="0.2">
      <c r="A445" s="3">
        <f t="shared" si="17"/>
        <v>2033</v>
      </c>
      <c r="B445" s="35">
        <v>1860.27</v>
      </c>
      <c r="C445" s="35">
        <v>118.02089450464705</v>
      </c>
      <c r="D445" s="35">
        <v>775</v>
      </c>
      <c r="E445" s="36">
        <v>3100</v>
      </c>
      <c r="F445" s="37" t="s">
        <v>168</v>
      </c>
      <c r="G445" s="37" t="s">
        <v>168</v>
      </c>
      <c r="H445" s="35">
        <v>317</v>
      </c>
      <c r="I445" s="35">
        <v>261</v>
      </c>
      <c r="J445" s="35">
        <v>30.749999999999996</v>
      </c>
      <c r="K445" s="37" t="s">
        <v>168</v>
      </c>
      <c r="L445" s="36" t="s">
        <v>168</v>
      </c>
      <c r="M445" s="35">
        <v>3070</v>
      </c>
      <c r="N445" s="37" t="s">
        <v>168</v>
      </c>
      <c r="O445" s="38"/>
    </row>
    <row r="446" spans="1:15" x14ac:dyDescent="0.2">
      <c r="A446" s="3">
        <f t="shared" si="17"/>
        <v>2034</v>
      </c>
      <c r="B446" s="35">
        <v>1991.6900000000003</v>
      </c>
      <c r="C446" s="35">
        <v>117.51542513212381</v>
      </c>
      <c r="D446" s="35">
        <v>875</v>
      </c>
      <c r="E446" s="36">
        <v>3500</v>
      </c>
      <c r="F446" s="37" t="s">
        <v>168</v>
      </c>
      <c r="G446" s="37" t="s">
        <v>168</v>
      </c>
      <c r="H446" s="35">
        <v>348</v>
      </c>
      <c r="I446" s="35">
        <v>270</v>
      </c>
      <c r="J446" s="35">
        <v>30.749999999999996</v>
      </c>
      <c r="K446" s="37" t="s">
        <v>168</v>
      </c>
      <c r="L446" s="36" t="s">
        <v>168</v>
      </c>
      <c r="M446" s="35">
        <v>3512</v>
      </c>
      <c r="N446" s="37" t="s">
        <v>168</v>
      </c>
      <c r="O446" s="38"/>
    </row>
    <row r="447" spans="1:15" x14ac:dyDescent="0.2">
      <c r="A447" s="3">
        <f t="shared" si="17"/>
        <v>2035</v>
      </c>
      <c r="B447" s="35">
        <v>2139.5100000000002</v>
      </c>
      <c r="C447" s="35">
        <v>117.01248310646319</v>
      </c>
      <c r="D447" s="35">
        <v>975</v>
      </c>
      <c r="E447" s="36">
        <v>3900</v>
      </c>
      <c r="F447" s="37" t="s">
        <v>168</v>
      </c>
      <c r="G447" s="37" t="s">
        <v>168</v>
      </c>
      <c r="H447" s="35">
        <v>377</v>
      </c>
      <c r="I447" s="35">
        <v>272</v>
      </c>
      <c r="J447" s="35">
        <v>30.749999999999996</v>
      </c>
      <c r="K447" s="37" t="s">
        <v>168</v>
      </c>
      <c r="L447" s="36" t="s">
        <v>168</v>
      </c>
      <c r="M447" s="35">
        <v>3881</v>
      </c>
      <c r="N447" s="37" t="s">
        <v>168</v>
      </c>
      <c r="O447" s="38"/>
    </row>
    <row r="448" spans="1:15" x14ac:dyDescent="0.2">
      <c r="A448" s="3">
        <f t="shared" si="17"/>
        <v>2036</v>
      </c>
      <c r="B448" s="35">
        <v>2306.29</v>
      </c>
      <c r="C448" s="35">
        <v>116.39845321543309</v>
      </c>
      <c r="D448" s="35">
        <v>1075</v>
      </c>
      <c r="E448" s="36">
        <v>4300</v>
      </c>
      <c r="F448" s="37" t="s">
        <v>168</v>
      </c>
      <c r="G448" s="37" t="s">
        <v>168</v>
      </c>
      <c r="H448" s="35">
        <v>404</v>
      </c>
      <c r="I448" s="35">
        <v>287</v>
      </c>
      <c r="J448" s="35">
        <v>30.76</v>
      </c>
      <c r="K448" s="37" t="s">
        <v>168</v>
      </c>
      <c r="L448" s="36" t="s">
        <v>168</v>
      </c>
      <c r="M448" s="35">
        <v>4447</v>
      </c>
      <c r="N448" s="37" t="s">
        <v>168</v>
      </c>
      <c r="O448" s="38"/>
    </row>
    <row r="449" spans="1:15" x14ac:dyDescent="0.2">
      <c r="A449" s="3">
        <f t="shared" si="17"/>
        <v>2037</v>
      </c>
      <c r="B449" s="35">
        <v>2460.3199999999993</v>
      </c>
      <c r="C449" s="35">
        <v>67.74752039704336</v>
      </c>
      <c r="D449" s="35">
        <v>1075</v>
      </c>
      <c r="E449" s="36">
        <v>4300</v>
      </c>
      <c r="F449" s="37" t="s">
        <v>168</v>
      </c>
      <c r="G449" s="37" t="s">
        <v>168</v>
      </c>
      <c r="H449" s="35">
        <v>429</v>
      </c>
      <c r="I449" s="35">
        <v>296</v>
      </c>
      <c r="J449" s="35">
        <v>30.76</v>
      </c>
      <c r="K449" s="37" t="s">
        <v>168</v>
      </c>
      <c r="L449" s="36" t="s">
        <v>168</v>
      </c>
      <c r="M449" s="35">
        <v>5058</v>
      </c>
      <c r="N449" s="37" t="s">
        <v>168</v>
      </c>
      <c r="O449" s="38"/>
    </row>
    <row r="450" spans="1:15" x14ac:dyDescent="0.2">
      <c r="A450" s="3">
        <f t="shared" si="17"/>
        <v>2038</v>
      </c>
      <c r="B450" s="35">
        <v>2632.02</v>
      </c>
      <c r="C450" s="35">
        <v>41.471463165077267</v>
      </c>
      <c r="D450" s="35">
        <v>1075</v>
      </c>
      <c r="E450" s="36">
        <v>4300</v>
      </c>
      <c r="F450" s="37" t="s">
        <v>168</v>
      </c>
      <c r="G450" s="37" t="s">
        <v>168</v>
      </c>
      <c r="H450" s="35">
        <v>452</v>
      </c>
      <c r="I450" s="35">
        <v>303</v>
      </c>
      <c r="J450" s="35">
        <v>30.76</v>
      </c>
      <c r="K450" s="37" t="s">
        <v>168</v>
      </c>
      <c r="L450" s="36" t="s">
        <v>168</v>
      </c>
      <c r="M450" s="35">
        <v>5825</v>
      </c>
      <c r="N450" s="37" t="s">
        <v>168</v>
      </c>
      <c r="O450" s="38"/>
    </row>
    <row r="451" spans="1:15" x14ac:dyDescent="0.2">
      <c r="A451" s="3">
        <f t="shared" si="17"/>
        <v>2039</v>
      </c>
      <c r="B451" s="35">
        <v>2811.5699999999997</v>
      </c>
      <c r="C451" s="35">
        <v>16.927020000000002</v>
      </c>
      <c r="D451" s="35">
        <v>1175</v>
      </c>
      <c r="E451" s="36">
        <v>4700</v>
      </c>
      <c r="F451" s="37" t="s">
        <v>168</v>
      </c>
      <c r="G451" s="37" t="s">
        <v>168</v>
      </c>
      <c r="H451" s="35">
        <v>471</v>
      </c>
      <c r="I451" s="35">
        <v>310</v>
      </c>
      <c r="J451" s="35">
        <v>30.76</v>
      </c>
      <c r="K451" s="37" t="s">
        <v>168</v>
      </c>
      <c r="L451" s="36" t="s">
        <v>168</v>
      </c>
      <c r="M451" s="35">
        <v>6510</v>
      </c>
      <c r="N451" s="37" t="s">
        <v>168</v>
      </c>
      <c r="O451" s="38"/>
    </row>
    <row r="452" spans="1:15" x14ac:dyDescent="0.2">
      <c r="A452" s="3">
        <f t="shared" si="17"/>
        <v>2040</v>
      </c>
      <c r="B452" s="35">
        <v>3060.5899999999992</v>
      </c>
      <c r="C452" s="35">
        <v>16.927020000000002</v>
      </c>
      <c r="D452" s="35">
        <v>1275</v>
      </c>
      <c r="E452" s="36">
        <v>5100</v>
      </c>
      <c r="F452" s="37" t="s">
        <v>168</v>
      </c>
      <c r="G452" s="37" t="s">
        <v>168</v>
      </c>
      <c r="H452" s="35">
        <v>487</v>
      </c>
      <c r="I452" s="35">
        <v>306</v>
      </c>
      <c r="J452" s="35">
        <v>30.76</v>
      </c>
      <c r="K452" s="37" t="s">
        <v>168</v>
      </c>
      <c r="L452" s="36" t="s">
        <v>168</v>
      </c>
      <c r="M452" s="35">
        <v>7192</v>
      </c>
      <c r="N452" s="37" t="s">
        <v>168</v>
      </c>
      <c r="O452" s="38"/>
    </row>
    <row r="453" spans="1:15" x14ac:dyDescent="0.2">
      <c r="A453" s="3">
        <f t="shared" si="17"/>
        <v>2041</v>
      </c>
      <c r="B453" s="35">
        <v>3145.2400000000002</v>
      </c>
      <c r="C453" s="35">
        <v>16.927020000000002</v>
      </c>
      <c r="D453" s="35">
        <v>1275</v>
      </c>
      <c r="E453" s="36">
        <v>5100</v>
      </c>
      <c r="F453" s="37" t="s">
        <v>168</v>
      </c>
      <c r="G453" s="37" t="s">
        <v>168</v>
      </c>
      <c r="H453" s="35">
        <v>503</v>
      </c>
      <c r="I453" s="35">
        <v>314</v>
      </c>
      <c r="J453" s="35">
        <v>30.76</v>
      </c>
      <c r="K453" s="37" t="s">
        <v>168</v>
      </c>
      <c r="L453" s="36" t="s">
        <v>168</v>
      </c>
      <c r="M453" s="35">
        <v>7380</v>
      </c>
      <c r="N453" s="37" t="s">
        <v>168</v>
      </c>
      <c r="O453" s="38"/>
    </row>
    <row r="454" spans="1:15" x14ac:dyDescent="0.2">
      <c r="A454" s="3">
        <f t="shared" si="17"/>
        <v>2042</v>
      </c>
      <c r="B454" s="35">
        <v>3232.579999999999</v>
      </c>
      <c r="C454" s="35">
        <v>16.927020000000002</v>
      </c>
      <c r="D454" s="35">
        <v>1275</v>
      </c>
      <c r="E454" s="36">
        <v>5100</v>
      </c>
      <c r="F454" s="37" t="s">
        <v>168</v>
      </c>
      <c r="G454" s="37" t="s">
        <v>168</v>
      </c>
      <c r="H454" s="35">
        <v>514</v>
      </c>
      <c r="I454" s="35">
        <v>330</v>
      </c>
      <c r="J454" s="35">
        <v>30.76</v>
      </c>
      <c r="K454" s="37" t="s">
        <v>168</v>
      </c>
      <c r="L454" s="36" t="s">
        <v>168</v>
      </c>
      <c r="M454" s="35">
        <v>7589</v>
      </c>
      <c r="N454" s="37" t="s">
        <v>168</v>
      </c>
      <c r="O454" s="38"/>
    </row>
    <row r="455" spans="1:15" customFormat="1" x14ac:dyDescent="0.2">
      <c r="A455" s="3">
        <f t="shared" si="17"/>
        <v>2043</v>
      </c>
      <c r="B455" s="35">
        <v>3320.7299999999996</v>
      </c>
      <c r="C455" s="35">
        <v>16.927020000000002</v>
      </c>
      <c r="D455" s="35">
        <v>1275</v>
      </c>
      <c r="E455" s="36">
        <v>5100</v>
      </c>
      <c r="F455" s="37" t="s">
        <v>168</v>
      </c>
      <c r="G455" s="37" t="s">
        <v>168</v>
      </c>
      <c r="H455" s="35">
        <v>523</v>
      </c>
      <c r="I455" s="35">
        <v>336</v>
      </c>
      <c r="J455" s="35">
        <v>30.76</v>
      </c>
      <c r="K455" s="37" t="s">
        <v>168</v>
      </c>
      <c r="L455" s="36" t="s">
        <v>168</v>
      </c>
      <c r="M455" s="35">
        <v>7804</v>
      </c>
      <c r="N455" s="37" t="s">
        <v>168</v>
      </c>
      <c r="O455" s="38"/>
    </row>
    <row r="456" spans="1:15" x14ac:dyDescent="0.2">
      <c r="B456" s="47"/>
      <c r="C456" s="47"/>
      <c r="H456" s="3" t="s">
        <v>154</v>
      </c>
      <c r="I456" s="3" t="s">
        <v>154</v>
      </c>
    </row>
    <row r="457" spans="1:15" x14ac:dyDescent="0.2">
      <c r="A457" s="3">
        <f>A432+1</f>
        <v>18</v>
      </c>
      <c r="B457" s="47" t="str">
        <f ca="1">OFFSET(Portfolios!$B$7,A457,0)</f>
        <v>Portfolio18</v>
      </c>
      <c r="C457" s="47" t="str">
        <f ca="1">VLOOKUP(B457,Portfolios!$B$8:$D$47,2,FALSE)</f>
        <v>SoA in 2027</v>
      </c>
      <c r="H457" s="3" t="s">
        <v>154</v>
      </c>
      <c r="I457" s="3" t="s">
        <v>154</v>
      </c>
    </row>
    <row r="458" spans="1:15" x14ac:dyDescent="0.2">
      <c r="B458" s="3" t="s">
        <v>155</v>
      </c>
      <c r="C458" s="3" t="s">
        <v>155</v>
      </c>
      <c r="D458" s="3" t="s">
        <v>156</v>
      </c>
      <c r="E458" s="3" t="s">
        <v>157</v>
      </c>
      <c r="F458" s="3" t="s">
        <v>156</v>
      </c>
      <c r="G458" s="3" t="s">
        <v>157</v>
      </c>
      <c r="H458" s="3" t="s">
        <v>154</v>
      </c>
      <c r="I458" s="3" t="s">
        <v>154</v>
      </c>
      <c r="J458" s="42" t="s">
        <v>160</v>
      </c>
      <c r="K458" s="11" t="s">
        <v>161</v>
      </c>
      <c r="L458" s="26"/>
    </row>
    <row r="459" spans="1:15" x14ac:dyDescent="0.2">
      <c r="A459" s="3" t="s">
        <v>163</v>
      </c>
      <c r="B459" s="3" t="s">
        <v>164</v>
      </c>
      <c r="C459" s="3" t="s">
        <v>165</v>
      </c>
      <c r="D459" s="3" t="s">
        <v>164</v>
      </c>
      <c r="E459" s="3" t="s">
        <v>164</v>
      </c>
      <c r="F459" s="3" t="s">
        <v>165</v>
      </c>
      <c r="G459" s="3" t="s">
        <v>165</v>
      </c>
      <c r="H459" s="3" t="s">
        <v>158</v>
      </c>
      <c r="I459" s="3" t="s">
        <v>159</v>
      </c>
      <c r="J459" s="3" t="s">
        <v>164</v>
      </c>
      <c r="K459" s="3" t="s">
        <v>165</v>
      </c>
      <c r="L459" s="3" t="s">
        <v>166</v>
      </c>
      <c r="M459" s="3" t="s">
        <v>178</v>
      </c>
      <c r="N459" s="3" t="s">
        <v>167</v>
      </c>
    </row>
    <row r="460" spans="1:15" x14ac:dyDescent="0.2">
      <c r="A460" s="3">
        <f>A435</f>
        <v>2023</v>
      </c>
      <c r="B460" s="36" t="s">
        <v>168</v>
      </c>
      <c r="C460" s="36">
        <v>85.489954347818653</v>
      </c>
      <c r="D460" s="37" t="s">
        <v>168</v>
      </c>
      <c r="E460" s="37" t="s">
        <v>168</v>
      </c>
      <c r="F460" s="37" t="s">
        <v>168</v>
      </c>
      <c r="G460" s="37" t="s">
        <v>168</v>
      </c>
      <c r="H460" s="37" t="s">
        <v>168</v>
      </c>
      <c r="I460" s="37" t="s">
        <v>168</v>
      </c>
      <c r="J460" s="37" t="s">
        <v>168</v>
      </c>
      <c r="K460" s="37" t="s">
        <v>168</v>
      </c>
      <c r="L460" s="36" t="s">
        <v>168</v>
      </c>
      <c r="M460" s="36" t="s">
        <v>168</v>
      </c>
      <c r="N460" s="37" t="s">
        <v>168</v>
      </c>
      <c r="O460" s="37"/>
    </row>
    <row r="461" spans="1:15" x14ac:dyDescent="0.2">
      <c r="A461" s="3">
        <f>A460+1</f>
        <v>2024</v>
      </c>
      <c r="B461" s="35">
        <v>138.6</v>
      </c>
      <c r="C461" s="35">
        <v>112.46754069217755</v>
      </c>
      <c r="D461" s="35">
        <v>0</v>
      </c>
      <c r="E461" s="36">
        <v>0</v>
      </c>
      <c r="F461" s="37" t="s">
        <v>168</v>
      </c>
      <c r="G461" s="37" t="s">
        <v>168</v>
      </c>
      <c r="H461" s="36">
        <v>30</v>
      </c>
      <c r="I461" s="36">
        <v>133</v>
      </c>
      <c r="J461" s="35">
        <v>0</v>
      </c>
      <c r="K461" s="37" t="s">
        <v>168</v>
      </c>
      <c r="L461" s="36" t="s">
        <v>168</v>
      </c>
      <c r="M461" s="35">
        <v>0</v>
      </c>
      <c r="N461" s="37" t="s">
        <v>168</v>
      </c>
      <c r="O461" s="38"/>
    </row>
    <row r="462" spans="1:15" x14ac:dyDescent="0.2">
      <c r="A462" s="3">
        <f t="shared" ref="A462:A480" si="18">A461+1</f>
        <v>2025</v>
      </c>
      <c r="B462" s="35">
        <v>138.60999999999999</v>
      </c>
      <c r="C462" s="35">
        <v>113.20977148356157</v>
      </c>
      <c r="D462" s="35">
        <v>475</v>
      </c>
      <c r="E462" s="36">
        <v>1900</v>
      </c>
      <c r="F462" s="37" t="s">
        <v>168</v>
      </c>
      <c r="G462" s="37" t="s">
        <v>168</v>
      </c>
      <c r="H462" s="36">
        <v>60</v>
      </c>
      <c r="I462" s="36">
        <v>162</v>
      </c>
      <c r="J462" s="35">
        <v>0</v>
      </c>
      <c r="K462" s="37" t="s">
        <v>168</v>
      </c>
      <c r="L462" s="36" t="s">
        <v>168</v>
      </c>
      <c r="M462" s="35">
        <v>0</v>
      </c>
      <c r="N462" s="37" t="s">
        <v>168</v>
      </c>
      <c r="O462" s="38"/>
    </row>
    <row r="463" spans="1:15" x14ac:dyDescent="0.2">
      <c r="A463" s="3">
        <f t="shared" si="18"/>
        <v>2026</v>
      </c>
      <c r="B463" s="35">
        <v>633.41999999999985</v>
      </c>
      <c r="C463" s="35">
        <v>114.47310072614376</v>
      </c>
      <c r="D463" s="35">
        <v>475</v>
      </c>
      <c r="E463" s="36">
        <v>1900</v>
      </c>
      <c r="F463" s="37" t="s">
        <v>168</v>
      </c>
      <c r="G463" s="37" t="s">
        <v>168</v>
      </c>
      <c r="H463" s="35">
        <v>90</v>
      </c>
      <c r="I463" s="35">
        <v>183</v>
      </c>
      <c r="J463" s="35">
        <v>12.549999999999999</v>
      </c>
      <c r="K463" s="37" t="s">
        <v>168</v>
      </c>
      <c r="L463" s="36" t="s">
        <v>168</v>
      </c>
      <c r="M463" s="35">
        <v>0</v>
      </c>
      <c r="N463" s="37" t="s">
        <v>168</v>
      </c>
      <c r="O463" s="38"/>
    </row>
    <row r="464" spans="1:15" x14ac:dyDescent="0.2">
      <c r="A464" s="3">
        <f t="shared" si="18"/>
        <v>2027</v>
      </c>
      <c r="B464" s="35">
        <v>806.89999999999986</v>
      </c>
      <c r="C464" s="35">
        <v>115.73906072251305</v>
      </c>
      <c r="D464" s="35">
        <v>475</v>
      </c>
      <c r="E464" s="36">
        <v>1900</v>
      </c>
      <c r="F464" s="37" t="s">
        <v>168</v>
      </c>
      <c r="G464" s="37" t="s">
        <v>168</v>
      </c>
      <c r="H464" s="35">
        <v>120</v>
      </c>
      <c r="I464" s="35">
        <v>199</v>
      </c>
      <c r="J464" s="35">
        <v>16.010000000000002</v>
      </c>
      <c r="K464" s="37" t="s">
        <v>168</v>
      </c>
      <c r="L464" s="36" t="s">
        <v>168</v>
      </c>
      <c r="M464" s="35">
        <v>400</v>
      </c>
      <c r="N464" s="37" t="s">
        <v>168</v>
      </c>
      <c r="O464" s="38"/>
    </row>
    <row r="465" spans="1:15" x14ac:dyDescent="0.2">
      <c r="A465" s="3">
        <f t="shared" si="18"/>
        <v>2028</v>
      </c>
      <c r="B465" s="35">
        <v>972.18</v>
      </c>
      <c r="C465" s="35">
        <v>116.88938767031144</v>
      </c>
      <c r="D465" s="35">
        <v>475</v>
      </c>
      <c r="E465" s="36">
        <v>1900</v>
      </c>
      <c r="F465" s="37" t="s">
        <v>168</v>
      </c>
      <c r="G465" s="37" t="s">
        <v>168</v>
      </c>
      <c r="H465" s="35">
        <v>150</v>
      </c>
      <c r="I465" s="35">
        <v>211</v>
      </c>
      <c r="J465" s="35">
        <v>21.57</v>
      </c>
      <c r="K465" s="37" t="s">
        <v>168</v>
      </c>
      <c r="L465" s="36" t="s">
        <v>168</v>
      </c>
      <c r="M465" s="35">
        <v>400</v>
      </c>
      <c r="N465" s="37" t="s">
        <v>168</v>
      </c>
      <c r="O465" s="38"/>
    </row>
    <row r="466" spans="1:15" x14ac:dyDescent="0.2">
      <c r="A466" s="3">
        <f t="shared" si="18"/>
        <v>2029</v>
      </c>
      <c r="B466" s="35">
        <v>1237.96</v>
      </c>
      <c r="C466" s="35">
        <v>118.27882042730599</v>
      </c>
      <c r="D466" s="35">
        <v>475</v>
      </c>
      <c r="E466" s="36">
        <v>1900</v>
      </c>
      <c r="F466" s="37" t="s">
        <v>168</v>
      </c>
      <c r="G466" s="37" t="s">
        <v>168</v>
      </c>
      <c r="H466" s="35">
        <v>183</v>
      </c>
      <c r="I466" s="35">
        <v>218</v>
      </c>
      <c r="J466" s="35">
        <v>26.769999999999996</v>
      </c>
      <c r="K466" s="37" t="s">
        <v>168</v>
      </c>
      <c r="L466" s="36" t="s">
        <v>168</v>
      </c>
      <c r="M466" s="35">
        <v>400</v>
      </c>
      <c r="N466" s="37" t="s">
        <v>168</v>
      </c>
      <c r="O466" s="38"/>
    </row>
    <row r="467" spans="1:15" x14ac:dyDescent="0.2">
      <c r="A467" s="3">
        <f t="shared" si="18"/>
        <v>2030</v>
      </c>
      <c r="B467" s="35">
        <v>1412.7299999999998</v>
      </c>
      <c r="C467" s="35">
        <v>119.55259402516945</v>
      </c>
      <c r="D467" s="35">
        <v>816</v>
      </c>
      <c r="E467" s="36">
        <v>3264</v>
      </c>
      <c r="F467" s="37" t="s">
        <v>168</v>
      </c>
      <c r="G467" s="37" t="s">
        <v>168</v>
      </c>
      <c r="H467" s="35">
        <v>216</v>
      </c>
      <c r="I467" s="35">
        <v>228</v>
      </c>
      <c r="J467" s="35">
        <v>30.8</v>
      </c>
      <c r="K467" s="37" t="s">
        <v>168</v>
      </c>
      <c r="L467" s="36" t="s">
        <v>168</v>
      </c>
      <c r="M467" s="35">
        <v>400</v>
      </c>
      <c r="N467" s="37" t="s">
        <v>168</v>
      </c>
      <c r="O467" s="38"/>
    </row>
    <row r="468" spans="1:15" x14ac:dyDescent="0.2">
      <c r="A468" s="3">
        <f t="shared" si="18"/>
        <v>2031</v>
      </c>
      <c r="B468" s="35">
        <v>1522.5499999999997</v>
      </c>
      <c r="C468" s="35">
        <v>119.0394661550436</v>
      </c>
      <c r="D468" s="35">
        <v>916</v>
      </c>
      <c r="E468" s="36">
        <v>3664</v>
      </c>
      <c r="F468" s="37" t="s">
        <v>168</v>
      </c>
      <c r="G468" s="37" t="s">
        <v>168</v>
      </c>
      <c r="H468" s="35">
        <v>251</v>
      </c>
      <c r="I468" s="35">
        <v>242</v>
      </c>
      <c r="J468" s="35">
        <v>30.8</v>
      </c>
      <c r="K468" s="37" t="s">
        <v>168</v>
      </c>
      <c r="L468" s="36" t="s">
        <v>168</v>
      </c>
      <c r="M468" s="35">
        <v>400</v>
      </c>
      <c r="N468" s="37" t="s">
        <v>168</v>
      </c>
      <c r="O468" s="38"/>
    </row>
    <row r="469" spans="1:15" x14ac:dyDescent="0.2">
      <c r="A469" s="3">
        <f t="shared" si="18"/>
        <v>2032</v>
      </c>
      <c r="B469" s="35">
        <v>1651.9499999999996</v>
      </c>
      <c r="C469" s="35">
        <v>118.41300061010524</v>
      </c>
      <c r="D469" s="35">
        <v>916</v>
      </c>
      <c r="E469" s="36">
        <v>3664</v>
      </c>
      <c r="F469" s="37" t="s">
        <v>168</v>
      </c>
      <c r="G469" s="37" t="s">
        <v>168</v>
      </c>
      <c r="H469" s="35">
        <v>285</v>
      </c>
      <c r="I469" s="35">
        <v>252</v>
      </c>
      <c r="J469" s="35">
        <v>30.8</v>
      </c>
      <c r="K469" s="37" t="s">
        <v>168</v>
      </c>
      <c r="L469" s="36" t="s">
        <v>168</v>
      </c>
      <c r="M469" s="35">
        <v>400</v>
      </c>
      <c r="N469" s="37" t="s">
        <v>168</v>
      </c>
      <c r="O469" s="38"/>
    </row>
    <row r="470" spans="1:15" x14ac:dyDescent="0.2">
      <c r="A470" s="3">
        <f t="shared" si="18"/>
        <v>2033</v>
      </c>
      <c r="B470" s="35">
        <v>1781.48</v>
      </c>
      <c r="C470" s="35">
        <v>118.02089450464705</v>
      </c>
      <c r="D470" s="35">
        <v>916</v>
      </c>
      <c r="E470" s="36">
        <v>3664</v>
      </c>
      <c r="F470" s="37" t="s">
        <v>168</v>
      </c>
      <c r="G470" s="37" t="s">
        <v>168</v>
      </c>
      <c r="H470" s="35">
        <v>317</v>
      </c>
      <c r="I470" s="35">
        <v>261</v>
      </c>
      <c r="J470" s="35">
        <v>30.8</v>
      </c>
      <c r="K470" s="37" t="s">
        <v>168</v>
      </c>
      <c r="L470" s="36" t="s">
        <v>168</v>
      </c>
      <c r="M470" s="35">
        <v>400</v>
      </c>
      <c r="N470" s="37" t="s">
        <v>168</v>
      </c>
      <c r="O470" s="38"/>
    </row>
    <row r="471" spans="1:15" x14ac:dyDescent="0.2">
      <c r="A471" s="3">
        <f t="shared" si="18"/>
        <v>2034</v>
      </c>
      <c r="B471" s="35">
        <v>1916.63</v>
      </c>
      <c r="C471" s="35">
        <v>117.51542513212381</v>
      </c>
      <c r="D471" s="35">
        <v>916</v>
      </c>
      <c r="E471" s="36">
        <v>3664</v>
      </c>
      <c r="F471" s="37" t="s">
        <v>168</v>
      </c>
      <c r="G471" s="37" t="s">
        <v>168</v>
      </c>
      <c r="H471" s="35">
        <v>348</v>
      </c>
      <c r="I471" s="35">
        <v>270</v>
      </c>
      <c r="J471" s="35">
        <v>30.8</v>
      </c>
      <c r="K471" s="37" t="s">
        <v>168</v>
      </c>
      <c r="L471" s="36" t="s">
        <v>168</v>
      </c>
      <c r="M471" s="35">
        <v>400</v>
      </c>
      <c r="N471" s="37" t="s">
        <v>168</v>
      </c>
      <c r="O471" s="38"/>
    </row>
    <row r="472" spans="1:15" x14ac:dyDescent="0.2">
      <c r="A472" s="3">
        <f t="shared" si="18"/>
        <v>2035</v>
      </c>
      <c r="B472" s="35">
        <v>2075.0299999999997</v>
      </c>
      <c r="C472" s="35">
        <v>117.01248310646319</v>
      </c>
      <c r="D472" s="35">
        <v>916</v>
      </c>
      <c r="E472" s="36">
        <v>3664</v>
      </c>
      <c r="F472" s="37" t="s">
        <v>168</v>
      </c>
      <c r="G472" s="37" t="s">
        <v>168</v>
      </c>
      <c r="H472" s="35">
        <v>377</v>
      </c>
      <c r="I472" s="35">
        <v>272</v>
      </c>
      <c r="J472" s="35">
        <v>30.8</v>
      </c>
      <c r="K472" s="37" t="s">
        <v>168</v>
      </c>
      <c r="L472" s="36" t="s">
        <v>168</v>
      </c>
      <c r="M472" s="35">
        <v>400</v>
      </c>
      <c r="N472" s="37" t="s">
        <v>168</v>
      </c>
      <c r="O472" s="38"/>
    </row>
    <row r="473" spans="1:15" x14ac:dyDescent="0.2">
      <c r="A473" s="3">
        <f t="shared" si="18"/>
        <v>2036</v>
      </c>
      <c r="B473" s="35">
        <v>2264.3999999999996</v>
      </c>
      <c r="C473" s="35">
        <v>116.39845321543309</v>
      </c>
      <c r="D473" s="35">
        <v>916</v>
      </c>
      <c r="E473" s="36">
        <v>3664</v>
      </c>
      <c r="F473" s="37" t="s">
        <v>168</v>
      </c>
      <c r="G473" s="37" t="s">
        <v>168</v>
      </c>
      <c r="H473" s="35">
        <v>404</v>
      </c>
      <c r="I473" s="35">
        <v>287</v>
      </c>
      <c r="J473" s="35">
        <v>30.8</v>
      </c>
      <c r="K473" s="37" t="s">
        <v>168</v>
      </c>
      <c r="L473" s="36" t="s">
        <v>168</v>
      </c>
      <c r="M473" s="35">
        <v>400</v>
      </c>
      <c r="N473" s="37" t="s">
        <v>168</v>
      </c>
      <c r="O473" s="38"/>
    </row>
    <row r="474" spans="1:15" x14ac:dyDescent="0.2">
      <c r="A474" s="3">
        <f t="shared" si="18"/>
        <v>2037</v>
      </c>
      <c r="B474" s="35">
        <v>2454.0799999999995</v>
      </c>
      <c r="C474" s="35">
        <v>67.74752039704336</v>
      </c>
      <c r="D474" s="35">
        <v>975</v>
      </c>
      <c r="E474" s="36">
        <v>3900</v>
      </c>
      <c r="F474" s="37" t="s">
        <v>168</v>
      </c>
      <c r="G474" s="37" t="s">
        <v>168</v>
      </c>
      <c r="H474" s="35">
        <v>429</v>
      </c>
      <c r="I474" s="35">
        <v>296</v>
      </c>
      <c r="J474" s="35">
        <v>30.8</v>
      </c>
      <c r="K474" s="37" t="s">
        <v>168</v>
      </c>
      <c r="L474" s="36" t="s">
        <v>168</v>
      </c>
      <c r="M474" s="35">
        <v>400</v>
      </c>
      <c r="N474" s="37" t="s">
        <v>168</v>
      </c>
      <c r="O474" s="38"/>
    </row>
    <row r="475" spans="1:15" x14ac:dyDescent="0.2">
      <c r="A475" s="3">
        <f t="shared" si="18"/>
        <v>2038</v>
      </c>
      <c r="B475" s="35">
        <v>2631.79</v>
      </c>
      <c r="C475" s="35">
        <v>41.471463165077267</v>
      </c>
      <c r="D475" s="35">
        <v>1075</v>
      </c>
      <c r="E475" s="36">
        <v>4300</v>
      </c>
      <c r="F475" s="37" t="s">
        <v>168</v>
      </c>
      <c r="G475" s="37" t="s">
        <v>168</v>
      </c>
      <c r="H475" s="35">
        <v>452</v>
      </c>
      <c r="I475" s="35">
        <v>303</v>
      </c>
      <c r="J475" s="35">
        <v>30.8</v>
      </c>
      <c r="K475" s="37" t="s">
        <v>168</v>
      </c>
      <c r="L475" s="36" t="s">
        <v>168</v>
      </c>
      <c r="M475" s="35">
        <v>400</v>
      </c>
      <c r="N475" s="37" t="s">
        <v>168</v>
      </c>
      <c r="O475" s="38"/>
    </row>
    <row r="476" spans="1:15" x14ac:dyDescent="0.2">
      <c r="A476" s="3">
        <f t="shared" si="18"/>
        <v>2039</v>
      </c>
      <c r="B476" s="35">
        <v>2811.3500000000004</v>
      </c>
      <c r="C476" s="35">
        <v>16.927020000000002</v>
      </c>
      <c r="D476" s="35">
        <v>1175</v>
      </c>
      <c r="E476" s="36">
        <v>4700</v>
      </c>
      <c r="F476" s="37" t="s">
        <v>168</v>
      </c>
      <c r="G476" s="37" t="s">
        <v>168</v>
      </c>
      <c r="H476" s="35">
        <v>471</v>
      </c>
      <c r="I476" s="35">
        <v>310</v>
      </c>
      <c r="J476" s="35">
        <v>30.8</v>
      </c>
      <c r="K476" s="37" t="s">
        <v>168</v>
      </c>
      <c r="L476" s="36" t="s">
        <v>168</v>
      </c>
      <c r="M476" s="35">
        <v>400</v>
      </c>
      <c r="N476" s="37" t="s">
        <v>168</v>
      </c>
      <c r="O476" s="38"/>
    </row>
    <row r="477" spans="1:15" x14ac:dyDescent="0.2">
      <c r="A477" s="3">
        <f t="shared" si="18"/>
        <v>2040</v>
      </c>
      <c r="B477" s="35">
        <v>2960.4000000000005</v>
      </c>
      <c r="C477" s="35">
        <v>16.927020000000002</v>
      </c>
      <c r="D477" s="35">
        <v>1275</v>
      </c>
      <c r="E477" s="36">
        <v>5100</v>
      </c>
      <c r="F477" s="37" t="s">
        <v>168</v>
      </c>
      <c r="G477" s="37" t="s">
        <v>168</v>
      </c>
      <c r="H477" s="35">
        <v>487</v>
      </c>
      <c r="I477" s="35">
        <v>306</v>
      </c>
      <c r="J477" s="35">
        <v>30.8</v>
      </c>
      <c r="K477" s="37" t="s">
        <v>168</v>
      </c>
      <c r="L477" s="36" t="s">
        <v>168</v>
      </c>
      <c r="M477" s="35">
        <v>400</v>
      </c>
      <c r="N477" s="37" t="s">
        <v>168</v>
      </c>
      <c r="O477" s="38"/>
    </row>
    <row r="478" spans="1:15" x14ac:dyDescent="0.2">
      <c r="A478" s="3">
        <f t="shared" si="18"/>
        <v>2041</v>
      </c>
      <c r="B478" s="35">
        <v>3145.01</v>
      </c>
      <c r="C478" s="35">
        <v>16.927020000000002</v>
      </c>
      <c r="D478" s="35">
        <v>1275</v>
      </c>
      <c r="E478" s="36">
        <v>5100</v>
      </c>
      <c r="F478" s="37" t="s">
        <v>168</v>
      </c>
      <c r="G478" s="37" t="s">
        <v>168</v>
      </c>
      <c r="H478" s="35">
        <v>503</v>
      </c>
      <c r="I478" s="35">
        <v>314</v>
      </c>
      <c r="J478" s="35">
        <v>30.8</v>
      </c>
      <c r="K478" s="37" t="s">
        <v>168</v>
      </c>
      <c r="L478" s="36" t="s">
        <v>168</v>
      </c>
      <c r="M478" s="35">
        <v>400</v>
      </c>
      <c r="N478" s="37" t="s">
        <v>168</v>
      </c>
      <c r="O478" s="38"/>
    </row>
    <row r="479" spans="1:15" x14ac:dyDescent="0.2">
      <c r="A479" s="3">
        <f t="shared" si="18"/>
        <v>2042</v>
      </c>
      <c r="B479" s="35">
        <v>3232.3799999999997</v>
      </c>
      <c r="C479" s="35">
        <v>16.927020000000002</v>
      </c>
      <c r="D479" s="35">
        <v>1275</v>
      </c>
      <c r="E479" s="36">
        <v>5100</v>
      </c>
      <c r="F479" s="37" t="s">
        <v>168</v>
      </c>
      <c r="G479" s="37" t="s">
        <v>168</v>
      </c>
      <c r="H479" s="35">
        <v>514</v>
      </c>
      <c r="I479" s="35">
        <v>330</v>
      </c>
      <c r="J479" s="35">
        <v>30.8</v>
      </c>
      <c r="K479" s="37" t="s">
        <v>168</v>
      </c>
      <c r="L479" s="36" t="s">
        <v>168</v>
      </c>
      <c r="M479" s="35">
        <v>400</v>
      </c>
      <c r="N479" s="37" t="s">
        <v>168</v>
      </c>
      <c r="O479" s="38"/>
    </row>
    <row r="480" spans="1:15" customFormat="1" x14ac:dyDescent="0.2">
      <c r="A480" s="3">
        <f t="shared" si="18"/>
        <v>2043</v>
      </c>
      <c r="B480" s="35">
        <v>3320.52</v>
      </c>
      <c r="C480" s="35">
        <v>16.927020000000002</v>
      </c>
      <c r="D480" s="35">
        <v>1275</v>
      </c>
      <c r="E480" s="36">
        <v>5100</v>
      </c>
      <c r="F480" s="37" t="s">
        <v>168</v>
      </c>
      <c r="G480" s="37" t="s">
        <v>168</v>
      </c>
      <c r="H480" s="35">
        <v>523</v>
      </c>
      <c r="I480" s="35">
        <v>336</v>
      </c>
      <c r="J480" s="35">
        <v>30.8</v>
      </c>
      <c r="K480" s="37" t="s">
        <v>168</v>
      </c>
      <c r="L480" s="36" t="s">
        <v>168</v>
      </c>
      <c r="M480" s="35">
        <v>400</v>
      </c>
      <c r="N480" s="37" t="s">
        <v>168</v>
      </c>
      <c r="O480" s="38"/>
    </row>
    <row r="481" spans="1:15" x14ac:dyDescent="0.2">
      <c r="B481" s="47"/>
      <c r="C481" s="47"/>
      <c r="H481" s="3" t="s">
        <v>154</v>
      </c>
      <c r="I481" s="3" t="s">
        <v>154</v>
      </c>
    </row>
    <row r="482" spans="1:15" x14ac:dyDescent="0.2">
      <c r="A482" s="3">
        <f>A457+1</f>
        <v>19</v>
      </c>
      <c r="B482" s="47" t="str">
        <f ca="1">OFFSET(Portfolios!$B$7,A482,0)</f>
        <v>Portfolio19</v>
      </c>
      <c r="C482" s="47" t="str">
        <f ca="1">VLOOKUP(B482,Portfolios!$B$8:$D$47,2,FALSE)</f>
        <v>SoA in 2029</v>
      </c>
      <c r="H482" s="3" t="s">
        <v>154</v>
      </c>
      <c r="I482" s="3" t="s">
        <v>154</v>
      </c>
    </row>
    <row r="483" spans="1:15" x14ac:dyDescent="0.2">
      <c r="B483" s="3" t="s">
        <v>155</v>
      </c>
      <c r="C483" s="3" t="s">
        <v>155</v>
      </c>
      <c r="D483" s="3" t="s">
        <v>156</v>
      </c>
      <c r="E483" s="3" t="s">
        <v>157</v>
      </c>
      <c r="F483" s="3" t="s">
        <v>156</v>
      </c>
      <c r="G483" s="3" t="s">
        <v>157</v>
      </c>
      <c r="H483" s="3" t="s">
        <v>154</v>
      </c>
      <c r="I483" s="3" t="s">
        <v>154</v>
      </c>
      <c r="J483" s="42" t="s">
        <v>160</v>
      </c>
      <c r="K483" s="11" t="s">
        <v>161</v>
      </c>
      <c r="L483" s="26"/>
    </row>
    <row r="484" spans="1:15" x14ac:dyDescent="0.2">
      <c r="A484" s="3" t="s">
        <v>163</v>
      </c>
      <c r="B484" s="3" t="s">
        <v>164</v>
      </c>
      <c r="C484" s="3" t="s">
        <v>165</v>
      </c>
      <c r="D484" s="3" t="s">
        <v>164</v>
      </c>
      <c r="E484" s="3" t="s">
        <v>164</v>
      </c>
      <c r="F484" s="3" t="s">
        <v>165</v>
      </c>
      <c r="G484" s="3" t="s">
        <v>165</v>
      </c>
      <c r="H484" s="3" t="s">
        <v>158</v>
      </c>
      <c r="I484" s="3" t="s">
        <v>159</v>
      </c>
      <c r="J484" s="3" t="s">
        <v>164</v>
      </c>
      <c r="K484" s="3" t="s">
        <v>165</v>
      </c>
      <c r="L484" s="3" t="s">
        <v>166</v>
      </c>
      <c r="M484" s="3" t="s">
        <v>178</v>
      </c>
      <c r="N484" s="3" t="s">
        <v>167</v>
      </c>
    </row>
    <row r="485" spans="1:15" x14ac:dyDescent="0.2">
      <c r="A485" s="3">
        <f>A460</f>
        <v>2023</v>
      </c>
      <c r="B485" s="36" t="s">
        <v>168</v>
      </c>
      <c r="C485" s="36">
        <v>85.489954347818653</v>
      </c>
      <c r="D485" s="37" t="s">
        <v>168</v>
      </c>
      <c r="E485" s="37" t="s">
        <v>168</v>
      </c>
      <c r="F485" s="37" t="s">
        <v>168</v>
      </c>
      <c r="G485" s="37" t="s">
        <v>168</v>
      </c>
      <c r="H485" s="37" t="s">
        <v>168</v>
      </c>
      <c r="I485" s="37" t="s">
        <v>168</v>
      </c>
      <c r="J485" s="37" t="s">
        <v>168</v>
      </c>
      <c r="K485" s="37" t="s">
        <v>168</v>
      </c>
      <c r="L485" s="36" t="s">
        <v>168</v>
      </c>
      <c r="M485" s="36" t="s">
        <v>168</v>
      </c>
      <c r="N485" s="37" t="s">
        <v>168</v>
      </c>
      <c r="O485" s="37"/>
    </row>
    <row r="486" spans="1:15" x14ac:dyDescent="0.2">
      <c r="A486" s="3">
        <f>A485+1</f>
        <v>2024</v>
      </c>
      <c r="B486" s="35">
        <v>138.6</v>
      </c>
      <c r="C486" s="35">
        <v>112.46754069217755</v>
      </c>
      <c r="D486" s="35">
        <v>0</v>
      </c>
      <c r="E486" s="36">
        <v>0</v>
      </c>
      <c r="F486" s="37" t="s">
        <v>168</v>
      </c>
      <c r="G486" s="37" t="s">
        <v>168</v>
      </c>
      <c r="H486" s="36">
        <v>30</v>
      </c>
      <c r="I486" s="36">
        <v>133</v>
      </c>
      <c r="J486" s="35">
        <v>0</v>
      </c>
      <c r="K486" s="37" t="s">
        <v>168</v>
      </c>
      <c r="L486" s="36" t="s">
        <v>168</v>
      </c>
      <c r="M486" s="35">
        <v>0</v>
      </c>
      <c r="N486" s="37" t="s">
        <v>168</v>
      </c>
      <c r="O486" s="38"/>
    </row>
    <row r="487" spans="1:15" x14ac:dyDescent="0.2">
      <c r="A487" s="3">
        <f t="shared" ref="A487:A505" si="19">A486+1</f>
        <v>2025</v>
      </c>
      <c r="B487" s="35">
        <v>138.60999999999999</v>
      </c>
      <c r="C487" s="35">
        <v>113.20977148356157</v>
      </c>
      <c r="D487" s="35">
        <v>475</v>
      </c>
      <c r="E487" s="36">
        <v>1900</v>
      </c>
      <c r="F487" s="37" t="s">
        <v>168</v>
      </c>
      <c r="G487" s="37" t="s">
        <v>168</v>
      </c>
      <c r="H487" s="36">
        <v>60</v>
      </c>
      <c r="I487" s="36">
        <v>162</v>
      </c>
      <c r="J487" s="35">
        <v>0</v>
      </c>
      <c r="K487" s="37" t="s">
        <v>168</v>
      </c>
      <c r="L487" s="36" t="s">
        <v>168</v>
      </c>
      <c r="M487" s="35">
        <v>0</v>
      </c>
      <c r="N487" s="37" t="s">
        <v>168</v>
      </c>
      <c r="O487" s="38"/>
    </row>
    <row r="488" spans="1:15" x14ac:dyDescent="0.2">
      <c r="A488" s="3">
        <f t="shared" si="19"/>
        <v>2026</v>
      </c>
      <c r="B488" s="35">
        <v>633.41999999999985</v>
      </c>
      <c r="C488" s="35">
        <v>114.47310072614376</v>
      </c>
      <c r="D488" s="35">
        <v>475</v>
      </c>
      <c r="E488" s="36">
        <v>1900</v>
      </c>
      <c r="F488" s="37" t="s">
        <v>168</v>
      </c>
      <c r="G488" s="37" t="s">
        <v>168</v>
      </c>
      <c r="H488" s="35">
        <v>90</v>
      </c>
      <c r="I488" s="35">
        <v>183</v>
      </c>
      <c r="J488" s="35">
        <v>12.54</v>
      </c>
      <c r="K488" s="37" t="s">
        <v>168</v>
      </c>
      <c r="L488" s="36" t="s">
        <v>168</v>
      </c>
      <c r="M488" s="35">
        <v>0</v>
      </c>
      <c r="N488" s="37" t="s">
        <v>168</v>
      </c>
      <c r="O488" s="38"/>
    </row>
    <row r="489" spans="1:15" x14ac:dyDescent="0.2">
      <c r="A489" s="3">
        <f t="shared" si="19"/>
        <v>2027</v>
      </c>
      <c r="B489" s="35">
        <v>695.0899999999998</v>
      </c>
      <c r="C489" s="35">
        <v>115.73906072251305</v>
      </c>
      <c r="D489" s="35">
        <v>475</v>
      </c>
      <c r="E489" s="36">
        <v>1900</v>
      </c>
      <c r="F489" s="37" t="s">
        <v>168</v>
      </c>
      <c r="G489" s="37" t="s">
        <v>168</v>
      </c>
      <c r="H489" s="35">
        <v>120</v>
      </c>
      <c r="I489" s="35">
        <v>199</v>
      </c>
      <c r="J489" s="35">
        <v>16.02</v>
      </c>
      <c r="K489" s="37" t="s">
        <v>168</v>
      </c>
      <c r="L489" s="36" t="s">
        <v>168</v>
      </c>
      <c r="M489" s="35">
        <v>0</v>
      </c>
      <c r="N489" s="37" t="s">
        <v>168</v>
      </c>
      <c r="O489" s="38"/>
    </row>
    <row r="490" spans="1:15" x14ac:dyDescent="0.2">
      <c r="A490" s="3">
        <f t="shared" si="19"/>
        <v>2028</v>
      </c>
      <c r="B490" s="35">
        <v>972.16</v>
      </c>
      <c r="C490" s="35">
        <v>116.88938767031144</v>
      </c>
      <c r="D490" s="35">
        <v>475</v>
      </c>
      <c r="E490" s="36">
        <v>1900</v>
      </c>
      <c r="F490" s="37" t="s">
        <v>168</v>
      </c>
      <c r="G490" s="37" t="s">
        <v>168</v>
      </c>
      <c r="H490" s="35">
        <v>150</v>
      </c>
      <c r="I490" s="35">
        <v>211</v>
      </c>
      <c r="J490" s="35">
        <v>21.59</v>
      </c>
      <c r="K490" s="37" t="s">
        <v>168</v>
      </c>
      <c r="L490" s="36" t="s">
        <v>168</v>
      </c>
      <c r="M490" s="35">
        <v>0</v>
      </c>
      <c r="N490" s="37" t="s">
        <v>168</v>
      </c>
      <c r="O490" s="38"/>
    </row>
    <row r="491" spans="1:15" x14ac:dyDescent="0.2">
      <c r="A491" s="3">
        <f t="shared" si="19"/>
        <v>2029</v>
      </c>
      <c r="B491" s="35">
        <v>1237.95</v>
      </c>
      <c r="C491" s="35">
        <v>118.27882042730599</v>
      </c>
      <c r="D491" s="35">
        <v>475</v>
      </c>
      <c r="E491" s="36">
        <v>1900</v>
      </c>
      <c r="F491" s="37" t="s">
        <v>168</v>
      </c>
      <c r="G491" s="37" t="s">
        <v>168</v>
      </c>
      <c r="H491" s="35">
        <v>183</v>
      </c>
      <c r="I491" s="35">
        <v>218</v>
      </c>
      <c r="J491" s="35">
        <v>26.779999999999998</v>
      </c>
      <c r="K491" s="37" t="s">
        <v>168</v>
      </c>
      <c r="L491" s="36" t="s">
        <v>168</v>
      </c>
      <c r="M491" s="35">
        <v>400</v>
      </c>
      <c r="N491" s="37" t="s">
        <v>168</v>
      </c>
      <c r="O491" s="38"/>
    </row>
    <row r="492" spans="1:15" x14ac:dyDescent="0.2">
      <c r="A492" s="3">
        <f t="shared" si="19"/>
        <v>2030</v>
      </c>
      <c r="B492" s="35">
        <v>1412.7299999999998</v>
      </c>
      <c r="C492" s="35">
        <v>119.55259402516945</v>
      </c>
      <c r="D492" s="35">
        <v>816</v>
      </c>
      <c r="E492" s="36">
        <v>3264</v>
      </c>
      <c r="F492" s="37" t="s">
        <v>168</v>
      </c>
      <c r="G492" s="37" t="s">
        <v>168</v>
      </c>
      <c r="H492" s="35">
        <v>216</v>
      </c>
      <c r="I492" s="35">
        <v>228</v>
      </c>
      <c r="J492" s="35">
        <v>30.8</v>
      </c>
      <c r="K492" s="37" t="s">
        <v>168</v>
      </c>
      <c r="L492" s="36" t="s">
        <v>168</v>
      </c>
      <c r="M492" s="35">
        <v>400</v>
      </c>
      <c r="N492" s="37" t="s">
        <v>168</v>
      </c>
      <c r="O492" s="38"/>
    </row>
    <row r="493" spans="1:15" x14ac:dyDescent="0.2">
      <c r="A493" s="3">
        <f t="shared" si="19"/>
        <v>2031</v>
      </c>
      <c r="B493" s="35">
        <v>1522.5499999999997</v>
      </c>
      <c r="C493" s="35">
        <v>119.0394661550436</v>
      </c>
      <c r="D493" s="35">
        <v>916</v>
      </c>
      <c r="E493" s="36">
        <v>3664</v>
      </c>
      <c r="F493" s="37" t="s">
        <v>168</v>
      </c>
      <c r="G493" s="37" t="s">
        <v>168</v>
      </c>
      <c r="H493" s="35">
        <v>251</v>
      </c>
      <c r="I493" s="35">
        <v>242</v>
      </c>
      <c r="J493" s="35">
        <v>30.8</v>
      </c>
      <c r="K493" s="37" t="s">
        <v>168</v>
      </c>
      <c r="L493" s="36" t="s">
        <v>168</v>
      </c>
      <c r="M493" s="35">
        <v>400</v>
      </c>
      <c r="N493" s="37" t="s">
        <v>168</v>
      </c>
      <c r="O493" s="38"/>
    </row>
    <row r="494" spans="1:15" x14ac:dyDescent="0.2">
      <c r="A494" s="3">
        <f t="shared" si="19"/>
        <v>2032</v>
      </c>
      <c r="B494" s="35">
        <v>1651.9499999999996</v>
      </c>
      <c r="C494" s="35">
        <v>118.41300061010524</v>
      </c>
      <c r="D494" s="35">
        <v>916</v>
      </c>
      <c r="E494" s="36">
        <v>3664</v>
      </c>
      <c r="F494" s="37" t="s">
        <v>168</v>
      </c>
      <c r="G494" s="37" t="s">
        <v>168</v>
      </c>
      <c r="H494" s="35">
        <v>285</v>
      </c>
      <c r="I494" s="35">
        <v>252</v>
      </c>
      <c r="J494" s="35">
        <v>30.8</v>
      </c>
      <c r="K494" s="37" t="s">
        <v>168</v>
      </c>
      <c r="L494" s="36" t="s">
        <v>168</v>
      </c>
      <c r="M494" s="35">
        <v>400</v>
      </c>
      <c r="N494" s="37" t="s">
        <v>168</v>
      </c>
      <c r="O494" s="38"/>
    </row>
    <row r="495" spans="1:15" x14ac:dyDescent="0.2">
      <c r="A495" s="3">
        <f t="shared" si="19"/>
        <v>2033</v>
      </c>
      <c r="B495" s="35">
        <v>1781.48</v>
      </c>
      <c r="C495" s="35">
        <v>118.02089450464705</v>
      </c>
      <c r="D495" s="35">
        <v>916</v>
      </c>
      <c r="E495" s="36">
        <v>3664</v>
      </c>
      <c r="F495" s="37" t="s">
        <v>168</v>
      </c>
      <c r="G495" s="37" t="s">
        <v>168</v>
      </c>
      <c r="H495" s="35">
        <v>317</v>
      </c>
      <c r="I495" s="35">
        <v>261</v>
      </c>
      <c r="J495" s="35">
        <v>30.8</v>
      </c>
      <c r="K495" s="37" t="s">
        <v>168</v>
      </c>
      <c r="L495" s="36" t="s">
        <v>168</v>
      </c>
      <c r="M495" s="35">
        <v>400</v>
      </c>
      <c r="N495" s="37" t="s">
        <v>168</v>
      </c>
      <c r="O495" s="38"/>
    </row>
    <row r="496" spans="1:15" x14ac:dyDescent="0.2">
      <c r="A496" s="3">
        <f t="shared" si="19"/>
        <v>2034</v>
      </c>
      <c r="B496" s="35">
        <v>1916.63</v>
      </c>
      <c r="C496" s="35">
        <v>117.51542513212381</v>
      </c>
      <c r="D496" s="35">
        <v>916</v>
      </c>
      <c r="E496" s="36">
        <v>3664</v>
      </c>
      <c r="F496" s="37" t="s">
        <v>168</v>
      </c>
      <c r="G496" s="37" t="s">
        <v>168</v>
      </c>
      <c r="H496" s="35">
        <v>348</v>
      </c>
      <c r="I496" s="35">
        <v>270</v>
      </c>
      <c r="J496" s="35">
        <v>30.8</v>
      </c>
      <c r="K496" s="37" t="s">
        <v>168</v>
      </c>
      <c r="L496" s="36" t="s">
        <v>168</v>
      </c>
      <c r="M496" s="35">
        <v>400</v>
      </c>
      <c r="N496" s="37" t="s">
        <v>168</v>
      </c>
      <c r="O496" s="38"/>
    </row>
    <row r="497" spans="1:15" x14ac:dyDescent="0.2">
      <c r="A497" s="3">
        <f t="shared" si="19"/>
        <v>2035</v>
      </c>
      <c r="B497" s="35">
        <v>2075.0299999999997</v>
      </c>
      <c r="C497" s="35">
        <v>117.01248310646319</v>
      </c>
      <c r="D497" s="35">
        <v>916</v>
      </c>
      <c r="E497" s="36">
        <v>3664</v>
      </c>
      <c r="F497" s="37" t="s">
        <v>168</v>
      </c>
      <c r="G497" s="37" t="s">
        <v>168</v>
      </c>
      <c r="H497" s="35">
        <v>377</v>
      </c>
      <c r="I497" s="35">
        <v>272</v>
      </c>
      <c r="J497" s="35">
        <v>30.8</v>
      </c>
      <c r="K497" s="37" t="s">
        <v>168</v>
      </c>
      <c r="L497" s="36" t="s">
        <v>168</v>
      </c>
      <c r="M497" s="35">
        <v>400</v>
      </c>
      <c r="N497" s="37" t="s">
        <v>168</v>
      </c>
      <c r="O497" s="38"/>
    </row>
    <row r="498" spans="1:15" x14ac:dyDescent="0.2">
      <c r="A498" s="3">
        <f t="shared" si="19"/>
        <v>2036</v>
      </c>
      <c r="B498" s="35">
        <v>2264.3999999999996</v>
      </c>
      <c r="C498" s="35">
        <v>116.39845321543309</v>
      </c>
      <c r="D498" s="35">
        <v>916</v>
      </c>
      <c r="E498" s="36">
        <v>3664</v>
      </c>
      <c r="F498" s="37" t="s">
        <v>168</v>
      </c>
      <c r="G498" s="37" t="s">
        <v>168</v>
      </c>
      <c r="H498" s="35">
        <v>404</v>
      </c>
      <c r="I498" s="35">
        <v>287</v>
      </c>
      <c r="J498" s="35">
        <v>30.8</v>
      </c>
      <c r="K498" s="37" t="s">
        <v>168</v>
      </c>
      <c r="L498" s="36" t="s">
        <v>168</v>
      </c>
      <c r="M498" s="35">
        <v>400</v>
      </c>
      <c r="N498" s="37" t="s">
        <v>168</v>
      </c>
      <c r="O498" s="38"/>
    </row>
    <row r="499" spans="1:15" x14ac:dyDescent="0.2">
      <c r="A499" s="3">
        <f t="shared" si="19"/>
        <v>2037</v>
      </c>
      <c r="B499" s="35">
        <v>2454.0799999999995</v>
      </c>
      <c r="C499" s="35">
        <v>67.74752039704336</v>
      </c>
      <c r="D499" s="35">
        <v>975</v>
      </c>
      <c r="E499" s="36">
        <v>3900</v>
      </c>
      <c r="F499" s="37" t="s">
        <v>168</v>
      </c>
      <c r="G499" s="37" t="s">
        <v>168</v>
      </c>
      <c r="H499" s="35">
        <v>429</v>
      </c>
      <c r="I499" s="35">
        <v>296</v>
      </c>
      <c r="J499" s="35">
        <v>30.8</v>
      </c>
      <c r="K499" s="37" t="s">
        <v>168</v>
      </c>
      <c r="L499" s="36" t="s">
        <v>168</v>
      </c>
      <c r="M499" s="35">
        <v>400</v>
      </c>
      <c r="N499" s="37" t="s">
        <v>168</v>
      </c>
      <c r="O499" s="38"/>
    </row>
    <row r="500" spans="1:15" x14ac:dyDescent="0.2">
      <c r="A500" s="3">
        <f t="shared" si="19"/>
        <v>2038</v>
      </c>
      <c r="B500" s="35">
        <v>2631.79</v>
      </c>
      <c r="C500" s="35">
        <v>41.471463165077267</v>
      </c>
      <c r="D500" s="35">
        <v>1075</v>
      </c>
      <c r="E500" s="36">
        <v>4300</v>
      </c>
      <c r="F500" s="37" t="s">
        <v>168</v>
      </c>
      <c r="G500" s="37" t="s">
        <v>168</v>
      </c>
      <c r="H500" s="35">
        <v>452</v>
      </c>
      <c r="I500" s="35">
        <v>303</v>
      </c>
      <c r="J500" s="35">
        <v>30.8</v>
      </c>
      <c r="K500" s="37" t="s">
        <v>168</v>
      </c>
      <c r="L500" s="36" t="s">
        <v>168</v>
      </c>
      <c r="M500" s="35">
        <v>400</v>
      </c>
      <c r="N500" s="37" t="s">
        <v>168</v>
      </c>
      <c r="O500" s="38"/>
    </row>
    <row r="501" spans="1:15" x14ac:dyDescent="0.2">
      <c r="A501" s="3">
        <f t="shared" si="19"/>
        <v>2039</v>
      </c>
      <c r="B501" s="35">
        <v>2811.36</v>
      </c>
      <c r="C501" s="35">
        <v>16.927020000000002</v>
      </c>
      <c r="D501" s="35">
        <v>1175</v>
      </c>
      <c r="E501" s="36">
        <v>4700</v>
      </c>
      <c r="F501" s="37" t="s">
        <v>168</v>
      </c>
      <c r="G501" s="37" t="s">
        <v>168</v>
      </c>
      <c r="H501" s="35">
        <v>471</v>
      </c>
      <c r="I501" s="35">
        <v>310</v>
      </c>
      <c r="J501" s="35">
        <v>30.8</v>
      </c>
      <c r="K501" s="37" t="s">
        <v>168</v>
      </c>
      <c r="L501" s="36" t="s">
        <v>168</v>
      </c>
      <c r="M501" s="35">
        <v>400</v>
      </c>
      <c r="N501" s="37" t="s">
        <v>168</v>
      </c>
      <c r="O501" s="38"/>
    </row>
    <row r="502" spans="1:15" x14ac:dyDescent="0.2">
      <c r="A502" s="3">
        <f t="shared" si="19"/>
        <v>2040</v>
      </c>
      <c r="B502" s="35">
        <v>2960.4000000000005</v>
      </c>
      <c r="C502" s="35">
        <v>16.927020000000002</v>
      </c>
      <c r="D502" s="35">
        <v>1275</v>
      </c>
      <c r="E502" s="36">
        <v>5100</v>
      </c>
      <c r="F502" s="37" t="s">
        <v>168</v>
      </c>
      <c r="G502" s="37" t="s">
        <v>168</v>
      </c>
      <c r="H502" s="35">
        <v>487</v>
      </c>
      <c r="I502" s="35">
        <v>306</v>
      </c>
      <c r="J502" s="35">
        <v>30.8</v>
      </c>
      <c r="K502" s="37" t="s">
        <v>168</v>
      </c>
      <c r="L502" s="36" t="s">
        <v>168</v>
      </c>
      <c r="M502" s="35">
        <v>400</v>
      </c>
      <c r="N502" s="37" t="s">
        <v>168</v>
      </c>
      <c r="O502" s="38"/>
    </row>
    <row r="503" spans="1:15" x14ac:dyDescent="0.2">
      <c r="A503" s="3">
        <f t="shared" si="19"/>
        <v>2041</v>
      </c>
      <c r="B503" s="35">
        <v>3145.01</v>
      </c>
      <c r="C503" s="35">
        <v>16.927020000000002</v>
      </c>
      <c r="D503" s="35">
        <v>1275</v>
      </c>
      <c r="E503" s="36">
        <v>5100</v>
      </c>
      <c r="F503" s="37" t="s">
        <v>168</v>
      </c>
      <c r="G503" s="37" t="s">
        <v>168</v>
      </c>
      <c r="H503" s="35">
        <v>503</v>
      </c>
      <c r="I503" s="35">
        <v>314</v>
      </c>
      <c r="J503" s="35">
        <v>30.8</v>
      </c>
      <c r="K503" s="37" t="s">
        <v>168</v>
      </c>
      <c r="L503" s="36" t="s">
        <v>168</v>
      </c>
      <c r="M503" s="35">
        <v>400</v>
      </c>
      <c r="N503" s="37" t="s">
        <v>168</v>
      </c>
      <c r="O503" s="38"/>
    </row>
    <row r="504" spans="1:15" x14ac:dyDescent="0.2">
      <c r="A504" s="3">
        <f t="shared" si="19"/>
        <v>2042</v>
      </c>
      <c r="B504" s="35">
        <v>3232.39</v>
      </c>
      <c r="C504" s="35">
        <v>16.927020000000002</v>
      </c>
      <c r="D504" s="35">
        <v>1275</v>
      </c>
      <c r="E504" s="36">
        <v>5100</v>
      </c>
      <c r="F504" s="37" t="s">
        <v>168</v>
      </c>
      <c r="G504" s="37" t="s">
        <v>168</v>
      </c>
      <c r="H504" s="35">
        <v>514</v>
      </c>
      <c r="I504" s="35">
        <v>330</v>
      </c>
      <c r="J504" s="35">
        <v>30.8</v>
      </c>
      <c r="K504" s="37" t="s">
        <v>168</v>
      </c>
      <c r="L504" s="36" t="s">
        <v>168</v>
      </c>
      <c r="M504" s="35">
        <v>400</v>
      </c>
      <c r="N504" s="37" t="s">
        <v>168</v>
      </c>
      <c r="O504" s="38"/>
    </row>
    <row r="505" spans="1:15" customFormat="1" x14ac:dyDescent="0.2">
      <c r="A505" s="3">
        <f t="shared" si="19"/>
        <v>2043</v>
      </c>
      <c r="B505" s="35">
        <v>3320.52</v>
      </c>
      <c r="C505" s="35">
        <v>16.927020000000002</v>
      </c>
      <c r="D505" s="35">
        <v>1275</v>
      </c>
      <c r="E505" s="36">
        <v>5100</v>
      </c>
      <c r="F505" s="37" t="s">
        <v>168</v>
      </c>
      <c r="G505" s="37" t="s">
        <v>168</v>
      </c>
      <c r="H505" s="35">
        <v>523</v>
      </c>
      <c r="I505" s="35">
        <v>336</v>
      </c>
      <c r="J505" s="35">
        <v>30.8</v>
      </c>
      <c r="K505" s="37" t="s">
        <v>168</v>
      </c>
      <c r="L505" s="36" t="s">
        <v>168</v>
      </c>
      <c r="M505" s="35">
        <v>400</v>
      </c>
      <c r="N505" s="37" t="s">
        <v>168</v>
      </c>
      <c r="O505" s="38"/>
    </row>
    <row r="506" spans="1:15" x14ac:dyDescent="0.2">
      <c r="B506" s="47"/>
      <c r="C506" s="47"/>
      <c r="H506" s="3" t="s">
        <v>154</v>
      </c>
      <c r="I506" s="3" t="s">
        <v>154</v>
      </c>
    </row>
    <row r="507" spans="1:15" x14ac:dyDescent="0.2">
      <c r="A507" s="3">
        <f>A482+1</f>
        <v>20</v>
      </c>
      <c r="B507" s="47" t="str">
        <f ca="1">OFFSET(Portfolios!$B$7,A507,0)</f>
        <v>Portfolio20</v>
      </c>
      <c r="C507" s="47" t="str">
        <f ca="1">VLOOKUP(B507,Portfolios!$B$8:$D$47,2,FALSE)</f>
        <v>WY in 2026</v>
      </c>
      <c r="H507" s="3" t="s">
        <v>154</v>
      </c>
      <c r="I507" s="3" t="s">
        <v>154</v>
      </c>
    </row>
    <row r="508" spans="1:15" x14ac:dyDescent="0.2">
      <c r="B508" s="3" t="s">
        <v>155</v>
      </c>
      <c r="C508" s="3" t="s">
        <v>155</v>
      </c>
      <c r="D508" s="3" t="s">
        <v>156</v>
      </c>
      <c r="E508" s="3" t="s">
        <v>157</v>
      </c>
      <c r="F508" s="3" t="s">
        <v>156</v>
      </c>
      <c r="G508" s="3" t="s">
        <v>157</v>
      </c>
      <c r="H508" s="3" t="s">
        <v>154</v>
      </c>
      <c r="I508" s="3" t="s">
        <v>154</v>
      </c>
      <c r="J508" s="42" t="s">
        <v>160</v>
      </c>
      <c r="K508" s="11" t="s">
        <v>161</v>
      </c>
      <c r="L508" s="26"/>
    </row>
    <row r="509" spans="1:15" x14ac:dyDescent="0.2">
      <c r="A509" s="3" t="s">
        <v>163</v>
      </c>
      <c r="B509" s="3" t="s">
        <v>164</v>
      </c>
      <c r="C509" s="3" t="s">
        <v>165</v>
      </c>
      <c r="D509" s="3" t="s">
        <v>164</v>
      </c>
      <c r="E509" s="3" t="s">
        <v>164</v>
      </c>
      <c r="F509" s="3" t="s">
        <v>165</v>
      </c>
      <c r="G509" s="3" t="s">
        <v>165</v>
      </c>
      <c r="H509" s="3" t="s">
        <v>158</v>
      </c>
      <c r="I509" s="3" t="s">
        <v>159</v>
      </c>
      <c r="J509" s="3" t="s">
        <v>164</v>
      </c>
      <c r="K509" s="3" t="s">
        <v>165</v>
      </c>
      <c r="L509" s="3" t="s">
        <v>166</v>
      </c>
      <c r="M509" s="3" t="s">
        <v>178</v>
      </c>
      <c r="N509" s="3" t="s">
        <v>167</v>
      </c>
    </row>
    <row r="510" spans="1:15" x14ac:dyDescent="0.2">
      <c r="A510" s="3">
        <f>A485</f>
        <v>2023</v>
      </c>
      <c r="B510" s="36" t="s">
        <v>168</v>
      </c>
      <c r="C510" s="36">
        <v>85.489954347818653</v>
      </c>
      <c r="D510" s="37" t="s">
        <v>168</v>
      </c>
      <c r="E510" s="37" t="s">
        <v>168</v>
      </c>
      <c r="F510" s="37" t="s">
        <v>168</v>
      </c>
      <c r="G510" s="37" t="s">
        <v>168</v>
      </c>
      <c r="H510" s="37" t="s">
        <v>168</v>
      </c>
      <c r="I510" s="37" t="s">
        <v>168</v>
      </c>
      <c r="J510" s="37" t="s">
        <v>168</v>
      </c>
      <c r="K510" s="37" t="s">
        <v>168</v>
      </c>
      <c r="L510" s="36" t="s">
        <v>168</v>
      </c>
      <c r="M510" s="36" t="s">
        <v>168</v>
      </c>
      <c r="N510" s="37" t="s">
        <v>168</v>
      </c>
      <c r="O510" s="37"/>
    </row>
    <row r="511" spans="1:15" x14ac:dyDescent="0.2">
      <c r="A511" s="3">
        <f>A510+1</f>
        <v>2024</v>
      </c>
      <c r="B511" s="35">
        <v>138.6</v>
      </c>
      <c r="C511" s="35">
        <v>112.46754069217755</v>
      </c>
      <c r="D511" s="35">
        <v>0</v>
      </c>
      <c r="E511" s="36">
        <v>0</v>
      </c>
      <c r="F511" s="37" t="s">
        <v>168</v>
      </c>
      <c r="G511" s="37" t="s">
        <v>168</v>
      </c>
      <c r="H511" s="36">
        <v>30</v>
      </c>
      <c r="I511" s="36">
        <v>133</v>
      </c>
      <c r="J511" s="35">
        <v>0</v>
      </c>
      <c r="K511" s="37" t="s">
        <v>168</v>
      </c>
      <c r="L511" s="36" t="s">
        <v>168</v>
      </c>
      <c r="M511" s="35">
        <v>0</v>
      </c>
      <c r="N511" s="37" t="s">
        <v>168</v>
      </c>
      <c r="O511" s="38"/>
    </row>
    <row r="512" spans="1:15" x14ac:dyDescent="0.2">
      <c r="A512" s="3">
        <f t="shared" ref="A512:A530" si="20">A511+1</f>
        <v>2025</v>
      </c>
      <c r="B512" s="35">
        <v>138.60999999999999</v>
      </c>
      <c r="C512" s="35">
        <v>113.20977148356157</v>
      </c>
      <c r="D512" s="35">
        <v>475</v>
      </c>
      <c r="E512" s="36">
        <v>1900</v>
      </c>
      <c r="F512" s="37" t="s">
        <v>168</v>
      </c>
      <c r="G512" s="37" t="s">
        <v>168</v>
      </c>
      <c r="H512" s="36">
        <v>60</v>
      </c>
      <c r="I512" s="36">
        <v>162</v>
      </c>
      <c r="J512" s="35">
        <v>0</v>
      </c>
      <c r="K512" s="37" t="s">
        <v>168</v>
      </c>
      <c r="L512" s="36" t="s">
        <v>168</v>
      </c>
      <c r="M512" s="35">
        <v>0</v>
      </c>
      <c r="N512" s="37" t="s">
        <v>168</v>
      </c>
      <c r="O512" s="38"/>
    </row>
    <row r="513" spans="1:15" x14ac:dyDescent="0.2">
      <c r="A513" s="3">
        <f t="shared" si="20"/>
        <v>2026</v>
      </c>
      <c r="B513" s="35">
        <v>724.98</v>
      </c>
      <c r="C513" s="35">
        <v>114.47310072614376</v>
      </c>
      <c r="D513" s="35">
        <v>475</v>
      </c>
      <c r="E513" s="36">
        <v>1900</v>
      </c>
      <c r="F513" s="37" t="s">
        <v>168</v>
      </c>
      <c r="G513" s="37" t="s">
        <v>168</v>
      </c>
      <c r="H513" s="35">
        <v>90</v>
      </c>
      <c r="I513" s="35">
        <v>183</v>
      </c>
      <c r="J513" s="35">
        <v>12.54</v>
      </c>
      <c r="K513" s="37" t="s">
        <v>168</v>
      </c>
      <c r="L513" s="36" t="s">
        <v>168</v>
      </c>
      <c r="M513" s="35">
        <v>400</v>
      </c>
      <c r="N513" s="37" t="s">
        <v>168</v>
      </c>
      <c r="O513" s="38"/>
    </row>
    <row r="514" spans="1:15" x14ac:dyDescent="0.2">
      <c r="A514" s="3">
        <f t="shared" si="20"/>
        <v>2027</v>
      </c>
      <c r="B514" s="35">
        <v>726.07999999999993</v>
      </c>
      <c r="C514" s="35">
        <v>115.73906072251305</v>
      </c>
      <c r="D514" s="35">
        <v>475</v>
      </c>
      <c r="E514" s="36">
        <v>1900</v>
      </c>
      <c r="F514" s="37" t="s">
        <v>168</v>
      </c>
      <c r="G514" s="37" t="s">
        <v>168</v>
      </c>
      <c r="H514" s="35">
        <v>120</v>
      </c>
      <c r="I514" s="35">
        <v>199</v>
      </c>
      <c r="J514" s="35">
        <v>16.000000000000004</v>
      </c>
      <c r="K514" s="37" t="s">
        <v>168</v>
      </c>
      <c r="L514" s="36" t="s">
        <v>168</v>
      </c>
      <c r="M514" s="35">
        <v>400</v>
      </c>
      <c r="N514" s="37" t="s">
        <v>168</v>
      </c>
      <c r="O514" s="38"/>
    </row>
    <row r="515" spans="1:15" x14ac:dyDescent="0.2">
      <c r="A515" s="3">
        <f t="shared" si="20"/>
        <v>2028</v>
      </c>
      <c r="B515" s="35">
        <v>972.17999999999984</v>
      </c>
      <c r="C515" s="35">
        <v>116.88938767031144</v>
      </c>
      <c r="D515" s="35">
        <v>475</v>
      </c>
      <c r="E515" s="36">
        <v>1900</v>
      </c>
      <c r="F515" s="37" t="s">
        <v>168</v>
      </c>
      <c r="G515" s="37" t="s">
        <v>168</v>
      </c>
      <c r="H515" s="35">
        <v>150</v>
      </c>
      <c r="I515" s="35">
        <v>211</v>
      </c>
      <c r="J515" s="35">
        <v>21.560000000000002</v>
      </c>
      <c r="K515" s="37" t="s">
        <v>168</v>
      </c>
      <c r="L515" s="36" t="s">
        <v>168</v>
      </c>
      <c r="M515" s="35">
        <v>400</v>
      </c>
      <c r="N515" s="37" t="s">
        <v>168</v>
      </c>
      <c r="O515" s="38"/>
    </row>
    <row r="516" spans="1:15" x14ac:dyDescent="0.2">
      <c r="A516" s="3">
        <f t="shared" si="20"/>
        <v>2029</v>
      </c>
      <c r="B516" s="35">
        <v>1237.96</v>
      </c>
      <c r="C516" s="35">
        <v>118.27882042730599</v>
      </c>
      <c r="D516" s="35">
        <v>475</v>
      </c>
      <c r="E516" s="36">
        <v>1900</v>
      </c>
      <c r="F516" s="37" t="s">
        <v>168</v>
      </c>
      <c r="G516" s="37" t="s">
        <v>168</v>
      </c>
      <c r="H516" s="35">
        <v>183</v>
      </c>
      <c r="I516" s="35">
        <v>218</v>
      </c>
      <c r="J516" s="35">
        <v>26.769999999999996</v>
      </c>
      <c r="K516" s="37" t="s">
        <v>168</v>
      </c>
      <c r="L516" s="36" t="s">
        <v>168</v>
      </c>
      <c r="M516" s="35">
        <v>400</v>
      </c>
      <c r="N516" s="37" t="s">
        <v>168</v>
      </c>
      <c r="O516" s="38"/>
    </row>
    <row r="517" spans="1:15" x14ac:dyDescent="0.2">
      <c r="A517" s="3">
        <f t="shared" si="20"/>
        <v>2030</v>
      </c>
      <c r="B517" s="35">
        <v>1409.78</v>
      </c>
      <c r="C517" s="35">
        <v>119.55259402516945</v>
      </c>
      <c r="D517" s="35">
        <v>607</v>
      </c>
      <c r="E517" s="36">
        <v>2428</v>
      </c>
      <c r="F517" s="37" t="s">
        <v>168</v>
      </c>
      <c r="G517" s="37" t="s">
        <v>168</v>
      </c>
      <c r="H517" s="35">
        <v>216</v>
      </c>
      <c r="I517" s="35">
        <v>228</v>
      </c>
      <c r="J517" s="35">
        <v>30.8</v>
      </c>
      <c r="K517" s="37" t="s">
        <v>168</v>
      </c>
      <c r="L517" s="36" t="s">
        <v>168</v>
      </c>
      <c r="M517" s="35">
        <v>400</v>
      </c>
      <c r="N517" s="37" t="s">
        <v>168</v>
      </c>
      <c r="O517" s="38"/>
    </row>
    <row r="518" spans="1:15" x14ac:dyDescent="0.2">
      <c r="A518" s="3">
        <f t="shared" si="20"/>
        <v>2031</v>
      </c>
      <c r="B518" s="35">
        <v>1519.7199999999998</v>
      </c>
      <c r="C518" s="35">
        <v>119.0394661550436</v>
      </c>
      <c r="D518" s="35">
        <v>707</v>
      </c>
      <c r="E518" s="36">
        <v>2828</v>
      </c>
      <c r="F518" s="37" t="s">
        <v>168</v>
      </c>
      <c r="G518" s="37" t="s">
        <v>168</v>
      </c>
      <c r="H518" s="35">
        <v>251</v>
      </c>
      <c r="I518" s="35">
        <v>242</v>
      </c>
      <c r="J518" s="35">
        <v>30.8</v>
      </c>
      <c r="K518" s="37" t="s">
        <v>168</v>
      </c>
      <c r="L518" s="36" t="s">
        <v>168</v>
      </c>
      <c r="M518" s="35">
        <v>400</v>
      </c>
      <c r="N518" s="37" t="s">
        <v>168</v>
      </c>
      <c r="O518" s="38"/>
    </row>
    <row r="519" spans="1:15" x14ac:dyDescent="0.2">
      <c r="A519" s="3">
        <f t="shared" si="20"/>
        <v>2032</v>
      </c>
      <c r="B519" s="35">
        <v>1650.35</v>
      </c>
      <c r="C519" s="35">
        <v>118.41300061010524</v>
      </c>
      <c r="D519" s="35">
        <v>807</v>
      </c>
      <c r="E519" s="36">
        <v>3228</v>
      </c>
      <c r="F519" s="37" t="s">
        <v>168</v>
      </c>
      <c r="G519" s="37" t="s">
        <v>168</v>
      </c>
      <c r="H519" s="35">
        <v>285</v>
      </c>
      <c r="I519" s="35">
        <v>252</v>
      </c>
      <c r="J519" s="35">
        <v>30.8</v>
      </c>
      <c r="K519" s="37" t="s">
        <v>168</v>
      </c>
      <c r="L519" s="36" t="s">
        <v>168</v>
      </c>
      <c r="M519" s="35">
        <v>400</v>
      </c>
      <c r="N519" s="37" t="s">
        <v>168</v>
      </c>
      <c r="O519" s="38"/>
    </row>
    <row r="520" spans="1:15" x14ac:dyDescent="0.2">
      <c r="A520" s="3">
        <f t="shared" si="20"/>
        <v>2033</v>
      </c>
      <c r="B520" s="35">
        <v>1780.9299999999998</v>
      </c>
      <c r="C520" s="35">
        <v>118.02089450464705</v>
      </c>
      <c r="D520" s="35">
        <v>875</v>
      </c>
      <c r="E520" s="36">
        <v>3500</v>
      </c>
      <c r="F520" s="37" t="s">
        <v>168</v>
      </c>
      <c r="G520" s="37" t="s">
        <v>168</v>
      </c>
      <c r="H520" s="35">
        <v>317</v>
      </c>
      <c r="I520" s="35">
        <v>261</v>
      </c>
      <c r="J520" s="35">
        <v>30.8</v>
      </c>
      <c r="K520" s="37" t="s">
        <v>168</v>
      </c>
      <c r="L520" s="36" t="s">
        <v>168</v>
      </c>
      <c r="M520" s="35">
        <v>400</v>
      </c>
      <c r="N520" s="37" t="s">
        <v>168</v>
      </c>
      <c r="O520" s="38"/>
    </row>
    <row r="521" spans="1:15" x14ac:dyDescent="0.2">
      <c r="A521" s="3">
        <f t="shared" si="20"/>
        <v>2034</v>
      </c>
      <c r="B521" s="35">
        <v>1916.05</v>
      </c>
      <c r="C521" s="35">
        <v>117.51542513212381</v>
      </c>
      <c r="D521" s="35">
        <v>875</v>
      </c>
      <c r="E521" s="36">
        <v>3500</v>
      </c>
      <c r="F521" s="37" t="s">
        <v>168</v>
      </c>
      <c r="G521" s="37" t="s">
        <v>168</v>
      </c>
      <c r="H521" s="35">
        <v>348</v>
      </c>
      <c r="I521" s="35">
        <v>270</v>
      </c>
      <c r="J521" s="35">
        <v>30.8</v>
      </c>
      <c r="K521" s="37" t="s">
        <v>168</v>
      </c>
      <c r="L521" s="36" t="s">
        <v>168</v>
      </c>
      <c r="M521" s="35">
        <v>400</v>
      </c>
      <c r="N521" s="37" t="s">
        <v>168</v>
      </c>
      <c r="O521" s="38"/>
    </row>
    <row r="522" spans="1:15" x14ac:dyDescent="0.2">
      <c r="A522" s="3">
        <f t="shared" si="20"/>
        <v>2035</v>
      </c>
      <c r="B522" s="35">
        <v>2075.0299999999997</v>
      </c>
      <c r="C522" s="35">
        <v>117.01248310646319</v>
      </c>
      <c r="D522" s="35">
        <v>875</v>
      </c>
      <c r="E522" s="36">
        <v>3500</v>
      </c>
      <c r="F522" s="37" t="s">
        <v>168</v>
      </c>
      <c r="G522" s="37" t="s">
        <v>168</v>
      </c>
      <c r="H522" s="35">
        <v>377</v>
      </c>
      <c r="I522" s="35">
        <v>272</v>
      </c>
      <c r="J522" s="35">
        <v>30.8</v>
      </c>
      <c r="K522" s="37" t="s">
        <v>168</v>
      </c>
      <c r="L522" s="36" t="s">
        <v>168</v>
      </c>
      <c r="M522" s="35">
        <v>400</v>
      </c>
      <c r="N522" s="37" t="s">
        <v>168</v>
      </c>
      <c r="O522" s="38"/>
    </row>
    <row r="523" spans="1:15" x14ac:dyDescent="0.2">
      <c r="A523" s="3">
        <f t="shared" si="20"/>
        <v>2036</v>
      </c>
      <c r="B523" s="35">
        <v>2264.39</v>
      </c>
      <c r="C523" s="35">
        <v>116.39845321543309</v>
      </c>
      <c r="D523" s="35">
        <v>875</v>
      </c>
      <c r="E523" s="36">
        <v>3500</v>
      </c>
      <c r="F523" s="37" t="s">
        <v>168</v>
      </c>
      <c r="G523" s="37" t="s">
        <v>168</v>
      </c>
      <c r="H523" s="35">
        <v>404</v>
      </c>
      <c r="I523" s="35">
        <v>287</v>
      </c>
      <c r="J523" s="35">
        <v>30.8</v>
      </c>
      <c r="K523" s="37" t="s">
        <v>168</v>
      </c>
      <c r="L523" s="36" t="s">
        <v>168</v>
      </c>
      <c r="M523" s="35">
        <v>400</v>
      </c>
      <c r="N523" s="37" t="s">
        <v>168</v>
      </c>
      <c r="O523" s="38"/>
    </row>
    <row r="524" spans="1:15" x14ac:dyDescent="0.2">
      <c r="A524" s="3">
        <f t="shared" si="20"/>
        <v>2037</v>
      </c>
      <c r="B524" s="35">
        <v>2454.0799999999995</v>
      </c>
      <c r="C524" s="35">
        <v>67.74752039704336</v>
      </c>
      <c r="D524" s="35">
        <v>975</v>
      </c>
      <c r="E524" s="36">
        <v>3900</v>
      </c>
      <c r="F524" s="37" t="s">
        <v>168</v>
      </c>
      <c r="G524" s="37" t="s">
        <v>168</v>
      </c>
      <c r="H524" s="35">
        <v>429</v>
      </c>
      <c r="I524" s="35">
        <v>296</v>
      </c>
      <c r="J524" s="35">
        <v>30.8</v>
      </c>
      <c r="K524" s="37" t="s">
        <v>168</v>
      </c>
      <c r="L524" s="36" t="s">
        <v>168</v>
      </c>
      <c r="M524" s="35">
        <v>400</v>
      </c>
      <c r="N524" s="37" t="s">
        <v>168</v>
      </c>
      <c r="O524" s="38"/>
    </row>
    <row r="525" spans="1:15" x14ac:dyDescent="0.2">
      <c r="A525" s="3">
        <f t="shared" si="20"/>
        <v>2038</v>
      </c>
      <c r="B525" s="35">
        <v>2631.7899999999995</v>
      </c>
      <c r="C525" s="35">
        <v>41.471463165077267</v>
      </c>
      <c r="D525" s="35">
        <v>1075</v>
      </c>
      <c r="E525" s="36">
        <v>4300</v>
      </c>
      <c r="F525" s="37" t="s">
        <v>168</v>
      </c>
      <c r="G525" s="37" t="s">
        <v>168</v>
      </c>
      <c r="H525" s="35">
        <v>452</v>
      </c>
      <c r="I525" s="35">
        <v>303</v>
      </c>
      <c r="J525" s="35">
        <v>30.8</v>
      </c>
      <c r="K525" s="37" t="s">
        <v>168</v>
      </c>
      <c r="L525" s="36" t="s">
        <v>168</v>
      </c>
      <c r="M525" s="35">
        <v>400</v>
      </c>
      <c r="N525" s="37" t="s">
        <v>168</v>
      </c>
      <c r="O525" s="38"/>
    </row>
    <row r="526" spans="1:15" x14ac:dyDescent="0.2">
      <c r="A526" s="3">
        <f t="shared" si="20"/>
        <v>2039</v>
      </c>
      <c r="B526" s="35">
        <v>2811.3500000000004</v>
      </c>
      <c r="C526" s="35">
        <v>16.927020000000002</v>
      </c>
      <c r="D526" s="35">
        <v>1175</v>
      </c>
      <c r="E526" s="36">
        <v>4700</v>
      </c>
      <c r="F526" s="37" t="s">
        <v>168</v>
      </c>
      <c r="G526" s="37" t="s">
        <v>168</v>
      </c>
      <c r="H526" s="35">
        <v>471</v>
      </c>
      <c r="I526" s="35">
        <v>310</v>
      </c>
      <c r="J526" s="35">
        <v>30.8</v>
      </c>
      <c r="K526" s="37" t="s">
        <v>168</v>
      </c>
      <c r="L526" s="36" t="s">
        <v>168</v>
      </c>
      <c r="M526" s="35">
        <v>400</v>
      </c>
      <c r="N526" s="37" t="s">
        <v>168</v>
      </c>
      <c r="O526" s="38"/>
    </row>
    <row r="527" spans="1:15" x14ac:dyDescent="0.2">
      <c r="A527" s="3">
        <f t="shared" si="20"/>
        <v>2040</v>
      </c>
      <c r="B527" s="35">
        <v>2960.3900000000003</v>
      </c>
      <c r="C527" s="35">
        <v>16.927020000000002</v>
      </c>
      <c r="D527" s="35">
        <v>1275</v>
      </c>
      <c r="E527" s="36">
        <v>5100</v>
      </c>
      <c r="F527" s="37" t="s">
        <v>168</v>
      </c>
      <c r="G527" s="37" t="s">
        <v>168</v>
      </c>
      <c r="H527" s="35">
        <v>487</v>
      </c>
      <c r="I527" s="35">
        <v>306</v>
      </c>
      <c r="J527" s="35">
        <v>30.8</v>
      </c>
      <c r="K527" s="37" t="s">
        <v>168</v>
      </c>
      <c r="L527" s="36" t="s">
        <v>168</v>
      </c>
      <c r="M527" s="35">
        <v>400</v>
      </c>
      <c r="N527" s="37" t="s">
        <v>168</v>
      </c>
      <c r="O527" s="38"/>
    </row>
    <row r="528" spans="1:15" x14ac:dyDescent="0.2">
      <c r="A528" s="3">
        <f t="shared" si="20"/>
        <v>2041</v>
      </c>
      <c r="B528" s="35">
        <v>3145.0200000000004</v>
      </c>
      <c r="C528" s="35">
        <v>16.927020000000002</v>
      </c>
      <c r="D528" s="35">
        <v>1275</v>
      </c>
      <c r="E528" s="36">
        <v>5100</v>
      </c>
      <c r="F528" s="37" t="s">
        <v>168</v>
      </c>
      <c r="G528" s="37" t="s">
        <v>168</v>
      </c>
      <c r="H528" s="35">
        <v>503</v>
      </c>
      <c r="I528" s="35">
        <v>314</v>
      </c>
      <c r="J528" s="35">
        <v>30.8</v>
      </c>
      <c r="K528" s="37" t="s">
        <v>168</v>
      </c>
      <c r="L528" s="36" t="s">
        <v>168</v>
      </c>
      <c r="M528" s="35">
        <v>400</v>
      </c>
      <c r="N528" s="37" t="s">
        <v>168</v>
      </c>
      <c r="O528" s="38"/>
    </row>
    <row r="529" spans="1:15" x14ac:dyDescent="0.2">
      <c r="A529" s="3">
        <f t="shared" si="20"/>
        <v>2042</v>
      </c>
      <c r="B529" s="35">
        <v>3232.39</v>
      </c>
      <c r="C529" s="35">
        <v>16.927020000000002</v>
      </c>
      <c r="D529" s="35">
        <v>1275</v>
      </c>
      <c r="E529" s="36">
        <v>5100</v>
      </c>
      <c r="F529" s="37" t="s">
        <v>168</v>
      </c>
      <c r="G529" s="37" t="s">
        <v>168</v>
      </c>
      <c r="H529" s="35">
        <v>514</v>
      </c>
      <c r="I529" s="35">
        <v>330</v>
      </c>
      <c r="J529" s="35">
        <v>30.8</v>
      </c>
      <c r="K529" s="37" t="s">
        <v>168</v>
      </c>
      <c r="L529" s="36" t="s">
        <v>168</v>
      </c>
      <c r="M529" s="35">
        <v>400</v>
      </c>
      <c r="N529" s="37" t="s">
        <v>168</v>
      </c>
      <c r="O529" s="38"/>
    </row>
    <row r="530" spans="1:15" customFormat="1" x14ac:dyDescent="0.2">
      <c r="A530" s="3">
        <f t="shared" si="20"/>
        <v>2043</v>
      </c>
      <c r="B530" s="35">
        <v>3320.52</v>
      </c>
      <c r="C530" s="35">
        <v>16.927020000000002</v>
      </c>
      <c r="D530" s="35">
        <v>1275</v>
      </c>
      <c r="E530" s="36">
        <v>5100</v>
      </c>
      <c r="F530" s="37" t="s">
        <v>168</v>
      </c>
      <c r="G530" s="37" t="s">
        <v>168</v>
      </c>
      <c r="H530" s="35">
        <v>523</v>
      </c>
      <c r="I530" s="35">
        <v>336</v>
      </c>
      <c r="J530" s="35">
        <v>30.8</v>
      </c>
      <c r="K530" s="37" t="s">
        <v>168</v>
      </c>
      <c r="L530" s="36" t="s">
        <v>168</v>
      </c>
      <c r="M530" s="35">
        <v>400</v>
      </c>
      <c r="N530" s="37" t="s">
        <v>168</v>
      </c>
      <c r="O530" s="38"/>
    </row>
    <row r="531" spans="1:15" x14ac:dyDescent="0.2">
      <c r="B531" s="26"/>
      <c r="C531" s="26"/>
      <c r="H531" s="3" t="s">
        <v>154</v>
      </c>
      <c r="I531" s="3" t="s">
        <v>154</v>
      </c>
    </row>
    <row r="532" spans="1:15" x14ac:dyDescent="0.2">
      <c r="A532" s="3">
        <f>A507+1</f>
        <v>21</v>
      </c>
      <c r="B532" s="47" t="str">
        <f ca="1">OFFSET(Portfolios!$B$7,A532,0)</f>
        <v>Portfolio21</v>
      </c>
      <c r="C532" s="47" t="str">
        <f ca="1">VLOOKUP(B532,Portfolios!$B$8:$D$47,2,FALSE)</f>
        <v>NV in 2026</v>
      </c>
      <c r="H532" s="3" t="s">
        <v>154</v>
      </c>
      <c r="I532" s="3" t="s">
        <v>154</v>
      </c>
    </row>
    <row r="533" spans="1:15" x14ac:dyDescent="0.2">
      <c r="B533" s="3" t="s">
        <v>155</v>
      </c>
      <c r="C533" s="3" t="s">
        <v>155</v>
      </c>
      <c r="D533" s="3" t="s">
        <v>156</v>
      </c>
      <c r="E533" s="3" t="s">
        <v>157</v>
      </c>
      <c r="F533" s="3" t="s">
        <v>156</v>
      </c>
      <c r="G533" s="3" t="s">
        <v>157</v>
      </c>
      <c r="H533" s="3" t="s">
        <v>154</v>
      </c>
      <c r="I533" s="3" t="s">
        <v>154</v>
      </c>
      <c r="J533" s="42" t="s">
        <v>160</v>
      </c>
      <c r="K533" s="11" t="s">
        <v>161</v>
      </c>
      <c r="L533" s="26"/>
    </row>
    <row r="534" spans="1:15" x14ac:dyDescent="0.2">
      <c r="A534" s="3" t="s">
        <v>163</v>
      </c>
      <c r="B534" s="3" t="s">
        <v>164</v>
      </c>
      <c r="C534" s="3" t="s">
        <v>165</v>
      </c>
      <c r="D534" s="3" t="s">
        <v>164</v>
      </c>
      <c r="E534" s="3" t="s">
        <v>164</v>
      </c>
      <c r="F534" s="3" t="s">
        <v>165</v>
      </c>
      <c r="G534" s="3" t="s">
        <v>165</v>
      </c>
      <c r="H534" s="3" t="s">
        <v>158</v>
      </c>
      <c r="I534" s="3" t="s">
        <v>159</v>
      </c>
      <c r="J534" s="3" t="s">
        <v>164</v>
      </c>
      <c r="K534" s="3" t="s">
        <v>165</v>
      </c>
      <c r="L534" s="3" t="s">
        <v>166</v>
      </c>
      <c r="M534" s="3" t="s">
        <v>178</v>
      </c>
      <c r="N534" s="3" t="s">
        <v>167</v>
      </c>
    </row>
    <row r="535" spans="1:15" x14ac:dyDescent="0.2">
      <c r="A535" s="3">
        <f>A510</f>
        <v>2023</v>
      </c>
      <c r="B535" s="36" t="s">
        <v>168</v>
      </c>
      <c r="C535" s="36">
        <v>85.489954347818653</v>
      </c>
      <c r="D535" s="37" t="s">
        <v>168</v>
      </c>
      <c r="E535" s="37" t="s">
        <v>168</v>
      </c>
      <c r="F535" s="37" t="s">
        <v>168</v>
      </c>
      <c r="G535" s="37" t="s">
        <v>168</v>
      </c>
      <c r="H535" s="37" t="s">
        <v>168</v>
      </c>
      <c r="I535" s="37" t="s">
        <v>168</v>
      </c>
      <c r="J535" s="37" t="s">
        <v>168</v>
      </c>
      <c r="K535" s="37" t="s">
        <v>168</v>
      </c>
      <c r="L535" s="36" t="s">
        <v>168</v>
      </c>
      <c r="M535" s="36" t="s">
        <v>168</v>
      </c>
      <c r="N535" s="37" t="s">
        <v>168</v>
      </c>
      <c r="O535" s="37"/>
    </row>
    <row r="536" spans="1:15" x14ac:dyDescent="0.2">
      <c r="A536" s="3">
        <f>A535+1</f>
        <v>2024</v>
      </c>
      <c r="B536" s="35">
        <v>138.6</v>
      </c>
      <c r="C536" s="35">
        <v>112.46754069217755</v>
      </c>
      <c r="D536" s="35">
        <v>0</v>
      </c>
      <c r="E536" s="36">
        <v>0</v>
      </c>
      <c r="F536" s="37" t="s">
        <v>168</v>
      </c>
      <c r="G536" s="37" t="s">
        <v>168</v>
      </c>
      <c r="H536" s="36">
        <v>30</v>
      </c>
      <c r="I536" s="36">
        <v>133</v>
      </c>
      <c r="J536" s="35">
        <v>0</v>
      </c>
      <c r="K536" s="37" t="s">
        <v>168</v>
      </c>
      <c r="L536" s="36" t="s">
        <v>168</v>
      </c>
      <c r="M536" s="35">
        <v>0</v>
      </c>
      <c r="N536" s="37" t="s">
        <v>168</v>
      </c>
      <c r="O536" s="38"/>
    </row>
    <row r="537" spans="1:15" x14ac:dyDescent="0.2">
      <c r="A537" s="3">
        <f t="shared" ref="A537:A554" si="21">A536+1</f>
        <v>2025</v>
      </c>
      <c r="B537" s="35">
        <v>138.60999999999999</v>
      </c>
      <c r="C537" s="35">
        <v>113.20977148356157</v>
      </c>
      <c r="D537" s="35">
        <v>475</v>
      </c>
      <c r="E537" s="36">
        <v>1900</v>
      </c>
      <c r="F537" s="37" t="s">
        <v>168</v>
      </c>
      <c r="G537" s="37" t="s">
        <v>168</v>
      </c>
      <c r="H537" s="36">
        <v>60</v>
      </c>
      <c r="I537" s="36">
        <v>162</v>
      </c>
      <c r="J537" s="35">
        <v>0</v>
      </c>
      <c r="K537" s="37" t="s">
        <v>168</v>
      </c>
      <c r="L537" s="36" t="s">
        <v>168</v>
      </c>
      <c r="M537" s="35">
        <v>0</v>
      </c>
      <c r="N537" s="37" t="s">
        <v>168</v>
      </c>
      <c r="O537" s="38"/>
    </row>
    <row r="538" spans="1:15" x14ac:dyDescent="0.2">
      <c r="A538" s="3">
        <f t="shared" si="21"/>
        <v>2026</v>
      </c>
      <c r="B538" s="35">
        <v>674.90999999999985</v>
      </c>
      <c r="C538" s="35">
        <v>114.47310072614376</v>
      </c>
      <c r="D538" s="35">
        <v>475</v>
      </c>
      <c r="E538" s="36">
        <v>1900</v>
      </c>
      <c r="F538" s="37" t="s">
        <v>168</v>
      </c>
      <c r="G538" s="37" t="s">
        <v>168</v>
      </c>
      <c r="H538" s="35">
        <v>90</v>
      </c>
      <c r="I538" s="35">
        <v>183</v>
      </c>
      <c r="J538" s="35">
        <v>12.54</v>
      </c>
      <c r="K538" s="37" t="s">
        <v>168</v>
      </c>
      <c r="L538" s="36" t="s">
        <v>168</v>
      </c>
      <c r="M538" s="35">
        <v>400</v>
      </c>
      <c r="N538" s="37" t="s">
        <v>168</v>
      </c>
      <c r="O538" s="38"/>
    </row>
    <row r="539" spans="1:15" x14ac:dyDescent="0.2">
      <c r="A539" s="3">
        <f t="shared" si="21"/>
        <v>2027</v>
      </c>
      <c r="B539" s="35">
        <v>691.75</v>
      </c>
      <c r="C539" s="35">
        <v>115.73906072251305</v>
      </c>
      <c r="D539" s="35">
        <v>475</v>
      </c>
      <c r="E539" s="36">
        <v>1900</v>
      </c>
      <c r="F539" s="37" t="s">
        <v>168</v>
      </c>
      <c r="G539" s="37" t="s">
        <v>168</v>
      </c>
      <c r="H539" s="35">
        <v>120</v>
      </c>
      <c r="I539" s="35">
        <v>199</v>
      </c>
      <c r="J539" s="35">
        <v>16.000000000000004</v>
      </c>
      <c r="K539" s="37" t="s">
        <v>168</v>
      </c>
      <c r="L539" s="36" t="s">
        <v>168</v>
      </c>
      <c r="M539" s="35">
        <v>400</v>
      </c>
      <c r="N539" s="37" t="s">
        <v>168</v>
      </c>
      <c r="O539" s="38"/>
    </row>
    <row r="540" spans="1:15" x14ac:dyDescent="0.2">
      <c r="A540" s="3">
        <f t="shared" si="21"/>
        <v>2028</v>
      </c>
      <c r="B540" s="35">
        <v>972.16</v>
      </c>
      <c r="C540" s="35">
        <v>116.88938767031144</v>
      </c>
      <c r="D540" s="35">
        <v>475</v>
      </c>
      <c r="E540" s="36">
        <v>1900</v>
      </c>
      <c r="F540" s="37" t="s">
        <v>168</v>
      </c>
      <c r="G540" s="37" t="s">
        <v>168</v>
      </c>
      <c r="H540" s="35">
        <v>150</v>
      </c>
      <c r="I540" s="35">
        <v>211</v>
      </c>
      <c r="J540" s="35">
        <v>21.560000000000002</v>
      </c>
      <c r="K540" s="37" t="s">
        <v>168</v>
      </c>
      <c r="L540" s="36" t="s">
        <v>168</v>
      </c>
      <c r="M540" s="35">
        <v>400</v>
      </c>
      <c r="N540" s="37" t="s">
        <v>168</v>
      </c>
      <c r="O540" s="38"/>
    </row>
    <row r="541" spans="1:15" x14ac:dyDescent="0.2">
      <c r="A541" s="3">
        <f t="shared" si="21"/>
        <v>2029</v>
      </c>
      <c r="B541" s="35">
        <v>1237.95</v>
      </c>
      <c r="C541" s="35">
        <v>118.27882042730599</v>
      </c>
      <c r="D541" s="35">
        <v>475</v>
      </c>
      <c r="E541" s="36">
        <v>1900</v>
      </c>
      <c r="F541" s="37" t="s">
        <v>168</v>
      </c>
      <c r="G541" s="37" t="s">
        <v>168</v>
      </c>
      <c r="H541" s="35">
        <v>183</v>
      </c>
      <c r="I541" s="35">
        <v>218</v>
      </c>
      <c r="J541" s="35">
        <v>26.759999999999998</v>
      </c>
      <c r="K541" s="37" t="s">
        <v>168</v>
      </c>
      <c r="L541" s="36" t="s">
        <v>168</v>
      </c>
      <c r="M541" s="35">
        <v>400</v>
      </c>
      <c r="N541" s="37" t="s">
        <v>168</v>
      </c>
      <c r="O541" s="38"/>
    </row>
    <row r="542" spans="1:15" x14ac:dyDescent="0.2">
      <c r="A542" s="3">
        <f t="shared" si="21"/>
        <v>2030</v>
      </c>
      <c r="B542" s="35">
        <v>1409.7799999999997</v>
      </c>
      <c r="C542" s="35">
        <v>119.55259402516945</v>
      </c>
      <c r="D542" s="35">
        <v>607</v>
      </c>
      <c r="E542" s="36">
        <v>2428</v>
      </c>
      <c r="F542" s="37" t="s">
        <v>168</v>
      </c>
      <c r="G542" s="37" t="s">
        <v>168</v>
      </c>
      <c r="H542" s="35">
        <v>216</v>
      </c>
      <c r="I542" s="35">
        <v>228</v>
      </c>
      <c r="J542" s="35">
        <v>30.79</v>
      </c>
      <c r="K542" s="37" t="s">
        <v>168</v>
      </c>
      <c r="L542" s="36" t="s">
        <v>168</v>
      </c>
      <c r="M542" s="35">
        <v>400</v>
      </c>
      <c r="N542" s="37" t="s">
        <v>168</v>
      </c>
      <c r="O542" s="38"/>
    </row>
    <row r="543" spans="1:15" x14ac:dyDescent="0.2">
      <c r="A543" s="3">
        <f t="shared" si="21"/>
        <v>2031</v>
      </c>
      <c r="B543" s="35">
        <v>1519.7199999999998</v>
      </c>
      <c r="C543" s="35">
        <v>119.0394661550436</v>
      </c>
      <c r="D543" s="35">
        <v>707</v>
      </c>
      <c r="E543" s="36">
        <v>2828</v>
      </c>
      <c r="F543" s="37" t="s">
        <v>168</v>
      </c>
      <c r="G543" s="37" t="s">
        <v>168</v>
      </c>
      <c r="H543" s="35">
        <v>251</v>
      </c>
      <c r="I543" s="35">
        <v>242</v>
      </c>
      <c r="J543" s="35">
        <v>30.8</v>
      </c>
      <c r="K543" s="37" t="s">
        <v>168</v>
      </c>
      <c r="L543" s="36" t="s">
        <v>168</v>
      </c>
      <c r="M543" s="35">
        <v>400</v>
      </c>
      <c r="N543" s="37" t="s">
        <v>168</v>
      </c>
      <c r="O543" s="38"/>
    </row>
    <row r="544" spans="1:15" x14ac:dyDescent="0.2">
      <c r="A544" s="3">
        <f t="shared" si="21"/>
        <v>2032</v>
      </c>
      <c r="B544" s="35">
        <v>1650.35</v>
      </c>
      <c r="C544" s="35">
        <v>118.41300061010524</v>
      </c>
      <c r="D544" s="35">
        <v>807</v>
      </c>
      <c r="E544" s="36">
        <v>3228</v>
      </c>
      <c r="F544" s="37" t="s">
        <v>168</v>
      </c>
      <c r="G544" s="37" t="s">
        <v>168</v>
      </c>
      <c r="H544" s="35">
        <v>285</v>
      </c>
      <c r="I544" s="35">
        <v>252</v>
      </c>
      <c r="J544" s="35">
        <v>30.8</v>
      </c>
      <c r="K544" s="37" t="s">
        <v>168</v>
      </c>
      <c r="L544" s="36" t="s">
        <v>168</v>
      </c>
      <c r="M544" s="35">
        <v>400</v>
      </c>
      <c r="N544" s="37" t="s">
        <v>168</v>
      </c>
      <c r="O544" s="38"/>
    </row>
    <row r="545" spans="1:15" x14ac:dyDescent="0.2">
      <c r="A545" s="3">
        <f t="shared" si="21"/>
        <v>2033</v>
      </c>
      <c r="B545" s="35">
        <v>1780.9299999999998</v>
      </c>
      <c r="C545" s="35">
        <v>118.02089450464705</v>
      </c>
      <c r="D545" s="35">
        <v>875</v>
      </c>
      <c r="E545" s="36">
        <v>3500</v>
      </c>
      <c r="F545" s="37" t="s">
        <v>168</v>
      </c>
      <c r="G545" s="37" t="s">
        <v>168</v>
      </c>
      <c r="H545" s="35">
        <v>317</v>
      </c>
      <c r="I545" s="35">
        <v>261</v>
      </c>
      <c r="J545" s="35">
        <v>30.8</v>
      </c>
      <c r="K545" s="37" t="s">
        <v>168</v>
      </c>
      <c r="L545" s="36" t="s">
        <v>168</v>
      </c>
      <c r="M545" s="35">
        <v>400</v>
      </c>
      <c r="N545" s="37" t="s">
        <v>168</v>
      </c>
      <c r="O545" s="38"/>
    </row>
    <row r="546" spans="1:15" x14ac:dyDescent="0.2">
      <c r="A546" s="3">
        <f t="shared" si="21"/>
        <v>2034</v>
      </c>
      <c r="B546" s="35">
        <v>1916.05</v>
      </c>
      <c r="C546" s="35">
        <v>117.51542513212381</v>
      </c>
      <c r="D546" s="35">
        <v>875</v>
      </c>
      <c r="E546" s="36">
        <v>3500</v>
      </c>
      <c r="F546" s="37" t="s">
        <v>168</v>
      </c>
      <c r="G546" s="37" t="s">
        <v>168</v>
      </c>
      <c r="H546" s="35">
        <v>348</v>
      </c>
      <c r="I546" s="35">
        <v>270</v>
      </c>
      <c r="J546" s="35">
        <v>30.8</v>
      </c>
      <c r="K546" s="37" t="s">
        <v>168</v>
      </c>
      <c r="L546" s="36" t="s">
        <v>168</v>
      </c>
      <c r="M546" s="35">
        <v>400</v>
      </c>
      <c r="N546" s="37" t="s">
        <v>168</v>
      </c>
      <c r="O546" s="38"/>
    </row>
    <row r="547" spans="1:15" x14ac:dyDescent="0.2">
      <c r="A547" s="3">
        <f t="shared" si="21"/>
        <v>2035</v>
      </c>
      <c r="B547" s="35">
        <v>2075.04</v>
      </c>
      <c r="C547" s="35">
        <v>117.01248310646319</v>
      </c>
      <c r="D547" s="35">
        <v>875</v>
      </c>
      <c r="E547" s="36">
        <v>3500</v>
      </c>
      <c r="F547" s="37" t="s">
        <v>168</v>
      </c>
      <c r="G547" s="37" t="s">
        <v>168</v>
      </c>
      <c r="H547" s="35">
        <v>377</v>
      </c>
      <c r="I547" s="35">
        <v>272</v>
      </c>
      <c r="J547" s="35">
        <v>30.8</v>
      </c>
      <c r="K547" s="37" t="s">
        <v>168</v>
      </c>
      <c r="L547" s="36" t="s">
        <v>168</v>
      </c>
      <c r="M547" s="35">
        <v>400</v>
      </c>
      <c r="N547" s="37" t="s">
        <v>168</v>
      </c>
      <c r="O547" s="38"/>
    </row>
    <row r="548" spans="1:15" x14ac:dyDescent="0.2">
      <c r="A548" s="3">
        <f t="shared" si="21"/>
        <v>2036</v>
      </c>
      <c r="B548" s="35">
        <v>2264.25</v>
      </c>
      <c r="C548" s="35">
        <v>116.39845321543309</v>
      </c>
      <c r="D548" s="35">
        <v>875</v>
      </c>
      <c r="E548" s="36">
        <v>3500</v>
      </c>
      <c r="F548" s="37" t="s">
        <v>168</v>
      </c>
      <c r="G548" s="37" t="s">
        <v>168</v>
      </c>
      <c r="H548" s="35">
        <v>404</v>
      </c>
      <c r="I548" s="35">
        <v>287</v>
      </c>
      <c r="J548" s="35">
        <v>30.8</v>
      </c>
      <c r="K548" s="37" t="s">
        <v>168</v>
      </c>
      <c r="L548" s="36" t="s">
        <v>168</v>
      </c>
      <c r="M548" s="35">
        <v>400</v>
      </c>
      <c r="N548" s="37" t="s">
        <v>168</v>
      </c>
      <c r="O548" s="38"/>
    </row>
    <row r="549" spans="1:15" x14ac:dyDescent="0.2">
      <c r="A549" s="3">
        <f t="shared" si="21"/>
        <v>2037</v>
      </c>
      <c r="B549" s="35">
        <v>2454.0899999999997</v>
      </c>
      <c r="C549" s="35">
        <v>67.74752039704336</v>
      </c>
      <c r="D549" s="35">
        <v>975</v>
      </c>
      <c r="E549" s="36">
        <v>3900</v>
      </c>
      <c r="F549" s="37" t="s">
        <v>168</v>
      </c>
      <c r="G549" s="37" t="s">
        <v>168</v>
      </c>
      <c r="H549" s="35">
        <v>429</v>
      </c>
      <c r="I549" s="35">
        <v>296</v>
      </c>
      <c r="J549" s="35">
        <v>30.8</v>
      </c>
      <c r="K549" s="37" t="s">
        <v>168</v>
      </c>
      <c r="L549" s="36" t="s">
        <v>168</v>
      </c>
      <c r="M549" s="35">
        <v>400</v>
      </c>
      <c r="N549" s="37" t="s">
        <v>168</v>
      </c>
      <c r="O549" s="38"/>
    </row>
    <row r="550" spans="1:15" x14ac:dyDescent="0.2">
      <c r="A550" s="3">
        <f t="shared" si="21"/>
        <v>2038</v>
      </c>
      <c r="B550" s="35">
        <v>2631.8</v>
      </c>
      <c r="C550" s="35">
        <v>41.471463165077267</v>
      </c>
      <c r="D550" s="35">
        <v>1075</v>
      </c>
      <c r="E550" s="36">
        <v>4300</v>
      </c>
      <c r="F550" s="37" t="s">
        <v>168</v>
      </c>
      <c r="G550" s="37" t="s">
        <v>168</v>
      </c>
      <c r="H550" s="35">
        <v>452</v>
      </c>
      <c r="I550" s="35">
        <v>303</v>
      </c>
      <c r="J550" s="35">
        <v>30.8</v>
      </c>
      <c r="K550" s="37" t="s">
        <v>168</v>
      </c>
      <c r="L550" s="36" t="s">
        <v>168</v>
      </c>
      <c r="M550" s="35">
        <v>400</v>
      </c>
      <c r="N550" s="37" t="s">
        <v>168</v>
      </c>
      <c r="O550" s="38"/>
    </row>
    <row r="551" spans="1:15" x14ac:dyDescent="0.2">
      <c r="A551" s="3">
        <f t="shared" si="21"/>
        <v>2039</v>
      </c>
      <c r="B551" s="35">
        <v>2811.3500000000004</v>
      </c>
      <c r="C551" s="35">
        <v>16.927020000000002</v>
      </c>
      <c r="D551" s="35">
        <v>1175</v>
      </c>
      <c r="E551" s="36">
        <v>4700</v>
      </c>
      <c r="F551" s="37" t="s">
        <v>168</v>
      </c>
      <c r="G551" s="37" t="s">
        <v>168</v>
      </c>
      <c r="H551" s="35">
        <v>471</v>
      </c>
      <c r="I551" s="35">
        <v>310</v>
      </c>
      <c r="J551" s="35">
        <v>30.8</v>
      </c>
      <c r="K551" s="37" t="s">
        <v>168</v>
      </c>
      <c r="L551" s="36" t="s">
        <v>168</v>
      </c>
      <c r="M551" s="35">
        <v>400</v>
      </c>
      <c r="N551" s="37" t="s">
        <v>168</v>
      </c>
      <c r="O551" s="38"/>
    </row>
    <row r="552" spans="1:15" x14ac:dyDescent="0.2">
      <c r="A552" s="3">
        <f t="shared" si="21"/>
        <v>2040</v>
      </c>
      <c r="B552" s="35">
        <v>2960.4</v>
      </c>
      <c r="C552" s="35">
        <v>16.927020000000002</v>
      </c>
      <c r="D552" s="35">
        <v>1275</v>
      </c>
      <c r="E552" s="36">
        <v>5100</v>
      </c>
      <c r="F552" s="37" t="s">
        <v>168</v>
      </c>
      <c r="G552" s="37" t="s">
        <v>168</v>
      </c>
      <c r="H552" s="35">
        <v>487</v>
      </c>
      <c r="I552" s="35">
        <v>306</v>
      </c>
      <c r="J552" s="35">
        <v>30.8</v>
      </c>
      <c r="K552" s="37" t="s">
        <v>168</v>
      </c>
      <c r="L552" s="36" t="s">
        <v>168</v>
      </c>
      <c r="M552" s="35">
        <v>400</v>
      </c>
      <c r="N552" s="37" t="s">
        <v>168</v>
      </c>
      <c r="O552" s="38"/>
    </row>
    <row r="553" spans="1:15" x14ac:dyDescent="0.2">
      <c r="A553" s="3">
        <f t="shared" si="21"/>
        <v>2041</v>
      </c>
      <c r="B553" s="35">
        <v>3145.02</v>
      </c>
      <c r="C553" s="35">
        <v>16.927020000000002</v>
      </c>
      <c r="D553" s="35">
        <v>1275</v>
      </c>
      <c r="E553" s="36">
        <v>5100</v>
      </c>
      <c r="F553" s="37" t="s">
        <v>168</v>
      </c>
      <c r="G553" s="37" t="s">
        <v>168</v>
      </c>
      <c r="H553" s="35">
        <v>503</v>
      </c>
      <c r="I553" s="35">
        <v>314</v>
      </c>
      <c r="J553" s="35">
        <v>30.8</v>
      </c>
      <c r="K553" s="37" t="s">
        <v>168</v>
      </c>
      <c r="L553" s="36" t="s">
        <v>168</v>
      </c>
      <c r="M553" s="35">
        <v>400</v>
      </c>
      <c r="N553" s="37" t="s">
        <v>168</v>
      </c>
      <c r="O553" s="38"/>
    </row>
    <row r="554" spans="1:15" x14ac:dyDescent="0.2">
      <c r="A554" s="3">
        <f t="shared" si="21"/>
        <v>2042</v>
      </c>
      <c r="B554" s="35">
        <v>3232.39</v>
      </c>
      <c r="C554" s="35">
        <v>16.927020000000002</v>
      </c>
      <c r="D554" s="35">
        <v>1275</v>
      </c>
      <c r="E554" s="36">
        <v>5100</v>
      </c>
      <c r="F554" s="37" t="s">
        <v>168</v>
      </c>
      <c r="G554" s="37" t="s">
        <v>168</v>
      </c>
      <c r="H554" s="35">
        <v>514</v>
      </c>
      <c r="I554" s="35">
        <v>330</v>
      </c>
      <c r="J554" s="35">
        <v>30.8</v>
      </c>
      <c r="K554" s="37" t="s">
        <v>168</v>
      </c>
      <c r="L554" s="36" t="s">
        <v>168</v>
      </c>
      <c r="M554" s="35">
        <v>400</v>
      </c>
      <c r="N554" s="37" t="s">
        <v>168</v>
      </c>
      <c r="O554" s="38"/>
    </row>
    <row r="555" spans="1:15" customFormat="1" x14ac:dyDescent="0.2">
      <c r="A555" s="3">
        <v>2043</v>
      </c>
      <c r="B555" s="35">
        <v>3320.5200000000004</v>
      </c>
      <c r="C555" s="35">
        <v>16.927020000000002</v>
      </c>
      <c r="D555" s="35">
        <v>1275</v>
      </c>
      <c r="E555" s="36">
        <v>5100</v>
      </c>
      <c r="F555" s="37" t="s">
        <v>168</v>
      </c>
      <c r="G555" s="37" t="s">
        <v>168</v>
      </c>
      <c r="H555" s="35">
        <v>523</v>
      </c>
      <c r="I555" s="35">
        <v>336</v>
      </c>
      <c r="J555" s="35">
        <v>30.8</v>
      </c>
      <c r="K555" s="37" t="s">
        <v>168</v>
      </c>
      <c r="L555" s="36" t="s">
        <v>168</v>
      </c>
      <c r="M555" s="35">
        <v>400</v>
      </c>
      <c r="N555" s="37" t="s">
        <v>168</v>
      </c>
      <c r="O555" s="38"/>
    </row>
    <row r="556" spans="1:15" x14ac:dyDescent="0.2">
      <c r="B556" s="26"/>
      <c r="C556" s="26"/>
      <c r="H556" s="3" t="s">
        <v>154</v>
      </c>
      <c r="I556" s="3" t="s">
        <v>154</v>
      </c>
    </row>
    <row r="557" spans="1:15" x14ac:dyDescent="0.2">
      <c r="A557" s="3">
        <f>A532+1</f>
        <v>22</v>
      </c>
      <c r="B557" s="47" t="str">
        <f ca="1">OFFSET(Portfolios!$B$7,A557,0)</f>
        <v>Portfolio22</v>
      </c>
      <c r="C557" s="47" t="str">
        <f ca="1">VLOOKUP(B557,Portfolios!$B$8:$D$47,2,FALSE)</f>
        <v>WY in 2028</v>
      </c>
      <c r="H557" s="3" t="s">
        <v>154</v>
      </c>
      <c r="I557" s="3" t="s">
        <v>154</v>
      </c>
    </row>
    <row r="558" spans="1:15" x14ac:dyDescent="0.2">
      <c r="B558" s="3" t="s">
        <v>155</v>
      </c>
      <c r="C558" s="3" t="s">
        <v>155</v>
      </c>
      <c r="D558" s="3" t="s">
        <v>156</v>
      </c>
      <c r="E558" s="3" t="s">
        <v>157</v>
      </c>
      <c r="F558" s="3" t="s">
        <v>156</v>
      </c>
      <c r="G558" s="3" t="s">
        <v>157</v>
      </c>
      <c r="H558" s="3" t="s">
        <v>154</v>
      </c>
      <c r="I558" s="3" t="s">
        <v>154</v>
      </c>
      <c r="J558" s="42" t="s">
        <v>160</v>
      </c>
      <c r="K558" s="11" t="s">
        <v>161</v>
      </c>
      <c r="L558" s="26"/>
    </row>
    <row r="559" spans="1:15" x14ac:dyDescent="0.2">
      <c r="A559" s="3" t="s">
        <v>163</v>
      </c>
      <c r="B559" s="3" t="s">
        <v>164</v>
      </c>
      <c r="C559" s="3" t="s">
        <v>165</v>
      </c>
      <c r="D559" s="3" t="s">
        <v>164</v>
      </c>
      <c r="E559" s="3" t="s">
        <v>164</v>
      </c>
      <c r="F559" s="3" t="s">
        <v>165</v>
      </c>
      <c r="G559" s="3" t="s">
        <v>165</v>
      </c>
      <c r="H559" s="3" t="s">
        <v>158</v>
      </c>
      <c r="I559" s="3" t="s">
        <v>159</v>
      </c>
      <c r="J559" s="3" t="s">
        <v>164</v>
      </c>
      <c r="K559" s="3" t="s">
        <v>165</v>
      </c>
      <c r="L559" s="3" t="s">
        <v>166</v>
      </c>
      <c r="M559" s="3" t="s">
        <v>178</v>
      </c>
      <c r="N559" s="3" t="s">
        <v>167</v>
      </c>
    </row>
    <row r="560" spans="1:15" x14ac:dyDescent="0.2">
      <c r="A560" s="3">
        <f>A535</f>
        <v>2023</v>
      </c>
      <c r="B560" s="36" t="s">
        <v>168</v>
      </c>
      <c r="C560" s="36">
        <v>85.489954347818653</v>
      </c>
      <c r="D560" s="37" t="s">
        <v>168</v>
      </c>
      <c r="E560" s="37" t="s">
        <v>168</v>
      </c>
      <c r="F560" s="37" t="s">
        <v>168</v>
      </c>
      <c r="G560" s="37" t="s">
        <v>168</v>
      </c>
      <c r="H560" s="37" t="s">
        <v>168</v>
      </c>
      <c r="I560" s="37" t="s">
        <v>168</v>
      </c>
      <c r="J560" s="37" t="s">
        <v>168</v>
      </c>
      <c r="K560" s="37" t="s">
        <v>168</v>
      </c>
      <c r="L560" s="36" t="s">
        <v>168</v>
      </c>
      <c r="M560" s="36" t="s">
        <v>168</v>
      </c>
      <c r="N560" s="37" t="s">
        <v>168</v>
      </c>
      <c r="O560" s="37"/>
    </row>
    <row r="561" spans="1:15" x14ac:dyDescent="0.2">
      <c r="A561" s="3">
        <f>A560+1</f>
        <v>2024</v>
      </c>
      <c r="B561" s="35">
        <v>138.6</v>
      </c>
      <c r="C561" s="35">
        <v>112.46754069217755</v>
      </c>
      <c r="D561" s="35">
        <v>0</v>
      </c>
      <c r="E561" s="36">
        <v>0</v>
      </c>
      <c r="F561" s="37" t="s">
        <v>168</v>
      </c>
      <c r="G561" s="37" t="s">
        <v>168</v>
      </c>
      <c r="H561" s="36">
        <v>30</v>
      </c>
      <c r="I561" s="36">
        <v>133</v>
      </c>
      <c r="J561" s="35">
        <v>0</v>
      </c>
      <c r="K561" s="37" t="s">
        <v>168</v>
      </c>
      <c r="L561" s="36" t="s">
        <v>168</v>
      </c>
      <c r="M561" s="35">
        <v>0</v>
      </c>
      <c r="N561" s="37" t="s">
        <v>168</v>
      </c>
      <c r="O561" s="38"/>
    </row>
    <row r="562" spans="1:15" x14ac:dyDescent="0.2">
      <c r="A562" s="3">
        <f t="shared" ref="A562:A580" si="22">A561+1</f>
        <v>2025</v>
      </c>
      <c r="B562" s="35">
        <v>138.60999999999999</v>
      </c>
      <c r="C562" s="35">
        <v>113.20977148356157</v>
      </c>
      <c r="D562" s="35">
        <v>475</v>
      </c>
      <c r="E562" s="36">
        <v>1900</v>
      </c>
      <c r="F562" s="37" t="s">
        <v>168</v>
      </c>
      <c r="G562" s="37" t="s">
        <v>168</v>
      </c>
      <c r="H562" s="36">
        <v>60</v>
      </c>
      <c r="I562" s="36">
        <v>162</v>
      </c>
      <c r="J562" s="35">
        <v>0</v>
      </c>
      <c r="K562" s="37" t="s">
        <v>168</v>
      </c>
      <c r="L562" s="36" t="s">
        <v>168</v>
      </c>
      <c r="M562" s="35">
        <v>0</v>
      </c>
      <c r="N562" s="37" t="s">
        <v>168</v>
      </c>
      <c r="O562" s="38"/>
    </row>
    <row r="563" spans="1:15" x14ac:dyDescent="0.2">
      <c r="A563" s="3">
        <f t="shared" si="22"/>
        <v>2026</v>
      </c>
      <c r="B563" s="35">
        <v>633.41999999999985</v>
      </c>
      <c r="C563" s="35">
        <v>114.47310072614376</v>
      </c>
      <c r="D563" s="35">
        <v>475</v>
      </c>
      <c r="E563" s="36">
        <v>1900</v>
      </c>
      <c r="F563" s="37" t="s">
        <v>168</v>
      </c>
      <c r="G563" s="37" t="s">
        <v>168</v>
      </c>
      <c r="H563" s="35">
        <v>90</v>
      </c>
      <c r="I563" s="35">
        <v>183</v>
      </c>
      <c r="J563" s="35">
        <v>12.54</v>
      </c>
      <c r="K563" s="37" t="s">
        <v>168</v>
      </c>
      <c r="L563" s="36" t="s">
        <v>168</v>
      </c>
      <c r="M563" s="35">
        <v>0</v>
      </c>
      <c r="N563" s="37" t="s">
        <v>168</v>
      </c>
      <c r="O563" s="38"/>
    </row>
    <row r="564" spans="1:15" x14ac:dyDescent="0.2">
      <c r="A564" s="3">
        <f t="shared" si="22"/>
        <v>2027</v>
      </c>
      <c r="B564" s="35">
        <v>696.4799999999999</v>
      </c>
      <c r="C564" s="35">
        <v>115.73906072251305</v>
      </c>
      <c r="D564" s="35">
        <v>475</v>
      </c>
      <c r="E564" s="36">
        <v>1900</v>
      </c>
      <c r="F564" s="37" t="s">
        <v>168</v>
      </c>
      <c r="G564" s="37" t="s">
        <v>168</v>
      </c>
      <c r="H564" s="35">
        <v>120</v>
      </c>
      <c r="I564" s="35">
        <v>199</v>
      </c>
      <c r="J564" s="35">
        <v>16.010000000000002</v>
      </c>
      <c r="K564" s="37" t="s">
        <v>168</v>
      </c>
      <c r="L564" s="36" t="s">
        <v>168</v>
      </c>
      <c r="M564" s="35">
        <v>0</v>
      </c>
      <c r="N564" s="37" t="s">
        <v>168</v>
      </c>
      <c r="O564" s="38"/>
    </row>
    <row r="565" spans="1:15" x14ac:dyDescent="0.2">
      <c r="A565" s="3">
        <f t="shared" si="22"/>
        <v>2028</v>
      </c>
      <c r="B565" s="35">
        <v>972.15999999999985</v>
      </c>
      <c r="C565" s="35">
        <v>116.88938767031144</v>
      </c>
      <c r="D565" s="35">
        <v>475</v>
      </c>
      <c r="E565" s="36">
        <v>1900</v>
      </c>
      <c r="F565" s="37" t="s">
        <v>168</v>
      </c>
      <c r="G565" s="37" t="s">
        <v>168</v>
      </c>
      <c r="H565" s="35">
        <v>150</v>
      </c>
      <c r="I565" s="35">
        <v>211</v>
      </c>
      <c r="J565" s="35">
        <v>21.57</v>
      </c>
      <c r="K565" s="37" t="s">
        <v>168</v>
      </c>
      <c r="L565" s="36" t="s">
        <v>168</v>
      </c>
      <c r="M565" s="35">
        <v>400</v>
      </c>
      <c r="N565" s="37" t="s">
        <v>168</v>
      </c>
      <c r="O565" s="38"/>
    </row>
    <row r="566" spans="1:15" x14ac:dyDescent="0.2">
      <c r="A566" s="3">
        <f t="shared" si="22"/>
        <v>2029</v>
      </c>
      <c r="B566" s="35">
        <v>1237.96</v>
      </c>
      <c r="C566" s="35">
        <v>118.27882042730599</v>
      </c>
      <c r="D566" s="35">
        <v>475</v>
      </c>
      <c r="E566" s="36">
        <v>1900</v>
      </c>
      <c r="F566" s="37" t="s">
        <v>168</v>
      </c>
      <c r="G566" s="37" t="s">
        <v>168</v>
      </c>
      <c r="H566" s="35">
        <v>183</v>
      </c>
      <c r="I566" s="35">
        <v>218</v>
      </c>
      <c r="J566" s="35">
        <v>26.769999999999996</v>
      </c>
      <c r="K566" s="37" t="s">
        <v>168</v>
      </c>
      <c r="L566" s="36" t="s">
        <v>168</v>
      </c>
      <c r="M566" s="35">
        <v>400</v>
      </c>
      <c r="N566" s="37" t="s">
        <v>168</v>
      </c>
      <c r="O566" s="38"/>
    </row>
    <row r="567" spans="1:15" x14ac:dyDescent="0.2">
      <c r="A567" s="3">
        <f t="shared" si="22"/>
        <v>2030</v>
      </c>
      <c r="B567" s="35">
        <v>1409.78</v>
      </c>
      <c r="C567" s="35">
        <v>119.55259402516945</v>
      </c>
      <c r="D567" s="35">
        <v>607</v>
      </c>
      <c r="E567" s="36">
        <v>2428</v>
      </c>
      <c r="F567" s="37" t="s">
        <v>168</v>
      </c>
      <c r="G567" s="37" t="s">
        <v>168</v>
      </c>
      <c r="H567" s="35">
        <v>216</v>
      </c>
      <c r="I567" s="35">
        <v>228</v>
      </c>
      <c r="J567" s="35">
        <v>30.8</v>
      </c>
      <c r="K567" s="37" t="s">
        <v>168</v>
      </c>
      <c r="L567" s="36" t="s">
        <v>168</v>
      </c>
      <c r="M567" s="35">
        <v>400</v>
      </c>
      <c r="N567" s="37" t="s">
        <v>168</v>
      </c>
      <c r="O567" s="38"/>
    </row>
    <row r="568" spans="1:15" x14ac:dyDescent="0.2">
      <c r="A568" s="3">
        <f t="shared" si="22"/>
        <v>2031</v>
      </c>
      <c r="B568" s="35">
        <v>1519.7199999999998</v>
      </c>
      <c r="C568" s="35">
        <v>119.0394661550436</v>
      </c>
      <c r="D568" s="35">
        <v>707</v>
      </c>
      <c r="E568" s="36">
        <v>2828</v>
      </c>
      <c r="F568" s="37" t="s">
        <v>168</v>
      </c>
      <c r="G568" s="37" t="s">
        <v>168</v>
      </c>
      <c r="H568" s="35">
        <v>251</v>
      </c>
      <c r="I568" s="35">
        <v>242</v>
      </c>
      <c r="J568" s="35">
        <v>30.8</v>
      </c>
      <c r="K568" s="37" t="s">
        <v>168</v>
      </c>
      <c r="L568" s="36" t="s">
        <v>168</v>
      </c>
      <c r="M568" s="35">
        <v>400</v>
      </c>
      <c r="N568" s="37" t="s">
        <v>168</v>
      </c>
      <c r="O568" s="38"/>
    </row>
    <row r="569" spans="1:15" x14ac:dyDescent="0.2">
      <c r="A569" s="3">
        <f t="shared" si="22"/>
        <v>2032</v>
      </c>
      <c r="B569" s="35">
        <v>1650.35</v>
      </c>
      <c r="C569" s="35">
        <v>118.41300061010524</v>
      </c>
      <c r="D569" s="35">
        <v>807</v>
      </c>
      <c r="E569" s="36">
        <v>3228</v>
      </c>
      <c r="F569" s="37" t="s">
        <v>168</v>
      </c>
      <c r="G569" s="37" t="s">
        <v>168</v>
      </c>
      <c r="H569" s="35">
        <v>285</v>
      </c>
      <c r="I569" s="35">
        <v>252</v>
      </c>
      <c r="J569" s="35">
        <v>30.8</v>
      </c>
      <c r="K569" s="37" t="s">
        <v>168</v>
      </c>
      <c r="L569" s="36" t="s">
        <v>168</v>
      </c>
      <c r="M569" s="35">
        <v>400</v>
      </c>
      <c r="N569" s="37" t="s">
        <v>168</v>
      </c>
      <c r="O569" s="38"/>
    </row>
    <row r="570" spans="1:15" x14ac:dyDescent="0.2">
      <c r="A570" s="3">
        <f t="shared" si="22"/>
        <v>2033</v>
      </c>
      <c r="B570" s="35">
        <v>1780.9299999999998</v>
      </c>
      <c r="C570" s="35">
        <v>118.02089450464705</v>
      </c>
      <c r="D570" s="35">
        <v>875</v>
      </c>
      <c r="E570" s="36">
        <v>3500</v>
      </c>
      <c r="F570" s="37" t="s">
        <v>168</v>
      </c>
      <c r="G570" s="37" t="s">
        <v>168</v>
      </c>
      <c r="H570" s="35">
        <v>317</v>
      </c>
      <c r="I570" s="35">
        <v>261</v>
      </c>
      <c r="J570" s="35">
        <v>30.8</v>
      </c>
      <c r="K570" s="37" t="s">
        <v>168</v>
      </c>
      <c r="L570" s="36" t="s">
        <v>168</v>
      </c>
      <c r="M570" s="35">
        <v>400</v>
      </c>
      <c r="N570" s="37" t="s">
        <v>168</v>
      </c>
      <c r="O570" s="38"/>
    </row>
    <row r="571" spans="1:15" x14ac:dyDescent="0.2">
      <c r="A571" s="3">
        <f t="shared" si="22"/>
        <v>2034</v>
      </c>
      <c r="B571" s="35">
        <v>1916.05</v>
      </c>
      <c r="C571" s="35">
        <v>117.51542513212381</v>
      </c>
      <c r="D571" s="35">
        <v>875</v>
      </c>
      <c r="E571" s="36">
        <v>3500</v>
      </c>
      <c r="F571" s="37" t="s">
        <v>168</v>
      </c>
      <c r="G571" s="37" t="s">
        <v>168</v>
      </c>
      <c r="H571" s="35">
        <v>348</v>
      </c>
      <c r="I571" s="35">
        <v>270</v>
      </c>
      <c r="J571" s="35">
        <v>30.8</v>
      </c>
      <c r="K571" s="37" t="s">
        <v>168</v>
      </c>
      <c r="L571" s="36" t="s">
        <v>168</v>
      </c>
      <c r="M571" s="35">
        <v>400</v>
      </c>
      <c r="N571" s="37" t="s">
        <v>168</v>
      </c>
      <c r="O571" s="38"/>
    </row>
    <row r="572" spans="1:15" x14ac:dyDescent="0.2">
      <c r="A572" s="3">
        <f t="shared" si="22"/>
        <v>2035</v>
      </c>
      <c r="B572" s="35">
        <v>2075.04</v>
      </c>
      <c r="C572" s="35">
        <v>117.01248310646319</v>
      </c>
      <c r="D572" s="35">
        <v>875</v>
      </c>
      <c r="E572" s="36">
        <v>3500</v>
      </c>
      <c r="F572" s="37" t="s">
        <v>168</v>
      </c>
      <c r="G572" s="37" t="s">
        <v>168</v>
      </c>
      <c r="H572" s="35">
        <v>377</v>
      </c>
      <c r="I572" s="35">
        <v>272</v>
      </c>
      <c r="J572" s="35">
        <v>30.8</v>
      </c>
      <c r="K572" s="37" t="s">
        <v>168</v>
      </c>
      <c r="L572" s="36" t="s">
        <v>168</v>
      </c>
      <c r="M572" s="35">
        <v>400</v>
      </c>
      <c r="N572" s="37" t="s">
        <v>168</v>
      </c>
      <c r="O572" s="38"/>
    </row>
    <row r="573" spans="1:15" x14ac:dyDescent="0.2">
      <c r="A573" s="3">
        <f t="shared" si="22"/>
        <v>2036</v>
      </c>
      <c r="B573" s="35">
        <v>2264.39</v>
      </c>
      <c r="C573" s="35">
        <v>116.39845321543309</v>
      </c>
      <c r="D573" s="35">
        <v>875</v>
      </c>
      <c r="E573" s="36">
        <v>3500</v>
      </c>
      <c r="F573" s="37" t="s">
        <v>168</v>
      </c>
      <c r="G573" s="37" t="s">
        <v>168</v>
      </c>
      <c r="H573" s="35">
        <v>404</v>
      </c>
      <c r="I573" s="35">
        <v>287</v>
      </c>
      <c r="J573" s="35">
        <v>30.8</v>
      </c>
      <c r="K573" s="37" t="s">
        <v>168</v>
      </c>
      <c r="L573" s="36" t="s">
        <v>168</v>
      </c>
      <c r="M573" s="35">
        <v>400</v>
      </c>
      <c r="N573" s="37" t="s">
        <v>168</v>
      </c>
      <c r="O573" s="38"/>
    </row>
    <row r="574" spans="1:15" x14ac:dyDescent="0.2">
      <c r="A574" s="3">
        <f t="shared" si="22"/>
        <v>2037</v>
      </c>
      <c r="B574" s="35">
        <v>2454.0799999999995</v>
      </c>
      <c r="C574" s="35">
        <v>67.74752039704336</v>
      </c>
      <c r="D574" s="35">
        <v>975</v>
      </c>
      <c r="E574" s="36">
        <v>3900</v>
      </c>
      <c r="F574" s="37" t="s">
        <v>168</v>
      </c>
      <c r="G574" s="37" t="s">
        <v>168</v>
      </c>
      <c r="H574" s="35">
        <v>429</v>
      </c>
      <c r="I574" s="35">
        <v>296</v>
      </c>
      <c r="J574" s="35">
        <v>30.8</v>
      </c>
      <c r="K574" s="37" t="s">
        <v>168</v>
      </c>
      <c r="L574" s="36" t="s">
        <v>168</v>
      </c>
      <c r="M574" s="35">
        <v>400</v>
      </c>
      <c r="N574" s="37" t="s">
        <v>168</v>
      </c>
      <c r="O574" s="38"/>
    </row>
    <row r="575" spans="1:15" x14ac:dyDescent="0.2">
      <c r="A575" s="3">
        <f t="shared" si="22"/>
        <v>2038</v>
      </c>
      <c r="B575" s="35">
        <v>2631.7899999999995</v>
      </c>
      <c r="C575" s="35">
        <v>41.471463165077267</v>
      </c>
      <c r="D575" s="35">
        <v>1075</v>
      </c>
      <c r="E575" s="36">
        <v>4300</v>
      </c>
      <c r="F575" s="37" t="s">
        <v>168</v>
      </c>
      <c r="G575" s="37" t="s">
        <v>168</v>
      </c>
      <c r="H575" s="35">
        <v>452</v>
      </c>
      <c r="I575" s="35">
        <v>303</v>
      </c>
      <c r="J575" s="35">
        <v>30.8</v>
      </c>
      <c r="K575" s="37" t="s">
        <v>168</v>
      </c>
      <c r="L575" s="36" t="s">
        <v>168</v>
      </c>
      <c r="M575" s="35">
        <v>400</v>
      </c>
      <c r="N575" s="37" t="s">
        <v>168</v>
      </c>
      <c r="O575" s="38"/>
    </row>
    <row r="576" spans="1:15" x14ac:dyDescent="0.2">
      <c r="A576" s="3">
        <f t="shared" si="22"/>
        <v>2039</v>
      </c>
      <c r="B576" s="35">
        <v>2811.3500000000004</v>
      </c>
      <c r="C576" s="35">
        <v>16.927020000000002</v>
      </c>
      <c r="D576" s="35">
        <v>1175</v>
      </c>
      <c r="E576" s="36">
        <v>4700</v>
      </c>
      <c r="F576" s="37" t="s">
        <v>168</v>
      </c>
      <c r="G576" s="37" t="s">
        <v>168</v>
      </c>
      <c r="H576" s="35">
        <v>471</v>
      </c>
      <c r="I576" s="35">
        <v>310</v>
      </c>
      <c r="J576" s="35">
        <v>30.8</v>
      </c>
      <c r="K576" s="37" t="s">
        <v>168</v>
      </c>
      <c r="L576" s="36" t="s">
        <v>168</v>
      </c>
      <c r="M576" s="35">
        <v>400</v>
      </c>
      <c r="N576" s="37" t="s">
        <v>168</v>
      </c>
      <c r="O576" s="38"/>
    </row>
    <row r="577" spans="1:15" x14ac:dyDescent="0.2">
      <c r="A577" s="3">
        <f t="shared" si="22"/>
        <v>2040</v>
      </c>
      <c r="B577" s="35">
        <v>2960.4000000000005</v>
      </c>
      <c r="C577" s="35">
        <v>16.927020000000002</v>
      </c>
      <c r="D577" s="35">
        <v>1275</v>
      </c>
      <c r="E577" s="36">
        <v>5100</v>
      </c>
      <c r="F577" s="37" t="s">
        <v>168</v>
      </c>
      <c r="G577" s="37" t="s">
        <v>168</v>
      </c>
      <c r="H577" s="35">
        <v>487</v>
      </c>
      <c r="I577" s="35">
        <v>306</v>
      </c>
      <c r="J577" s="35">
        <v>30.8</v>
      </c>
      <c r="K577" s="37" t="s">
        <v>168</v>
      </c>
      <c r="L577" s="36" t="s">
        <v>168</v>
      </c>
      <c r="M577" s="35">
        <v>400</v>
      </c>
      <c r="N577" s="37" t="s">
        <v>168</v>
      </c>
      <c r="O577" s="38"/>
    </row>
    <row r="578" spans="1:15" x14ac:dyDescent="0.2">
      <c r="A578" s="3">
        <f t="shared" si="22"/>
        <v>2041</v>
      </c>
      <c r="B578" s="35">
        <v>3145.0200000000004</v>
      </c>
      <c r="C578" s="35">
        <v>16.927020000000002</v>
      </c>
      <c r="D578" s="35">
        <v>1275</v>
      </c>
      <c r="E578" s="36">
        <v>5100</v>
      </c>
      <c r="F578" s="37" t="s">
        <v>168</v>
      </c>
      <c r="G578" s="37" t="s">
        <v>168</v>
      </c>
      <c r="H578" s="35">
        <v>503</v>
      </c>
      <c r="I578" s="35">
        <v>314</v>
      </c>
      <c r="J578" s="35">
        <v>30.8</v>
      </c>
      <c r="K578" s="37" t="s">
        <v>168</v>
      </c>
      <c r="L578" s="36" t="s">
        <v>168</v>
      </c>
      <c r="M578" s="35">
        <v>400</v>
      </c>
      <c r="N578" s="37" t="s">
        <v>168</v>
      </c>
      <c r="O578" s="38"/>
    </row>
    <row r="579" spans="1:15" x14ac:dyDescent="0.2">
      <c r="A579" s="3">
        <f t="shared" si="22"/>
        <v>2042</v>
      </c>
      <c r="B579" s="35">
        <v>3232.39</v>
      </c>
      <c r="C579" s="35">
        <v>16.927020000000002</v>
      </c>
      <c r="D579" s="35">
        <v>1275</v>
      </c>
      <c r="E579" s="36">
        <v>5100</v>
      </c>
      <c r="F579" s="37" t="s">
        <v>168</v>
      </c>
      <c r="G579" s="37" t="s">
        <v>168</v>
      </c>
      <c r="H579" s="35">
        <v>514</v>
      </c>
      <c r="I579" s="35">
        <v>330</v>
      </c>
      <c r="J579" s="35">
        <v>30.8</v>
      </c>
      <c r="K579" s="37" t="s">
        <v>168</v>
      </c>
      <c r="L579" s="36" t="s">
        <v>168</v>
      </c>
      <c r="M579" s="35">
        <v>400</v>
      </c>
      <c r="N579" s="37" t="s">
        <v>168</v>
      </c>
      <c r="O579" s="38"/>
    </row>
    <row r="580" spans="1:15" customFormat="1" x14ac:dyDescent="0.2">
      <c r="A580" s="3">
        <f t="shared" si="22"/>
        <v>2043</v>
      </c>
      <c r="B580" s="35">
        <v>3320.52</v>
      </c>
      <c r="C580" s="35">
        <v>16.927020000000002</v>
      </c>
      <c r="D580" s="35">
        <v>1275</v>
      </c>
      <c r="E580" s="36">
        <v>5100</v>
      </c>
      <c r="F580" s="37" t="s">
        <v>168</v>
      </c>
      <c r="G580" s="37" t="s">
        <v>168</v>
      </c>
      <c r="H580" s="35">
        <v>523</v>
      </c>
      <c r="I580" s="35">
        <v>336</v>
      </c>
      <c r="J580" s="35">
        <v>30.8</v>
      </c>
      <c r="K580" s="37" t="s">
        <v>168</v>
      </c>
      <c r="L580" s="36" t="s">
        <v>168</v>
      </c>
      <c r="M580" s="35">
        <v>400</v>
      </c>
      <c r="N580" s="37" t="s">
        <v>168</v>
      </c>
      <c r="O580" s="38"/>
    </row>
    <row r="581" spans="1:15" x14ac:dyDescent="0.2">
      <c r="B581" s="26"/>
      <c r="C581" s="26"/>
      <c r="H581" s="3" t="s">
        <v>154</v>
      </c>
      <c r="I581" s="3" t="s">
        <v>154</v>
      </c>
    </row>
    <row r="582" spans="1:15" x14ac:dyDescent="0.2">
      <c r="A582" s="3">
        <f>A557+1</f>
        <v>23</v>
      </c>
      <c r="B582" s="47" t="str">
        <f ca="1">OFFSET(Portfolios!$B$7,A582,0)</f>
        <v>Portfolio23</v>
      </c>
      <c r="C582" s="47" t="str">
        <f ca="1">VLOOKUP(B582,Portfolios!$B$8:$D$47,2,FALSE)</f>
        <v>NV in 2028</v>
      </c>
      <c r="H582" s="3" t="s">
        <v>154</v>
      </c>
      <c r="I582" s="3" t="s">
        <v>154</v>
      </c>
    </row>
    <row r="583" spans="1:15" x14ac:dyDescent="0.2">
      <c r="B583" s="3" t="s">
        <v>155</v>
      </c>
      <c r="C583" s="3" t="s">
        <v>155</v>
      </c>
      <c r="D583" s="3" t="s">
        <v>156</v>
      </c>
      <c r="E583" s="3" t="s">
        <v>157</v>
      </c>
      <c r="F583" s="3" t="s">
        <v>156</v>
      </c>
      <c r="G583" s="3" t="s">
        <v>157</v>
      </c>
      <c r="H583" s="3" t="s">
        <v>154</v>
      </c>
      <c r="I583" s="3" t="s">
        <v>154</v>
      </c>
      <c r="J583" s="42" t="s">
        <v>160</v>
      </c>
      <c r="K583" s="11" t="s">
        <v>161</v>
      </c>
      <c r="L583" s="26"/>
    </row>
    <row r="584" spans="1:15" x14ac:dyDescent="0.2">
      <c r="A584" s="3" t="s">
        <v>163</v>
      </c>
      <c r="B584" s="3" t="s">
        <v>164</v>
      </c>
      <c r="C584" s="3" t="s">
        <v>165</v>
      </c>
      <c r="D584" s="3" t="s">
        <v>164</v>
      </c>
      <c r="E584" s="3" t="s">
        <v>164</v>
      </c>
      <c r="F584" s="3" t="s">
        <v>165</v>
      </c>
      <c r="G584" s="3" t="s">
        <v>165</v>
      </c>
      <c r="H584" s="3" t="s">
        <v>158</v>
      </c>
      <c r="I584" s="3" t="s">
        <v>159</v>
      </c>
      <c r="J584" s="3" t="s">
        <v>164</v>
      </c>
      <c r="K584" s="3" t="s">
        <v>165</v>
      </c>
      <c r="L584" s="3" t="s">
        <v>166</v>
      </c>
      <c r="M584" s="3" t="s">
        <v>178</v>
      </c>
      <c r="N584" s="3" t="s">
        <v>167</v>
      </c>
    </row>
    <row r="585" spans="1:15" x14ac:dyDescent="0.2">
      <c r="A585" s="3">
        <f>A560</f>
        <v>2023</v>
      </c>
      <c r="B585" s="36" t="s">
        <v>168</v>
      </c>
      <c r="C585" s="36">
        <v>85.489954347818653</v>
      </c>
      <c r="D585" s="37" t="s">
        <v>168</v>
      </c>
      <c r="E585" s="37" t="s">
        <v>168</v>
      </c>
      <c r="F585" s="37" t="s">
        <v>168</v>
      </c>
      <c r="G585" s="37" t="s">
        <v>168</v>
      </c>
      <c r="H585" s="37" t="s">
        <v>168</v>
      </c>
      <c r="I585" s="37" t="s">
        <v>168</v>
      </c>
      <c r="J585" s="37" t="s">
        <v>168</v>
      </c>
      <c r="K585" s="37" t="s">
        <v>168</v>
      </c>
      <c r="L585" s="36" t="s">
        <v>168</v>
      </c>
      <c r="M585" s="36" t="s">
        <v>168</v>
      </c>
      <c r="N585" s="37" t="s">
        <v>168</v>
      </c>
      <c r="O585" s="37"/>
    </row>
    <row r="586" spans="1:15" x14ac:dyDescent="0.2">
      <c r="A586" s="3">
        <f>A585+1</f>
        <v>2024</v>
      </c>
      <c r="B586" s="35">
        <v>138.6</v>
      </c>
      <c r="C586" s="35">
        <v>112.46754069217755</v>
      </c>
      <c r="D586" s="35">
        <v>0</v>
      </c>
      <c r="E586" s="36">
        <v>0</v>
      </c>
      <c r="F586" s="37" t="s">
        <v>168</v>
      </c>
      <c r="G586" s="37" t="s">
        <v>168</v>
      </c>
      <c r="H586" s="36">
        <v>30</v>
      </c>
      <c r="I586" s="36">
        <v>133</v>
      </c>
      <c r="J586" s="35">
        <v>0</v>
      </c>
      <c r="K586" s="37" t="s">
        <v>168</v>
      </c>
      <c r="L586" s="36" t="s">
        <v>168</v>
      </c>
      <c r="M586" s="35">
        <v>0</v>
      </c>
      <c r="N586" s="37" t="s">
        <v>168</v>
      </c>
      <c r="O586" s="38"/>
    </row>
    <row r="587" spans="1:15" x14ac:dyDescent="0.2">
      <c r="A587" s="3">
        <f t="shared" ref="A587:A605" si="23">A586+1</f>
        <v>2025</v>
      </c>
      <c r="B587" s="35">
        <v>138.60999999999999</v>
      </c>
      <c r="C587" s="35">
        <v>113.20977148356157</v>
      </c>
      <c r="D587" s="35">
        <v>475</v>
      </c>
      <c r="E587" s="36">
        <v>1900</v>
      </c>
      <c r="F587" s="37" t="s">
        <v>168</v>
      </c>
      <c r="G587" s="37" t="s">
        <v>168</v>
      </c>
      <c r="H587" s="36">
        <v>60</v>
      </c>
      <c r="I587" s="36">
        <v>162</v>
      </c>
      <c r="J587" s="35">
        <v>0</v>
      </c>
      <c r="K587" s="37" t="s">
        <v>168</v>
      </c>
      <c r="L587" s="36" t="s">
        <v>168</v>
      </c>
      <c r="M587" s="35">
        <v>0</v>
      </c>
      <c r="N587" s="37" t="s">
        <v>168</v>
      </c>
      <c r="O587" s="38"/>
    </row>
    <row r="588" spans="1:15" x14ac:dyDescent="0.2">
      <c r="A588" s="3">
        <f t="shared" si="23"/>
        <v>2026</v>
      </c>
      <c r="B588" s="35">
        <v>633.40999999999985</v>
      </c>
      <c r="C588" s="35">
        <v>114.47310072614376</v>
      </c>
      <c r="D588" s="35">
        <v>475</v>
      </c>
      <c r="E588" s="36">
        <v>1900</v>
      </c>
      <c r="F588" s="37" t="s">
        <v>168</v>
      </c>
      <c r="G588" s="37" t="s">
        <v>168</v>
      </c>
      <c r="H588" s="35">
        <v>90</v>
      </c>
      <c r="I588" s="35">
        <v>183</v>
      </c>
      <c r="J588" s="35">
        <v>12.549999999999999</v>
      </c>
      <c r="K588" s="37" t="s">
        <v>168</v>
      </c>
      <c r="L588" s="36" t="s">
        <v>168</v>
      </c>
      <c r="M588" s="35">
        <v>0</v>
      </c>
      <c r="N588" s="37" t="s">
        <v>168</v>
      </c>
      <c r="O588" s="38"/>
    </row>
    <row r="589" spans="1:15" x14ac:dyDescent="0.2">
      <c r="A589" s="3">
        <f t="shared" si="23"/>
        <v>2027</v>
      </c>
      <c r="B589" s="35">
        <v>695.1</v>
      </c>
      <c r="C589" s="35">
        <v>115.73906072251305</v>
      </c>
      <c r="D589" s="35">
        <v>475</v>
      </c>
      <c r="E589" s="36">
        <v>1900</v>
      </c>
      <c r="F589" s="37" t="s">
        <v>168</v>
      </c>
      <c r="G589" s="37" t="s">
        <v>168</v>
      </c>
      <c r="H589" s="35">
        <v>120</v>
      </c>
      <c r="I589" s="35">
        <v>199</v>
      </c>
      <c r="J589" s="35">
        <v>16.010000000000002</v>
      </c>
      <c r="K589" s="37" t="s">
        <v>168</v>
      </c>
      <c r="L589" s="36" t="s">
        <v>168</v>
      </c>
      <c r="M589" s="35">
        <v>0</v>
      </c>
      <c r="N589" s="37" t="s">
        <v>168</v>
      </c>
      <c r="O589" s="38"/>
    </row>
    <row r="590" spans="1:15" x14ac:dyDescent="0.2">
      <c r="A590" s="3">
        <f t="shared" si="23"/>
        <v>2028</v>
      </c>
      <c r="B590" s="35">
        <v>972.16</v>
      </c>
      <c r="C590" s="35">
        <v>116.88938767031144</v>
      </c>
      <c r="D590" s="35">
        <v>475</v>
      </c>
      <c r="E590" s="36">
        <v>1900</v>
      </c>
      <c r="F590" s="37" t="s">
        <v>168</v>
      </c>
      <c r="G590" s="37" t="s">
        <v>168</v>
      </c>
      <c r="H590" s="35">
        <v>150</v>
      </c>
      <c r="I590" s="35">
        <v>211</v>
      </c>
      <c r="J590" s="35">
        <v>21.57</v>
      </c>
      <c r="K590" s="37" t="s">
        <v>168</v>
      </c>
      <c r="L590" s="36" t="s">
        <v>168</v>
      </c>
      <c r="M590" s="35">
        <v>400</v>
      </c>
      <c r="N590" s="37" t="s">
        <v>168</v>
      </c>
      <c r="O590" s="38"/>
    </row>
    <row r="591" spans="1:15" x14ac:dyDescent="0.2">
      <c r="A591" s="3">
        <f t="shared" si="23"/>
        <v>2029</v>
      </c>
      <c r="B591" s="35">
        <v>1237.95</v>
      </c>
      <c r="C591" s="35">
        <v>118.27882042730599</v>
      </c>
      <c r="D591" s="35">
        <v>475</v>
      </c>
      <c r="E591" s="36">
        <v>1900</v>
      </c>
      <c r="F591" s="37" t="s">
        <v>168</v>
      </c>
      <c r="G591" s="37" t="s">
        <v>168</v>
      </c>
      <c r="H591" s="35">
        <v>183</v>
      </c>
      <c r="I591" s="35">
        <v>218</v>
      </c>
      <c r="J591" s="35">
        <v>26.77</v>
      </c>
      <c r="K591" s="37" t="s">
        <v>168</v>
      </c>
      <c r="L591" s="36" t="s">
        <v>168</v>
      </c>
      <c r="M591" s="35">
        <v>400</v>
      </c>
      <c r="N591" s="37" t="s">
        <v>168</v>
      </c>
      <c r="O591" s="38"/>
    </row>
    <row r="592" spans="1:15" x14ac:dyDescent="0.2">
      <c r="A592" s="3">
        <f t="shared" si="23"/>
        <v>2030</v>
      </c>
      <c r="B592" s="35">
        <v>1409.7799999999997</v>
      </c>
      <c r="C592" s="35">
        <v>119.55259402516945</v>
      </c>
      <c r="D592" s="35">
        <v>607</v>
      </c>
      <c r="E592" s="36">
        <v>2428</v>
      </c>
      <c r="F592" s="37" t="s">
        <v>168</v>
      </c>
      <c r="G592" s="37" t="s">
        <v>168</v>
      </c>
      <c r="H592" s="35">
        <v>216</v>
      </c>
      <c r="I592" s="35">
        <v>228</v>
      </c>
      <c r="J592" s="35">
        <v>30.79</v>
      </c>
      <c r="K592" s="37" t="s">
        <v>168</v>
      </c>
      <c r="L592" s="36" t="s">
        <v>168</v>
      </c>
      <c r="M592" s="35">
        <v>400</v>
      </c>
      <c r="N592" s="37" t="s">
        <v>168</v>
      </c>
      <c r="O592" s="38"/>
    </row>
    <row r="593" spans="1:15" x14ac:dyDescent="0.2">
      <c r="A593" s="3">
        <f t="shared" si="23"/>
        <v>2031</v>
      </c>
      <c r="B593" s="35">
        <v>1519.7199999999998</v>
      </c>
      <c r="C593" s="35">
        <v>119.0394661550436</v>
      </c>
      <c r="D593" s="35">
        <v>707</v>
      </c>
      <c r="E593" s="36">
        <v>2828</v>
      </c>
      <c r="F593" s="37" t="s">
        <v>168</v>
      </c>
      <c r="G593" s="37" t="s">
        <v>168</v>
      </c>
      <c r="H593" s="35">
        <v>251</v>
      </c>
      <c r="I593" s="35">
        <v>242</v>
      </c>
      <c r="J593" s="35">
        <v>30.8</v>
      </c>
      <c r="K593" s="37" t="s">
        <v>168</v>
      </c>
      <c r="L593" s="36" t="s">
        <v>168</v>
      </c>
      <c r="M593" s="35">
        <v>400</v>
      </c>
      <c r="N593" s="37" t="s">
        <v>168</v>
      </c>
      <c r="O593" s="38"/>
    </row>
    <row r="594" spans="1:15" x14ac:dyDescent="0.2">
      <c r="A594" s="3">
        <f t="shared" si="23"/>
        <v>2032</v>
      </c>
      <c r="B594" s="35">
        <v>1650.35</v>
      </c>
      <c r="C594" s="35">
        <v>118.41300061010524</v>
      </c>
      <c r="D594" s="35">
        <v>807</v>
      </c>
      <c r="E594" s="36">
        <v>3228</v>
      </c>
      <c r="F594" s="37" t="s">
        <v>168</v>
      </c>
      <c r="G594" s="37" t="s">
        <v>168</v>
      </c>
      <c r="H594" s="35">
        <v>285</v>
      </c>
      <c r="I594" s="35">
        <v>252</v>
      </c>
      <c r="J594" s="35">
        <v>30.8</v>
      </c>
      <c r="K594" s="37" t="s">
        <v>168</v>
      </c>
      <c r="L594" s="36" t="s">
        <v>168</v>
      </c>
      <c r="M594" s="35">
        <v>400</v>
      </c>
      <c r="N594" s="37" t="s">
        <v>168</v>
      </c>
      <c r="O594" s="38"/>
    </row>
    <row r="595" spans="1:15" x14ac:dyDescent="0.2">
      <c r="A595" s="3">
        <f t="shared" si="23"/>
        <v>2033</v>
      </c>
      <c r="B595" s="35">
        <v>1780.9299999999998</v>
      </c>
      <c r="C595" s="35">
        <v>118.02089450464705</v>
      </c>
      <c r="D595" s="35">
        <v>875</v>
      </c>
      <c r="E595" s="36">
        <v>3500</v>
      </c>
      <c r="F595" s="37" t="s">
        <v>168</v>
      </c>
      <c r="G595" s="37" t="s">
        <v>168</v>
      </c>
      <c r="H595" s="35">
        <v>317</v>
      </c>
      <c r="I595" s="35">
        <v>261</v>
      </c>
      <c r="J595" s="35">
        <v>30.8</v>
      </c>
      <c r="K595" s="37" t="s">
        <v>168</v>
      </c>
      <c r="L595" s="36" t="s">
        <v>168</v>
      </c>
      <c r="M595" s="35">
        <v>400</v>
      </c>
      <c r="N595" s="37" t="s">
        <v>168</v>
      </c>
      <c r="O595" s="38"/>
    </row>
    <row r="596" spans="1:15" x14ac:dyDescent="0.2">
      <c r="A596" s="3">
        <f t="shared" si="23"/>
        <v>2034</v>
      </c>
      <c r="B596" s="35">
        <v>1916.05</v>
      </c>
      <c r="C596" s="35">
        <v>117.51542513212381</v>
      </c>
      <c r="D596" s="35">
        <v>875</v>
      </c>
      <c r="E596" s="36">
        <v>3500</v>
      </c>
      <c r="F596" s="37" t="s">
        <v>168</v>
      </c>
      <c r="G596" s="37" t="s">
        <v>168</v>
      </c>
      <c r="H596" s="35">
        <v>348</v>
      </c>
      <c r="I596" s="35">
        <v>270</v>
      </c>
      <c r="J596" s="35">
        <v>30.8</v>
      </c>
      <c r="K596" s="37" t="s">
        <v>168</v>
      </c>
      <c r="L596" s="36" t="s">
        <v>168</v>
      </c>
      <c r="M596" s="35">
        <v>400</v>
      </c>
      <c r="N596" s="37" t="s">
        <v>168</v>
      </c>
      <c r="O596" s="38"/>
    </row>
    <row r="597" spans="1:15" x14ac:dyDescent="0.2">
      <c r="A597" s="3">
        <f t="shared" si="23"/>
        <v>2035</v>
      </c>
      <c r="B597" s="35">
        <v>2075.04</v>
      </c>
      <c r="C597" s="35">
        <v>117.01248310646319</v>
      </c>
      <c r="D597" s="35">
        <v>875</v>
      </c>
      <c r="E597" s="36">
        <v>3500</v>
      </c>
      <c r="F597" s="37" t="s">
        <v>168</v>
      </c>
      <c r="G597" s="37" t="s">
        <v>168</v>
      </c>
      <c r="H597" s="35">
        <v>377</v>
      </c>
      <c r="I597" s="35">
        <v>272</v>
      </c>
      <c r="J597" s="35">
        <v>30.8</v>
      </c>
      <c r="K597" s="37" t="s">
        <v>168</v>
      </c>
      <c r="L597" s="36" t="s">
        <v>168</v>
      </c>
      <c r="M597" s="35">
        <v>400</v>
      </c>
      <c r="N597" s="37" t="s">
        <v>168</v>
      </c>
      <c r="O597" s="38"/>
    </row>
    <row r="598" spans="1:15" x14ac:dyDescent="0.2">
      <c r="A598" s="3">
        <f t="shared" si="23"/>
        <v>2036</v>
      </c>
      <c r="B598" s="35">
        <v>2264.25</v>
      </c>
      <c r="C598" s="35">
        <v>116.39845321543309</v>
      </c>
      <c r="D598" s="35">
        <v>875</v>
      </c>
      <c r="E598" s="36">
        <v>3500</v>
      </c>
      <c r="F598" s="37" t="s">
        <v>168</v>
      </c>
      <c r="G598" s="37" t="s">
        <v>168</v>
      </c>
      <c r="H598" s="35">
        <v>404</v>
      </c>
      <c r="I598" s="35">
        <v>287</v>
      </c>
      <c r="J598" s="35">
        <v>30.8</v>
      </c>
      <c r="K598" s="37" t="s">
        <v>168</v>
      </c>
      <c r="L598" s="36" t="s">
        <v>168</v>
      </c>
      <c r="M598" s="35">
        <v>400</v>
      </c>
      <c r="N598" s="37" t="s">
        <v>168</v>
      </c>
      <c r="O598" s="38"/>
    </row>
    <row r="599" spans="1:15" x14ac:dyDescent="0.2">
      <c r="A599" s="3">
        <f t="shared" si="23"/>
        <v>2037</v>
      </c>
      <c r="B599" s="35">
        <v>2454.0899999999997</v>
      </c>
      <c r="C599" s="35">
        <v>67.74752039704336</v>
      </c>
      <c r="D599" s="35">
        <v>975</v>
      </c>
      <c r="E599" s="36">
        <v>3900</v>
      </c>
      <c r="F599" s="37" t="s">
        <v>168</v>
      </c>
      <c r="G599" s="37" t="s">
        <v>168</v>
      </c>
      <c r="H599" s="35">
        <v>429</v>
      </c>
      <c r="I599" s="35">
        <v>296</v>
      </c>
      <c r="J599" s="35">
        <v>30.8</v>
      </c>
      <c r="K599" s="37" t="s">
        <v>168</v>
      </c>
      <c r="L599" s="36" t="s">
        <v>168</v>
      </c>
      <c r="M599" s="35">
        <v>400</v>
      </c>
      <c r="N599" s="37" t="s">
        <v>168</v>
      </c>
      <c r="O599" s="38"/>
    </row>
    <row r="600" spans="1:15" x14ac:dyDescent="0.2">
      <c r="A600" s="3">
        <f t="shared" si="23"/>
        <v>2038</v>
      </c>
      <c r="B600" s="35">
        <v>2631.8</v>
      </c>
      <c r="C600" s="35">
        <v>41.471463165077267</v>
      </c>
      <c r="D600" s="35">
        <v>1075</v>
      </c>
      <c r="E600" s="36">
        <v>4300</v>
      </c>
      <c r="F600" s="37" t="s">
        <v>168</v>
      </c>
      <c r="G600" s="37" t="s">
        <v>168</v>
      </c>
      <c r="H600" s="35">
        <v>452</v>
      </c>
      <c r="I600" s="35">
        <v>303</v>
      </c>
      <c r="J600" s="35">
        <v>30.8</v>
      </c>
      <c r="K600" s="37" t="s">
        <v>168</v>
      </c>
      <c r="L600" s="36" t="s">
        <v>168</v>
      </c>
      <c r="M600" s="35">
        <v>400</v>
      </c>
      <c r="N600" s="37" t="s">
        <v>168</v>
      </c>
      <c r="O600" s="38"/>
    </row>
    <row r="601" spans="1:15" x14ac:dyDescent="0.2">
      <c r="A601" s="3">
        <f t="shared" si="23"/>
        <v>2039</v>
      </c>
      <c r="B601" s="35">
        <v>2811.3500000000004</v>
      </c>
      <c r="C601" s="35">
        <v>16.927020000000002</v>
      </c>
      <c r="D601" s="35">
        <v>1175</v>
      </c>
      <c r="E601" s="36">
        <v>4700</v>
      </c>
      <c r="F601" s="37" t="s">
        <v>168</v>
      </c>
      <c r="G601" s="37" t="s">
        <v>168</v>
      </c>
      <c r="H601" s="35">
        <v>471</v>
      </c>
      <c r="I601" s="35">
        <v>310</v>
      </c>
      <c r="J601" s="35">
        <v>30.8</v>
      </c>
      <c r="K601" s="37" t="s">
        <v>168</v>
      </c>
      <c r="L601" s="36" t="s">
        <v>168</v>
      </c>
      <c r="M601" s="35">
        <v>400</v>
      </c>
      <c r="N601" s="37" t="s">
        <v>168</v>
      </c>
      <c r="O601" s="38"/>
    </row>
    <row r="602" spans="1:15" x14ac:dyDescent="0.2">
      <c r="A602" s="3">
        <f t="shared" si="23"/>
        <v>2040</v>
      </c>
      <c r="B602" s="35">
        <v>2960.4</v>
      </c>
      <c r="C602" s="35">
        <v>16.927020000000002</v>
      </c>
      <c r="D602" s="35">
        <v>1275</v>
      </c>
      <c r="E602" s="36">
        <v>5100</v>
      </c>
      <c r="F602" s="37" t="s">
        <v>168</v>
      </c>
      <c r="G602" s="37" t="s">
        <v>168</v>
      </c>
      <c r="H602" s="35">
        <v>487</v>
      </c>
      <c r="I602" s="35">
        <v>306</v>
      </c>
      <c r="J602" s="35">
        <v>30.8</v>
      </c>
      <c r="K602" s="37" t="s">
        <v>168</v>
      </c>
      <c r="L602" s="36" t="s">
        <v>168</v>
      </c>
      <c r="M602" s="35">
        <v>400</v>
      </c>
      <c r="N602" s="37" t="s">
        <v>168</v>
      </c>
      <c r="O602" s="38"/>
    </row>
    <row r="603" spans="1:15" x14ac:dyDescent="0.2">
      <c r="A603" s="3">
        <f t="shared" si="23"/>
        <v>2041</v>
      </c>
      <c r="B603" s="35">
        <v>3145.02</v>
      </c>
      <c r="C603" s="35">
        <v>16.927020000000002</v>
      </c>
      <c r="D603" s="35">
        <v>1275</v>
      </c>
      <c r="E603" s="36">
        <v>5100</v>
      </c>
      <c r="F603" s="37" t="s">
        <v>168</v>
      </c>
      <c r="G603" s="37" t="s">
        <v>168</v>
      </c>
      <c r="H603" s="35">
        <v>503</v>
      </c>
      <c r="I603" s="35">
        <v>314</v>
      </c>
      <c r="J603" s="35">
        <v>30.8</v>
      </c>
      <c r="K603" s="37" t="s">
        <v>168</v>
      </c>
      <c r="L603" s="36" t="s">
        <v>168</v>
      </c>
      <c r="M603" s="35">
        <v>400</v>
      </c>
      <c r="N603" s="37" t="s">
        <v>168</v>
      </c>
      <c r="O603" s="38"/>
    </row>
    <row r="604" spans="1:15" x14ac:dyDescent="0.2">
      <c r="A604" s="3">
        <f t="shared" si="23"/>
        <v>2042</v>
      </c>
      <c r="B604" s="35">
        <v>3232.39</v>
      </c>
      <c r="C604" s="35">
        <v>16.927020000000002</v>
      </c>
      <c r="D604" s="35">
        <v>1275</v>
      </c>
      <c r="E604" s="36">
        <v>5100</v>
      </c>
      <c r="F604" s="37" t="s">
        <v>168</v>
      </c>
      <c r="G604" s="37" t="s">
        <v>168</v>
      </c>
      <c r="H604" s="35">
        <v>514</v>
      </c>
      <c r="I604" s="35">
        <v>330</v>
      </c>
      <c r="J604" s="35">
        <v>30.8</v>
      </c>
      <c r="K604" s="37" t="s">
        <v>168</v>
      </c>
      <c r="L604" s="36" t="s">
        <v>168</v>
      </c>
      <c r="M604" s="35">
        <v>400</v>
      </c>
      <c r="N604" s="37" t="s">
        <v>168</v>
      </c>
      <c r="O604" s="38"/>
    </row>
    <row r="605" spans="1:15" customFormat="1" x14ac:dyDescent="0.2">
      <c r="A605" s="3">
        <f t="shared" si="23"/>
        <v>2043</v>
      </c>
      <c r="B605" s="35">
        <v>3320.5200000000004</v>
      </c>
      <c r="C605" s="35">
        <v>16.927020000000002</v>
      </c>
      <c r="D605" s="35">
        <v>1275</v>
      </c>
      <c r="E605" s="36">
        <v>5100</v>
      </c>
      <c r="F605" s="37" t="s">
        <v>168</v>
      </c>
      <c r="G605" s="37" t="s">
        <v>168</v>
      </c>
      <c r="H605" s="35">
        <v>523</v>
      </c>
      <c r="I605" s="35">
        <v>336</v>
      </c>
      <c r="J605" s="35">
        <v>30.8</v>
      </c>
      <c r="K605" s="37" t="s">
        <v>168</v>
      </c>
      <c r="L605" s="36" t="s">
        <v>168</v>
      </c>
      <c r="M605" s="35">
        <v>400</v>
      </c>
      <c r="N605" s="37" t="s">
        <v>168</v>
      </c>
      <c r="O605" s="38"/>
    </row>
    <row r="606" spans="1:15" x14ac:dyDescent="0.2">
      <c r="B606" s="47"/>
      <c r="C606" s="47"/>
      <c r="D606"/>
      <c r="H606" s="3" t="s">
        <v>154</v>
      </c>
      <c r="I606" s="3" t="s">
        <v>154</v>
      </c>
    </row>
    <row r="607" spans="1:15" x14ac:dyDescent="0.2">
      <c r="A607" s="3">
        <f>A582+1</f>
        <v>24</v>
      </c>
      <c r="B607" s="47" t="str">
        <f ca="1">OFFSET(Portfolios!$B$7,A607,0)</f>
        <v>Portfolio24</v>
      </c>
      <c r="C607" s="47" t="str">
        <f ca="1">VLOOKUP(B607,Portfolios!$B$8:$D$47,2,FALSE)</f>
        <v>Oregon-only resources</v>
      </c>
      <c r="D607"/>
      <c r="H607" s="3" t="s">
        <v>154</v>
      </c>
      <c r="I607" s="3" t="s">
        <v>154</v>
      </c>
    </row>
    <row r="608" spans="1:15" x14ac:dyDescent="0.2">
      <c r="B608" s="3" t="s">
        <v>155</v>
      </c>
      <c r="C608" s="3" t="s">
        <v>155</v>
      </c>
      <c r="D608" s="3" t="s">
        <v>156</v>
      </c>
      <c r="E608" s="3" t="s">
        <v>157</v>
      </c>
      <c r="F608" s="3" t="s">
        <v>156</v>
      </c>
      <c r="G608" s="3" t="s">
        <v>157</v>
      </c>
      <c r="H608" s="3" t="s">
        <v>154</v>
      </c>
      <c r="I608" s="3" t="s">
        <v>154</v>
      </c>
      <c r="J608" s="42" t="s">
        <v>160</v>
      </c>
      <c r="K608" s="11" t="s">
        <v>161</v>
      </c>
      <c r="L608" s="26"/>
    </row>
    <row r="609" spans="1:15" x14ac:dyDescent="0.2">
      <c r="A609" s="3" t="s">
        <v>163</v>
      </c>
      <c r="B609" s="3" t="s">
        <v>164</v>
      </c>
      <c r="C609" s="3" t="s">
        <v>165</v>
      </c>
      <c r="D609" s="3" t="s">
        <v>164</v>
      </c>
      <c r="E609" s="3" t="s">
        <v>164</v>
      </c>
      <c r="F609" s="3" t="s">
        <v>165</v>
      </c>
      <c r="G609" s="3" t="s">
        <v>165</v>
      </c>
      <c r="H609" s="3" t="s">
        <v>158</v>
      </c>
      <c r="I609" s="3" t="s">
        <v>159</v>
      </c>
      <c r="J609" s="3" t="s">
        <v>164</v>
      </c>
      <c r="K609" s="3" t="s">
        <v>165</v>
      </c>
      <c r="L609" s="3" t="s">
        <v>166</v>
      </c>
      <c r="M609" s="3" t="s">
        <v>178</v>
      </c>
      <c r="N609" s="3" t="s">
        <v>167</v>
      </c>
    </row>
    <row r="610" spans="1:15" x14ac:dyDescent="0.2">
      <c r="A610" s="3">
        <f>A585</f>
        <v>2023</v>
      </c>
      <c r="B610" s="36" t="s">
        <v>168</v>
      </c>
      <c r="C610" s="36">
        <v>85.489954347818653</v>
      </c>
      <c r="D610" s="37" t="s">
        <v>168</v>
      </c>
      <c r="E610" s="37" t="s">
        <v>168</v>
      </c>
      <c r="F610" s="37" t="s">
        <v>168</v>
      </c>
      <c r="G610" s="37" t="s">
        <v>168</v>
      </c>
      <c r="H610" s="37" t="s">
        <v>168</v>
      </c>
      <c r="I610" s="37" t="s">
        <v>168</v>
      </c>
      <c r="J610" s="37" t="s">
        <v>168</v>
      </c>
      <c r="K610" s="37" t="s">
        <v>168</v>
      </c>
      <c r="L610" s="36" t="s">
        <v>168</v>
      </c>
      <c r="M610" s="36" t="s">
        <v>168</v>
      </c>
      <c r="N610" s="37" t="s">
        <v>168</v>
      </c>
      <c r="O610" s="37"/>
    </row>
    <row r="611" spans="1:15" x14ac:dyDescent="0.2">
      <c r="A611" s="3">
        <f>A610+1</f>
        <v>2024</v>
      </c>
      <c r="B611" s="35">
        <v>138.6</v>
      </c>
      <c r="C611" s="35">
        <v>112.46754069217755</v>
      </c>
      <c r="D611" s="35">
        <v>0</v>
      </c>
      <c r="E611" s="36">
        <v>0</v>
      </c>
      <c r="F611" s="37" t="s">
        <v>168</v>
      </c>
      <c r="G611" s="37" t="s">
        <v>168</v>
      </c>
      <c r="H611" s="36">
        <v>30</v>
      </c>
      <c r="I611" s="36">
        <v>133</v>
      </c>
      <c r="J611" s="35">
        <v>0</v>
      </c>
      <c r="K611" s="37" t="s">
        <v>168</v>
      </c>
      <c r="L611" s="36" t="s">
        <v>168</v>
      </c>
      <c r="M611" s="35">
        <v>0</v>
      </c>
      <c r="N611" s="37" t="s">
        <v>168</v>
      </c>
      <c r="O611" s="38"/>
    </row>
    <row r="612" spans="1:15" x14ac:dyDescent="0.2">
      <c r="A612" s="3">
        <f t="shared" ref="A612:A630" si="24">A611+1</f>
        <v>2025</v>
      </c>
      <c r="B612" s="35">
        <v>138.60999999999999</v>
      </c>
      <c r="C612" s="35">
        <v>113.20977148356157</v>
      </c>
      <c r="D612" s="35">
        <v>475</v>
      </c>
      <c r="E612" s="36">
        <v>1900</v>
      </c>
      <c r="F612" s="37" t="s">
        <v>168</v>
      </c>
      <c r="G612" s="37" t="s">
        <v>168</v>
      </c>
      <c r="H612" s="36">
        <v>60</v>
      </c>
      <c r="I612" s="36">
        <v>162</v>
      </c>
      <c r="J612" s="35">
        <v>0</v>
      </c>
      <c r="K612" s="37" t="s">
        <v>168</v>
      </c>
      <c r="L612" s="36" t="s">
        <v>168</v>
      </c>
      <c r="M612" s="35">
        <v>0</v>
      </c>
      <c r="N612" s="37" t="s">
        <v>168</v>
      </c>
      <c r="O612" s="38"/>
    </row>
    <row r="613" spans="1:15" x14ac:dyDescent="0.2">
      <c r="A613" s="3">
        <f t="shared" si="24"/>
        <v>2026</v>
      </c>
      <c r="B613" s="35">
        <v>633.43000000000006</v>
      </c>
      <c r="C613" s="35">
        <v>114.47310072614376</v>
      </c>
      <c r="D613" s="35">
        <v>475</v>
      </c>
      <c r="E613" s="36">
        <v>1900</v>
      </c>
      <c r="F613" s="37" t="s">
        <v>168</v>
      </c>
      <c r="G613" s="37" t="s">
        <v>168</v>
      </c>
      <c r="H613" s="35">
        <v>90</v>
      </c>
      <c r="I613" s="35">
        <v>183</v>
      </c>
      <c r="J613" s="35">
        <v>12.54</v>
      </c>
      <c r="K613" s="37" t="s">
        <v>168</v>
      </c>
      <c r="L613" s="36" t="s">
        <v>168</v>
      </c>
      <c r="M613" s="35">
        <v>0</v>
      </c>
      <c r="N613" s="37" t="s">
        <v>168</v>
      </c>
      <c r="O613" s="38"/>
    </row>
    <row r="614" spans="1:15" x14ac:dyDescent="0.2">
      <c r="A614" s="3">
        <f t="shared" si="24"/>
        <v>2027</v>
      </c>
      <c r="B614" s="35">
        <v>743.16000000000008</v>
      </c>
      <c r="C614" s="35">
        <v>115.73906072251305</v>
      </c>
      <c r="D614" s="35">
        <v>475</v>
      </c>
      <c r="E614" s="36">
        <v>1900</v>
      </c>
      <c r="F614" s="37" t="s">
        <v>168</v>
      </c>
      <c r="G614" s="37" t="s">
        <v>168</v>
      </c>
      <c r="H614" s="35">
        <v>120</v>
      </c>
      <c r="I614" s="35">
        <v>199</v>
      </c>
      <c r="J614" s="35">
        <v>16.000000000000004</v>
      </c>
      <c r="K614" s="37" t="s">
        <v>168</v>
      </c>
      <c r="L614" s="36" t="s">
        <v>168</v>
      </c>
      <c r="M614" s="35">
        <v>250</v>
      </c>
      <c r="N614" s="37" t="s">
        <v>168</v>
      </c>
      <c r="O614" s="38"/>
    </row>
    <row r="615" spans="1:15" x14ac:dyDescent="0.2">
      <c r="A615" s="3">
        <f t="shared" si="24"/>
        <v>2028</v>
      </c>
      <c r="B615" s="35">
        <v>972.17</v>
      </c>
      <c r="C615" s="35">
        <v>116.88938767031144</v>
      </c>
      <c r="D615" s="35">
        <v>475</v>
      </c>
      <c r="E615" s="36">
        <v>1900</v>
      </c>
      <c r="F615" s="37" t="s">
        <v>168</v>
      </c>
      <c r="G615" s="37" t="s">
        <v>168</v>
      </c>
      <c r="H615" s="35">
        <v>150</v>
      </c>
      <c r="I615" s="35">
        <v>211</v>
      </c>
      <c r="J615" s="35">
        <v>21.560000000000002</v>
      </c>
      <c r="K615" s="37" t="s">
        <v>168</v>
      </c>
      <c r="L615" s="36" t="s">
        <v>168</v>
      </c>
      <c r="M615" s="35">
        <v>400</v>
      </c>
      <c r="N615" s="37" t="s">
        <v>168</v>
      </c>
      <c r="O615" s="38"/>
    </row>
    <row r="616" spans="1:15" x14ac:dyDescent="0.2">
      <c r="A616" s="3">
        <f t="shared" si="24"/>
        <v>2029</v>
      </c>
      <c r="B616" s="35">
        <v>1237.94</v>
      </c>
      <c r="C616" s="35">
        <v>118.27882042730599</v>
      </c>
      <c r="D616" s="35">
        <v>475</v>
      </c>
      <c r="E616" s="36">
        <v>1900</v>
      </c>
      <c r="F616" s="37" t="s">
        <v>168</v>
      </c>
      <c r="G616" s="37" t="s">
        <v>168</v>
      </c>
      <c r="H616" s="35">
        <v>183</v>
      </c>
      <c r="I616" s="35">
        <v>218</v>
      </c>
      <c r="J616" s="35">
        <v>26.769999999999996</v>
      </c>
      <c r="K616" s="37" t="s">
        <v>168</v>
      </c>
      <c r="L616" s="36" t="s">
        <v>168</v>
      </c>
      <c r="M616" s="35">
        <v>400</v>
      </c>
      <c r="N616" s="37" t="s">
        <v>168</v>
      </c>
      <c r="O616" s="38"/>
    </row>
    <row r="617" spans="1:15" x14ac:dyDescent="0.2">
      <c r="A617" s="3">
        <f t="shared" si="24"/>
        <v>2030</v>
      </c>
      <c r="B617" s="35">
        <v>1414.9499999999998</v>
      </c>
      <c r="C617" s="35">
        <v>119.55259402516945</v>
      </c>
      <c r="D617" s="35">
        <v>975</v>
      </c>
      <c r="E617" s="36">
        <v>3900</v>
      </c>
      <c r="F617" s="37" t="s">
        <v>168</v>
      </c>
      <c r="G617" s="37" t="s">
        <v>168</v>
      </c>
      <c r="H617" s="35">
        <v>216</v>
      </c>
      <c r="I617" s="35">
        <v>228</v>
      </c>
      <c r="J617" s="35">
        <v>30.8</v>
      </c>
      <c r="K617" s="37" t="s">
        <v>168</v>
      </c>
      <c r="L617" s="36" t="s">
        <v>168</v>
      </c>
      <c r="M617" s="35">
        <v>400</v>
      </c>
      <c r="N617" s="37" t="s">
        <v>168</v>
      </c>
      <c r="O617" s="38"/>
    </row>
    <row r="618" spans="1:15" x14ac:dyDescent="0.2">
      <c r="A618" s="3">
        <f t="shared" si="24"/>
        <v>2031</v>
      </c>
      <c r="B618" s="35">
        <v>1523.3399999999997</v>
      </c>
      <c r="C618" s="35">
        <v>119.0394661550436</v>
      </c>
      <c r="D618" s="35">
        <v>975</v>
      </c>
      <c r="E618" s="36">
        <v>3900</v>
      </c>
      <c r="F618" s="37" t="s">
        <v>168</v>
      </c>
      <c r="G618" s="37" t="s">
        <v>168</v>
      </c>
      <c r="H618" s="35">
        <v>251</v>
      </c>
      <c r="I618" s="35">
        <v>242</v>
      </c>
      <c r="J618" s="35">
        <v>30.8</v>
      </c>
      <c r="K618" s="37" t="s">
        <v>168</v>
      </c>
      <c r="L618" s="36" t="s">
        <v>168</v>
      </c>
      <c r="M618" s="35">
        <v>400</v>
      </c>
      <c r="N618" s="37" t="s">
        <v>168</v>
      </c>
      <c r="O618" s="38"/>
    </row>
    <row r="619" spans="1:15" x14ac:dyDescent="0.2">
      <c r="A619" s="3">
        <f t="shared" si="24"/>
        <v>2032</v>
      </c>
      <c r="B619" s="35">
        <v>1652.78</v>
      </c>
      <c r="C619" s="35">
        <v>118.41300061010524</v>
      </c>
      <c r="D619" s="35">
        <v>975</v>
      </c>
      <c r="E619" s="36">
        <v>3900</v>
      </c>
      <c r="F619" s="37" t="s">
        <v>168</v>
      </c>
      <c r="G619" s="37" t="s">
        <v>168</v>
      </c>
      <c r="H619" s="35">
        <v>285</v>
      </c>
      <c r="I619" s="35">
        <v>252</v>
      </c>
      <c r="J619" s="35">
        <v>30.8</v>
      </c>
      <c r="K619" s="37" t="s">
        <v>168</v>
      </c>
      <c r="L619" s="36" t="s">
        <v>168</v>
      </c>
      <c r="M619" s="35">
        <v>400</v>
      </c>
      <c r="N619" s="37" t="s">
        <v>168</v>
      </c>
      <c r="O619" s="38"/>
    </row>
    <row r="620" spans="1:15" x14ac:dyDescent="0.2">
      <c r="A620" s="3">
        <f t="shared" si="24"/>
        <v>2033</v>
      </c>
      <c r="B620" s="35">
        <v>1782.27</v>
      </c>
      <c r="C620" s="35">
        <v>118.02089450464705</v>
      </c>
      <c r="D620" s="35">
        <v>975</v>
      </c>
      <c r="E620" s="36">
        <v>3900</v>
      </c>
      <c r="F620" s="37" t="s">
        <v>168</v>
      </c>
      <c r="G620" s="37" t="s">
        <v>168</v>
      </c>
      <c r="H620" s="35">
        <v>317</v>
      </c>
      <c r="I620" s="35">
        <v>261</v>
      </c>
      <c r="J620" s="35">
        <v>30.8</v>
      </c>
      <c r="K620" s="37" t="s">
        <v>168</v>
      </c>
      <c r="L620" s="36" t="s">
        <v>168</v>
      </c>
      <c r="M620" s="35">
        <v>400</v>
      </c>
      <c r="N620" s="37" t="s">
        <v>168</v>
      </c>
      <c r="O620" s="38"/>
    </row>
    <row r="621" spans="1:15" x14ac:dyDescent="0.2">
      <c r="A621" s="3">
        <f t="shared" si="24"/>
        <v>2034</v>
      </c>
      <c r="B621" s="35">
        <v>1917.45</v>
      </c>
      <c r="C621" s="35">
        <v>117.51542513212381</v>
      </c>
      <c r="D621" s="35">
        <v>975</v>
      </c>
      <c r="E621" s="36">
        <v>3900</v>
      </c>
      <c r="F621" s="37" t="s">
        <v>168</v>
      </c>
      <c r="G621" s="37" t="s">
        <v>168</v>
      </c>
      <c r="H621" s="35">
        <v>348</v>
      </c>
      <c r="I621" s="35">
        <v>270</v>
      </c>
      <c r="J621" s="35">
        <v>30.8</v>
      </c>
      <c r="K621" s="37" t="s">
        <v>168</v>
      </c>
      <c r="L621" s="36" t="s">
        <v>168</v>
      </c>
      <c r="M621" s="35">
        <v>400</v>
      </c>
      <c r="N621" s="37" t="s">
        <v>168</v>
      </c>
      <c r="O621" s="38"/>
    </row>
    <row r="622" spans="1:15" x14ac:dyDescent="0.2">
      <c r="A622" s="3">
        <f t="shared" si="24"/>
        <v>2035</v>
      </c>
      <c r="B622" s="35">
        <v>2075.0299999999997</v>
      </c>
      <c r="C622" s="35">
        <v>117.01248310646319</v>
      </c>
      <c r="D622" s="35">
        <v>975</v>
      </c>
      <c r="E622" s="36">
        <v>3900</v>
      </c>
      <c r="F622" s="37" t="s">
        <v>168</v>
      </c>
      <c r="G622" s="37" t="s">
        <v>168</v>
      </c>
      <c r="H622" s="35">
        <v>377</v>
      </c>
      <c r="I622" s="35">
        <v>272</v>
      </c>
      <c r="J622" s="35">
        <v>30.8</v>
      </c>
      <c r="K622" s="37" t="s">
        <v>168</v>
      </c>
      <c r="L622" s="36" t="s">
        <v>168</v>
      </c>
      <c r="M622" s="35">
        <v>400</v>
      </c>
      <c r="N622" s="37" t="s">
        <v>168</v>
      </c>
      <c r="O622" s="38"/>
    </row>
    <row r="623" spans="1:15" x14ac:dyDescent="0.2">
      <c r="A623" s="3">
        <f t="shared" si="24"/>
        <v>2036</v>
      </c>
      <c r="B623" s="35">
        <v>2264.29</v>
      </c>
      <c r="C623" s="35">
        <v>116.39845321543309</v>
      </c>
      <c r="D623" s="35">
        <v>975</v>
      </c>
      <c r="E623" s="36">
        <v>3900</v>
      </c>
      <c r="F623" s="37" t="s">
        <v>168</v>
      </c>
      <c r="G623" s="37" t="s">
        <v>168</v>
      </c>
      <c r="H623" s="35">
        <v>404</v>
      </c>
      <c r="I623" s="35">
        <v>287</v>
      </c>
      <c r="J623" s="35">
        <v>30.8</v>
      </c>
      <c r="K623" s="37" t="s">
        <v>168</v>
      </c>
      <c r="L623" s="36" t="s">
        <v>168</v>
      </c>
      <c r="M623" s="35">
        <v>400</v>
      </c>
      <c r="N623" s="37" t="s">
        <v>168</v>
      </c>
      <c r="O623" s="38"/>
    </row>
    <row r="624" spans="1:15" x14ac:dyDescent="0.2">
      <c r="A624" s="3">
        <f t="shared" si="24"/>
        <v>2037</v>
      </c>
      <c r="B624" s="35">
        <v>2454.0599999999995</v>
      </c>
      <c r="C624" s="35">
        <v>67.74752039704336</v>
      </c>
      <c r="D624" s="35">
        <v>975</v>
      </c>
      <c r="E624" s="36">
        <v>3900</v>
      </c>
      <c r="F624" s="37" t="s">
        <v>168</v>
      </c>
      <c r="G624" s="37" t="s">
        <v>168</v>
      </c>
      <c r="H624" s="35">
        <v>429</v>
      </c>
      <c r="I624" s="35">
        <v>296</v>
      </c>
      <c r="J624" s="35">
        <v>30.8</v>
      </c>
      <c r="K624" s="37" t="s">
        <v>168</v>
      </c>
      <c r="L624" s="36" t="s">
        <v>168</v>
      </c>
      <c r="M624" s="35">
        <v>400</v>
      </c>
      <c r="N624" s="37" t="s">
        <v>168</v>
      </c>
      <c r="O624" s="38"/>
    </row>
    <row r="625" spans="1:15" x14ac:dyDescent="0.2">
      <c r="A625" s="3">
        <f t="shared" si="24"/>
        <v>2038</v>
      </c>
      <c r="B625" s="35">
        <v>2631.78</v>
      </c>
      <c r="C625" s="35">
        <v>41.471463165077267</v>
      </c>
      <c r="D625" s="35">
        <v>1075</v>
      </c>
      <c r="E625" s="36">
        <v>4300</v>
      </c>
      <c r="F625" s="37" t="s">
        <v>168</v>
      </c>
      <c r="G625" s="37" t="s">
        <v>168</v>
      </c>
      <c r="H625" s="35">
        <v>452</v>
      </c>
      <c r="I625" s="35">
        <v>303</v>
      </c>
      <c r="J625" s="35">
        <v>30.8</v>
      </c>
      <c r="K625" s="37" t="s">
        <v>168</v>
      </c>
      <c r="L625" s="36" t="s">
        <v>168</v>
      </c>
      <c r="M625" s="35">
        <v>400</v>
      </c>
      <c r="N625" s="37" t="s">
        <v>168</v>
      </c>
      <c r="O625" s="38"/>
    </row>
    <row r="626" spans="1:15" x14ac:dyDescent="0.2">
      <c r="A626" s="3">
        <f t="shared" si="24"/>
        <v>2039</v>
      </c>
      <c r="B626" s="35">
        <v>2811.33</v>
      </c>
      <c r="C626" s="35">
        <v>16.927020000000002</v>
      </c>
      <c r="D626" s="35">
        <v>1175</v>
      </c>
      <c r="E626" s="36">
        <v>4700</v>
      </c>
      <c r="F626" s="37" t="s">
        <v>168</v>
      </c>
      <c r="G626" s="37" t="s">
        <v>168</v>
      </c>
      <c r="H626" s="35">
        <v>471</v>
      </c>
      <c r="I626" s="35">
        <v>310</v>
      </c>
      <c r="J626" s="35">
        <v>30.8</v>
      </c>
      <c r="K626" s="37" t="s">
        <v>168</v>
      </c>
      <c r="L626" s="36" t="s">
        <v>168</v>
      </c>
      <c r="M626" s="35">
        <v>400</v>
      </c>
      <c r="N626" s="37" t="s">
        <v>168</v>
      </c>
      <c r="O626" s="38"/>
    </row>
    <row r="627" spans="1:15" x14ac:dyDescent="0.2">
      <c r="A627" s="3">
        <f t="shared" si="24"/>
        <v>2040</v>
      </c>
      <c r="B627" s="35">
        <v>2960.37</v>
      </c>
      <c r="C627" s="35">
        <v>16.927020000000002</v>
      </c>
      <c r="D627" s="35">
        <v>1275</v>
      </c>
      <c r="E627" s="36">
        <v>5100</v>
      </c>
      <c r="F627" s="37" t="s">
        <v>168</v>
      </c>
      <c r="G627" s="37" t="s">
        <v>168</v>
      </c>
      <c r="H627" s="35">
        <v>487</v>
      </c>
      <c r="I627" s="35">
        <v>306</v>
      </c>
      <c r="J627" s="35">
        <v>30.8</v>
      </c>
      <c r="K627" s="37" t="s">
        <v>168</v>
      </c>
      <c r="L627" s="36" t="s">
        <v>168</v>
      </c>
      <c r="M627" s="35">
        <v>400</v>
      </c>
      <c r="N627" s="37" t="s">
        <v>168</v>
      </c>
      <c r="O627" s="38"/>
    </row>
    <row r="628" spans="1:15" x14ac:dyDescent="0.2">
      <c r="A628" s="3">
        <f t="shared" si="24"/>
        <v>2041</v>
      </c>
      <c r="B628" s="35">
        <v>3145</v>
      </c>
      <c r="C628" s="35">
        <v>16.927020000000002</v>
      </c>
      <c r="D628" s="35">
        <v>1275</v>
      </c>
      <c r="E628" s="36">
        <v>5100</v>
      </c>
      <c r="F628" s="37" t="s">
        <v>168</v>
      </c>
      <c r="G628" s="37" t="s">
        <v>168</v>
      </c>
      <c r="H628" s="35">
        <v>503</v>
      </c>
      <c r="I628" s="35">
        <v>314</v>
      </c>
      <c r="J628" s="35">
        <v>30.8</v>
      </c>
      <c r="K628" s="37" t="s">
        <v>168</v>
      </c>
      <c r="L628" s="36" t="s">
        <v>168</v>
      </c>
      <c r="M628" s="35">
        <v>400</v>
      </c>
      <c r="N628" s="37" t="s">
        <v>168</v>
      </c>
      <c r="O628" s="38"/>
    </row>
    <row r="629" spans="1:15" x14ac:dyDescent="0.2">
      <c r="A629" s="3">
        <f t="shared" si="24"/>
        <v>2042</v>
      </c>
      <c r="B629" s="35">
        <v>3232.3599999999997</v>
      </c>
      <c r="C629" s="35">
        <v>16.927020000000002</v>
      </c>
      <c r="D629" s="35">
        <v>1275</v>
      </c>
      <c r="E629" s="36">
        <v>5100</v>
      </c>
      <c r="F629" s="37" t="s">
        <v>168</v>
      </c>
      <c r="G629" s="37" t="s">
        <v>168</v>
      </c>
      <c r="H629" s="35">
        <v>514</v>
      </c>
      <c r="I629" s="35">
        <v>330</v>
      </c>
      <c r="J629" s="35">
        <v>30.8</v>
      </c>
      <c r="K629" s="37" t="s">
        <v>168</v>
      </c>
      <c r="L629" s="36" t="s">
        <v>168</v>
      </c>
      <c r="M629" s="35">
        <v>400</v>
      </c>
      <c r="N629" s="37" t="s">
        <v>168</v>
      </c>
      <c r="O629" s="38"/>
    </row>
    <row r="630" spans="1:15" customFormat="1" x14ac:dyDescent="0.2">
      <c r="A630" s="3">
        <f t="shared" si="24"/>
        <v>2043</v>
      </c>
      <c r="B630" s="35">
        <v>3320.5</v>
      </c>
      <c r="C630" s="35">
        <v>16.927020000000002</v>
      </c>
      <c r="D630" s="35">
        <v>1275</v>
      </c>
      <c r="E630" s="36">
        <v>5100</v>
      </c>
      <c r="F630" s="37" t="s">
        <v>168</v>
      </c>
      <c r="G630" s="37" t="s">
        <v>168</v>
      </c>
      <c r="H630" s="35">
        <v>523</v>
      </c>
      <c r="I630" s="35">
        <v>336</v>
      </c>
      <c r="J630" s="35">
        <v>30.8</v>
      </c>
      <c r="K630" s="37" t="s">
        <v>168</v>
      </c>
      <c r="L630" s="36" t="s">
        <v>168</v>
      </c>
      <c r="M630" s="35">
        <v>400</v>
      </c>
      <c r="N630" s="37" t="s">
        <v>168</v>
      </c>
      <c r="O630" s="38"/>
    </row>
    <row r="631" spans="1:15" x14ac:dyDescent="0.2">
      <c r="B631" s="47"/>
      <c r="C631" s="47"/>
      <c r="H631" s="3" t="s">
        <v>154</v>
      </c>
      <c r="I631" s="3" t="s">
        <v>154</v>
      </c>
    </row>
    <row r="632" spans="1:15" x14ac:dyDescent="0.2">
      <c r="A632" s="3">
        <f>A607+1</f>
        <v>25</v>
      </c>
      <c r="B632" s="47" t="str">
        <f ca="1">OFFSET(Portfolios!$B$7,A632,0)</f>
        <v>Portfolio25</v>
      </c>
      <c r="C632" s="47" t="str">
        <f ca="1">VLOOKUP(B632,Portfolios!$B$8:$D$47,2,FALSE)</f>
        <v>Physical RPS</v>
      </c>
      <c r="H632" s="3" t="s">
        <v>154</v>
      </c>
      <c r="I632" s="3" t="s">
        <v>154</v>
      </c>
    </row>
    <row r="633" spans="1:15" x14ac:dyDescent="0.2">
      <c r="B633" s="3" t="s">
        <v>155</v>
      </c>
      <c r="C633" s="3" t="s">
        <v>155</v>
      </c>
      <c r="D633" s="3" t="s">
        <v>156</v>
      </c>
      <c r="E633" s="3" t="s">
        <v>157</v>
      </c>
      <c r="F633" s="3" t="s">
        <v>156</v>
      </c>
      <c r="G633" s="3" t="s">
        <v>157</v>
      </c>
      <c r="H633" s="3" t="s">
        <v>154</v>
      </c>
      <c r="I633" s="3" t="s">
        <v>154</v>
      </c>
      <c r="J633" s="42" t="s">
        <v>160</v>
      </c>
      <c r="K633" s="11" t="s">
        <v>161</v>
      </c>
      <c r="L633" s="26"/>
    </row>
    <row r="634" spans="1:15" x14ac:dyDescent="0.2">
      <c r="A634" s="3" t="s">
        <v>163</v>
      </c>
      <c r="B634" s="3" t="s">
        <v>164</v>
      </c>
      <c r="C634" s="3" t="s">
        <v>165</v>
      </c>
      <c r="D634" s="3" t="s">
        <v>164</v>
      </c>
      <c r="E634" s="3" t="s">
        <v>164</v>
      </c>
      <c r="F634" s="3" t="s">
        <v>165</v>
      </c>
      <c r="G634" s="3" t="s">
        <v>165</v>
      </c>
      <c r="H634" s="3" t="s">
        <v>158</v>
      </c>
      <c r="I634" s="3" t="s">
        <v>159</v>
      </c>
      <c r="J634" s="3" t="s">
        <v>164</v>
      </c>
      <c r="K634" s="3" t="s">
        <v>165</v>
      </c>
      <c r="L634" s="3" t="s">
        <v>166</v>
      </c>
      <c r="M634" s="3" t="s">
        <v>178</v>
      </c>
      <c r="N634" s="3" t="s">
        <v>167</v>
      </c>
    </row>
    <row r="635" spans="1:15" x14ac:dyDescent="0.2">
      <c r="A635" s="3">
        <f>A610</f>
        <v>2023</v>
      </c>
      <c r="B635" s="36" t="s">
        <v>168</v>
      </c>
      <c r="C635" s="36">
        <v>85.489954347818653</v>
      </c>
      <c r="D635" s="37" t="s">
        <v>168</v>
      </c>
      <c r="E635" s="37" t="s">
        <v>168</v>
      </c>
      <c r="F635" s="37" t="s">
        <v>168</v>
      </c>
      <c r="G635" s="37" t="s">
        <v>168</v>
      </c>
      <c r="H635" s="37" t="s">
        <v>168</v>
      </c>
      <c r="I635" s="37" t="s">
        <v>168</v>
      </c>
      <c r="J635" s="37" t="s">
        <v>168</v>
      </c>
      <c r="K635" s="37" t="s">
        <v>168</v>
      </c>
      <c r="L635" s="36" t="s">
        <v>168</v>
      </c>
      <c r="M635" s="36" t="s">
        <v>168</v>
      </c>
      <c r="N635" s="37" t="s">
        <v>168</v>
      </c>
      <c r="O635" s="37"/>
    </row>
    <row r="636" spans="1:15" x14ac:dyDescent="0.2">
      <c r="A636" s="3">
        <f>A635+1</f>
        <v>2024</v>
      </c>
      <c r="B636" s="35">
        <v>138.6</v>
      </c>
      <c r="C636" s="35">
        <v>112.46754069217755</v>
      </c>
      <c r="D636" s="35">
        <v>0</v>
      </c>
      <c r="E636" s="36">
        <v>0</v>
      </c>
      <c r="F636" s="37" t="s">
        <v>168</v>
      </c>
      <c r="G636" s="37" t="s">
        <v>168</v>
      </c>
      <c r="H636" s="36">
        <v>30</v>
      </c>
      <c r="I636" s="36">
        <v>133</v>
      </c>
      <c r="J636" s="35">
        <v>0</v>
      </c>
      <c r="K636" s="37" t="s">
        <v>168</v>
      </c>
      <c r="L636" s="36" t="s">
        <v>168</v>
      </c>
      <c r="M636" s="35">
        <v>0</v>
      </c>
      <c r="N636" s="37" t="s">
        <v>168</v>
      </c>
      <c r="O636" s="38"/>
    </row>
    <row r="637" spans="1:15" x14ac:dyDescent="0.2">
      <c r="A637" s="3">
        <f t="shared" ref="A637:A655" si="25">A636+1</f>
        <v>2025</v>
      </c>
      <c r="B637" s="35">
        <v>138.60999999999999</v>
      </c>
      <c r="C637" s="35">
        <v>113.20977148356157</v>
      </c>
      <c r="D637" s="35">
        <v>475</v>
      </c>
      <c r="E637" s="36">
        <v>1900</v>
      </c>
      <c r="F637" s="37" t="s">
        <v>168</v>
      </c>
      <c r="G637" s="37" t="s">
        <v>168</v>
      </c>
      <c r="H637" s="36">
        <v>60</v>
      </c>
      <c r="I637" s="36">
        <v>162</v>
      </c>
      <c r="J637" s="35">
        <v>0</v>
      </c>
      <c r="K637" s="37" t="s">
        <v>168</v>
      </c>
      <c r="L637" s="36" t="s">
        <v>168</v>
      </c>
      <c r="M637" s="35">
        <v>0</v>
      </c>
      <c r="N637" s="37" t="s">
        <v>168</v>
      </c>
      <c r="O637" s="38"/>
    </row>
    <row r="638" spans="1:15" x14ac:dyDescent="0.2">
      <c r="A638" s="3">
        <f t="shared" si="25"/>
        <v>2026</v>
      </c>
      <c r="B638" s="35">
        <v>633.41999999999985</v>
      </c>
      <c r="C638" s="35">
        <v>114.47310072614376</v>
      </c>
      <c r="D638" s="35">
        <v>475</v>
      </c>
      <c r="E638" s="36">
        <v>1900</v>
      </c>
      <c r="F638" s="37" t="s">
        <v>168</v>
      </c>
      <c r="G638" s="37" t="s">
        <v>168</v>
      </c>
      <c r="H638" s="35">
        <v>90</v>
      </c>
      <c r="I638" s="35">
        <v>183</v>
      </c>
      <c r="J638" s="35">
        <v>12.54</v>
      </c>
      <c r="K638" s="37" t="s">
        <v>168</v>
      </c>
      <c r="L638" s="36" t="s">
        <v>168</v>
      </c>
      <c r="M638" s="35">
        <v>0</v>
      </c>
      <c r="N638" s="37" t="s">
        <v>168</v>
      </c>
      <c r="O638" s="38"/>
    </row>
    <row r="639" spans="1:15" x14ac:dyDescent="0.2">
      <c r="A639" s="3">
        <f t="shared" si="25"/>
        <v>2027</v>
      </c>
      <c r="B639" s="35">
        <v>734.27</v>
      </c>
      <c r="C639" s="35">
        <v>115.73906072251305</v>
      </c>
      <c r="D639" s="35">
        <v>475</v>
      </c>
      <c r="E639" s="36">
        <v>1900</v>
      </c>
      <c r="F639" s="37" t="s">
        <v>168</v>
      </c>
      <c r="G639" s="37" t="s">
        <v>168</v>
      </c>
      <c r="H639" s="35">
        <v>120</v>
      </c>
      <c r="I639" s="35">
        <v>199</v>
      </c>
      <c r="J639" s="35">
        <v>16.010000000000002</v>
      </c>
      <c r="K639" s="37" t="s">
        <v>168</v>
      </c>
      <c r="L639" s="36" t="s">
        <v>168</v>
      </c>
      <c r="M639" s="35">
        <v>228</v>
      </c>
      <c r="N639" s="37" t="s">
        <v>168</v>
      </c>
      <c r="O639" s="38"/>
    </row>
    <row r="640" spans="1:15" x14ac:dyDescent="0.2">
      <c r="A640" s="3">
        <f t="shared" si="25"/>
        <v>2028</v>
      </c>
      <c r="B640" s="35">
        <v>972.18000000000006</v>
      </c>
      <c r="C640" s="35">
        <v>116.88938767031144</v>
      </c>
      <c r="D640" s="35">
        <v>475</v>
      </c>
      <c r="E640" s="36">
        <v>1900</v>
      </c>
      <c r="F640" s="37" t="s">
        <v>168</v>
      </c>
      <c r="G640" s="37" t="s">
        <v>168</v>
      </c>
      <c r="H640" s="35">
        <v>150</v>
      </c>
      <c r="I640" s="35">
        <v>211</v>
      </c>
      <c r="J640" s="35">
        <v>21.560000000000002</v>
      </c>
      <c r="K640" s="37" t="s">
        <v>168</v>
      </c>
      <c r="L640" s="36" t="s">
        <v>168</v>
      </c>
      <c r="M640" s="35">
        <v>400</v>
      </c>
      <c r="N640" s="37" t="s">
        <v>168</v>
      </c>
      <c r="O640" s="38"/>
    </row>
    <row r="641" spans="1:15" x14ac:dyDescent="0.2">
      <c r="A641" s="3">
        <f t="shared" si="25"/>
        <v>2029</v>
      </c>
      <c r="B641" s="35">
        <v>1237.96</v>
      </c>
      <c r="C641" s="35">
        <v>118.27882042730599</v>
      </c>
      <c r="D641" s="35">
        <v>475</v>
      </c>
      <c r="E641" s="36">
        <v>1900</v>
      </c>
      <c r="F641" s="37" t="s">
        <v>168</v>
      </c>
      <c r="G641" s="37" t="s">
        <v>168</v>
      </c>
      <c r="H641" s="35">
        <v>183</v>
      </c>
      <c r="I641" s="35">
        <v>218</v>
      </c>
      <c r="J641" s="35">
        <v>26.769999999999996</v>
      </c>
      <c r="K641" s="37" t="s">
        <v>168</v>
      </c>
      <c r="L641" s="36" t="s">
        <v>168</v>
      </c>
      <c r="M641" s="35">
        <v>400</v>
      </c>
      <c r="N641" s="37" t="s">
        <v>168</v>
      </c>
      <c r="O641" s="38"/>
    </row>
    <row r="642" spans="1:15" x14ac:dyDescent="0.2">
      <c r="A642" s="3">
        <f t="shared" si="25"/>
        <v>2030</v>
      </c>
      <c r="B642" s="35">
        <v>1412.7299999999998</v>
      </c>
      <c r="C642" s="35">
        <v>119.55259402516945</v>
      </c>
      <c r="D642" s="35">
        <v>816</v>
      </c>
      <c r="E642" s="36">
        <v>3264</v>
      </c>
      <c r="F642" s="37" t="s">
        <v>168</v>
      </c>
      <c r="G642" s="37" t="s">
        <v>168</v>
      </c>
      <c r="H642" s="35">
        <v>216</v>
      </c>
      <c r="I642" s="35">
        <v>228</v>
      </c>
      <c r="J642" s="35">
        <v>30.8</v>
      </c>
      <c r="K642" s="37" t="s">
        <v>168</v>
      </c>
      <c r="L642" s="36" t="s">
        <v>168</v>
      </c>
      <c r="M642" s="35">
        <v>400</v>
      </c>
      <c r="N642" s="37" t="s">
        <v>168</v>
      </c>
      <c r="O642" s="38"/>
    </row>
    <row r="643" spans="1:15" x14ac:dyDescent="0.2">
      <c r="A643" s="3">
        <f t="shared" si="25"/>
        <v>2031</v>
      </c>
      <c r="B643" s="35">
        <v>1522.5499999999997</v>
      </c>
      <c r="C643" s="35">
        <v>119.0394661550436</v>
      </c>
      <c r="D643" s="35">
        <v>916</v>
      </c>
      <c r="E643" s="36">
        <v>3664</v>
      </c>
      <c r="F643" s="37" t="s">
        <v>168</v>
      </c>
      <c r="G643" s="37" t="s">
        <v>168</v>
      </c>
      <c r="H643" s="35">
        <v>251</v>
      </c>
      <c r="I643" s="35">
        <v>242</v>
      </c>
      <c r="J643" s="35">
        <v>30.8</v>
      </c>
      <c r="K643" s="37" t="s">
        <v>168</v>
      </c>
      <c r="L643" s="36" t="s">
        <v>168</v>
      </c>
      <c r="M643" s="35">
        <v>400</v>
      </c>
      <c r="N643" s="37" t="s">
        <v>168</v>
      </c>
      <c r="O643" s="38"/>
    </row>
    <row r="644" spans="1:15" x14ac:dyDescent="0.2">
      <c r="A644" s="3">
        <f t="shared" si="25"/>
        <v>2032</v>
      </c>
      <c r="B644" s="35">
        <v>1651.9499999999996</v>
      </c>
      <c r="C644" s="35">
        <v>118.41300061010524</v>
      </c>
      <c r="D644" s="35">
        <v>916</v>
      </c>
      <c r="E644" s="36">
        <v>3664</v>
      </c>
      <c r="F644" s="37" t="s">
        <v>168</v>
      </c>
      <c r="G644" s="37" t="s">
        <v>168</v>
      </c>
      <c r="H644" s="35">
        <v>285</v>
      </c>
      <c r="I644" s="35">
        <v>252</v>
      </c>
      <c r="J644" s="35">
        <v>30.8</v>
      </c>
      <c r="K644" s="37" t="s">
        <v>168</v>
      </c>
      <c r="L644" s="36" t="s">
        <v>168</v>
      </c>
      <c r="M644" s="35">
        <v>400</v>
      </c>
      <c r="N644" s="37" t="s">
        <v>168</v>
      </c>
      <c r="O644" s="38"/>
    </row>
    <row r="645" spans="1:15" x14ac:dyDescent="0.2">
      <c r="A645" s="3">
        <f t="shared" si="25"/>
        <v>2033</v>
      </c>
      <c r="B645" s="35">
        <v>1781.48</v>
      </c>
      <c r="C645" s="35">
        <v>118.02089450464705</v>
      </c>
      <c r="D645" s="35">
        <v>916</v>
      </c>
      <c r="E645" s="36">
        <v>3664</v>
      </c>
      <c r="F645" s="37" t="s">
        <v>168</v>
      </c>
      <c r="G645" s="37" t="s">
        <v>168</v>
      </c>
      <c r="H645" s="35">
        <v>317</v>
      </c>
      <c r="I645" s="35">
        <v>261</v>
      </c>
      <c r="J645" s="35">
        <v>30.8</v>
      </c>
      <c r="K645" s="37" t="s">
        <v>168</v>
      </c>
      <c r="L645" s="36" t="s">
        <v>168</v>
      </c>
      <c r="M645" s="35">
        <v>400</v>
      </c>
      <c r="N645" s="37" t="s">
        <v>168</v>
      </c>
      <c r="O645" s="38"/>
    </row>
    <row r="646" spans="1:15" x14ac:dyDescent="0.2">
      <c r="A646" s="3">
        <f t="shared" si="25"/>
        <v>2034</v>
      </c>
      <c r="B646" s="35">
        <v>1916.63</v>
      </c>
      <c r="C646" s="35">
        <v>117.51542513212381</v>
      </c>
      <c r="D646" s="35">
        <v>916</v>
      </c>
      <c r="E646" s="36">
        <v>3664</v>
      </c>
      <c r="F646" s="37" t="s">
        <v>168</v>
      </c>
      <c r="G646" s="37" t="s">
        <v>168</v>
      </c>
      <c r="H646" s="35">
        <v>348</v>
      </c>
      <c r="I646" s="35">
        <v>270</v>
      </c>
      <c r="J646" s="35">
        <v>30.8</v>
      </c>
      <c r="K646" s="37" t="s">
        <v>168</v>
      </c>
      <c r="L646" s="36" t="s">
        <v>168</v>
      </c>
      <c r="M646" s="35">
        <v>400</v>
      </c>
      <c r="N646" s="37" t="s">
        <v>168</v>
      </c>
      <c r="O646" s="38"/>
    </row>
    <row r="647" spans="1:15" x14ac:dyDescent="0.2">
      <c r="A647" s="3">
        <f t="shared" si="25"/>
        <v>2035</v>
      </c>
      <c r="B647" s="35">
        <v>2075.0299999999997</v>
      </c>
      <c r="C647" s="35">
        <v>117.01248310646319</v>
      </c>
      <c r="D647" s="35">
        <v>916</v>
      </c>
      <c r="E647" s="36">
        <v>3664</v>
      </c>
      <c r="F647" s="37" t="s">
        <v>168</v>
      </c>
      <c r="G647" s="37" t="s">
        <v>168</v>
      </c>
      <c r="H647" s="35">
        <v>377</v>
      </c>
      <c r="I647" s="35">
        <v>272</v>
      </c>
      <c r="J647" s="35">
        <v>30.8</v>
      </c>
      <c r="K647" s="37" t="s">
        <v>168</v>
      </c>
      <c r="L647" s="36" t="s">
        <v>168</v>
      </c>
      <c r="M647" s="35">
        <v>400</v>
      </c>
      <c r="N647" s="37" t="s">
        <v>168</v>
      </c>
      <c r="O647" s="38"/>
    </row>
    <row r="648" spans="1:15" x14ac:dyDescent="0.2">
      <c r="A648" s="3">
        <f t="shared" si="25"/>
        <v>2036</v>
      </c>
      <c r="B648" s="35">
        <v>2264.3999999999996</v>
      </c>
      <c r="C648" s="35">
        <v>116.39845321543309</v>
      </c>
      <c r="D648" s="35">
        <v>916</v>
      </c>
      <c r="E648" s="36">
        <v>3664</v>
      </c>
      <c r="F648" s="37" t="s">
        <v>168</v>
      </c>
      <c r="G648" s="37" t="s">
        <v>168</v>
      </c>
      <c r="H648" s="35">
        <v>404</v>
      </c>
      <c r="I648" s="35">
        <v>287</v>
      </c>
      <c r="J648" s="35">
        <v>30.8</v>
      </c>
      <c r="K648" s="37" t="s">
        <v>168</v>
      </c>
      <c r="L648" s="36" t="s">
        <v>168</v>
      </c>
      <c r="M648" s="35">
        <v>400</v>
      </c>
      <c r="N648" s="37" t="s">
        <v>168</v>
      </c>
      <c r="O648" s="38"/>
    </row>
    <row r="649" spans="1:15" x14ac:dyDescent="0.2">
      <c r="A649" s="3">
        <f t="shared" si="25"/>
        <v>2037</v>
      </c>
      <c r="B649" s="35">
        <v>2454.0799999999995</v>
      </c>
      <c r="C649" s="35">
        <v>67.74752039704336</v>
      </c>
      <c r="D649" s="35">
        <v>975</v>
      </c>
      <c r="E649" s="36">
        <v>3900</v>
      </c>
      <c r="F649" s="37" t="s">
        <v>168</v>
      </c>
      <c r="G649" s="37" t="s">
        <v>168</v>
      </c>
      <c r="H649" s="35">
        <v>429</v>
      </c>
      <c r="I649" s="35">
        <v>296</v>
      </c>
      <c r="J649" s="35">
        <v>30.8</v>
      </c>
      <c r="K649" s="37" t="s">
        <v>168</v>
      </c>
      <c r="L649" s="36" t="s">
        <v>168</v>
      </c>
      <c r="M649" s="35">
        <v>400</v>
      </c>
      <c r="N649" s="37" t="s">
        <v>168</v>
      </c>
      <c r="O649" s="38"/>
    </row>
    <row r="650" spans="1:15" x14ac:dyDescent="0.2">
      <c r="A650" s="3">
        <f t="shared" si="25"/>
        <v>2038</v>
      </c>
      <c r="B650" s="35">
        <v>2631.79</v>
      </c>
      <c r="C650" s="35">
        <v>41.471463165077267</v>
      </c>
      <c r="D650" s="35">
        <v>1075</v>
      </c>
      <c r="E650" s="36">
        <v>4300</v>
      </c>
      <c r="F650" s="37" t="s">
        <v>168</v>
      </c>
      <c r="G650" s="37" t="s">
        <v>168</v>
      </c>
      <c r="H650" s="35">
        <v>452</v>
      </c>
      <c r="I650" s="35">
        <v>303</v>
      </c>
      <c r="J650" s="35">
        <v>30.8</v>
      </c>
      <c r="K650" s="37" t="s">
        <v>168</v>
      </c>
      <c r="L650" s="36" t="s">
        <v>168</v>
      </c>
      <c r="M650" s="35">
        <v>400</v>
      </c>
      <c r="N650" s="37" t="s">
        <v>168</v>
      </c>
      <c r="O650" s="38"/>
    </row>
    <row r="651" spans="1:15" x14ac:dyDescent="0.2">
      <c r="A651" s="3">
        <f t="shared" si="25"/>
        <v>2039</v>
      </c>
      <c r="B651" s="35">
        <v>2811.3500000000004</v>
      </c>
      <c r="C651" s="35">
        <v>16.927020000000002</v>
      </c>
      <c r="D651" s="35">
        <v>1175</v>
      </c>
      <c r="E651" s="36">
        <v>4700</v>
      </c>
      <c r="F651" s="37" t="s">
        <v>168</v>
      </c>
      <c r="G651" s="37" t="s">
        <v>168</v>
      </c>
      <c r="H651" s="35">
        <v>471</v>
      </c>
      <c r="I651" s="35">
        <v>310</v>
      </c>
      <c r="J651" s="35">
        <v>30.8</v>
      </c>
      <c r="K651" s="37" t="s">
        <v>168</v>
      </c>
      <c r="L651" s="36" t="s">
        <v>168</v>
      </c>
      <c r="M651" s="35">
        <v>400</v>
      </c>
      <c r="N651" s="37" t="s">
        <v>168</v>
      </c>
      <c r="O651" s="38"/>
    </row>
    <row r="652" spans="1:15" x14ac:dyDescent="0.2">
      <c r="A652" s="3">
        <f t="shared" si="25"/>
        <v>2040</v>
      </c>
      <c r="B652" s="35">
        <v>2960.4000000000005</v>
      </c>
      <c r="C652" s="35">
        <v>16.927020000000002</v>
      </c>
      <c r="D652" s="35">
        <v>1275</v>
      </c>
      <c r="E652" s="36">
        <v>5100</v>
      </c>
      <c r="F652" s="37" t="s">
        <v>168</v>
      </c>
      <c r="G652" s="37" t="s">
        <v>168</v>
      </c>
      <c r="H652" s="35">
        <v>487</v>
      </c>
      <c r="I652" s="35">
        <v>306</v>
      </c>
      <c r="J652" s="35">
        <v>30.8</v>
      </c>
      <c r="K652" s="37" t="s">
        <v>168</v>
      </c>
      <c r="L652" s="36" t="s">
        <v>168</v>
      </c>
      <c r="M652" s="35">
        <v>400</v>
      </c>
      <c r="N652" s="37" t="s">
        <v>168</v>
      </c>
      <c r="O652" s="38"/>
    </row>
    <row r="653" spans="1:15" x14ac:dyDescent="0.2">
      <c r="A653" s="3">
        <f t="shared" si="25"/>
        <v>2041</v>
      </c>
      <c r="B653" s="35">
        <v>3145.01</v>
      </c>
      <c r="C653" s="35">
        <v>16.927020000000002</v>
      </c>
      <c r="D653" s="35">
        <v>1275</v>
      </c>
      <c r="E653" s="36">
        <v>5100</v>
      </c>
      <c r="F653" s="37" t="s">
        <v>168</v>
      </c>
      <c r="G653" s="37" t="s">
        <v>168</v>
      </c>
      <c r="H653" s="35">
        <v>503</v>
      </c>
      <c r="I653" s="35">
        <v>314</v>
      </c>
      <c r="J653" s="35">
        <v>30.8</v>
      </c>
      <c r="K653" s="37" t="s">
        <v>168</v>
      </c>
      <c r="L653" s="36" t="s">
        <v>168</v>
      </c>
      <c r="M653" s="35">
        <v>400</v>
      </c>
      <c r="N653" s="37" t="s">
        <v>168</v>
      </c>
      <c r="O653" s="38"/>
    </row>
    <row r="654" spans="1:15" x14ac:dyDescent="0.2">
      <c r="A654" s="3">
        <f t="shared" si="25"/>
        <v>2042</v>
      </c>
      <c r="B654" s="35">
        <v>3232.3799999999997</v>
      </c>
      <c r="C654" s="35">
        <v>16.927020000000002</v>
      </c>
      <c r="D654" s="35">
        <v>1275</v>
      </c>
      <c r="E654" s="36">
        <v>5100</v>
      </c>
      <c r="F654" s="37" t="s">
        <v>168</v>
      </c>
      <c r="G654" s="37" t="s">
        <v>168</v>
      </c>
      <c r="H654" s="35">
        <v>514</v>
      </c>
      <c r="I654" s="35">
        <v>330</v>
      </c>
      <c r="J654" s="35">
        <v>30.8</v>
      </c>
      <c r="K654" s="37" t="s">
        <v>168</v>
      </c>
      <c r="L654" s="36" t="s">
        <v>168</v>
      </c>
      <c r="M654" s="35">
        <v>400</v>
      </c>
      <c r="N654" s="37" t="s">
        <v>168</v>
      </c>
      <c r="O654" s="38"/>
    </row>
    <row r="655" spans="1:15" customFormat="1" x14ac:dyDescent="0.2">
      <c r="A655" s="3">
        <f t="shared" si="25"/>
        <v>2043</v>
      </c>
      <c r="B655" s="35">
        <v>3320.52</v>
      </c>
      <c r="C655" s="35">
        <v>16.927020000000002</v>
      </c>
      <c r="D655" s="35">
        <v>1275</v>
      </c>
      <c r="E655" s="36">
        <v>5100</v>
      </c>
      <c r="F655" s="37" t="s">
        <v>168</v>
      </c>
      <c r="G655" s="37" t="s">
        <v>168</v>
      </c>
      <c r="H655" s="35">
        <v>523</v>
      </c>
      <c r="I655" s="35">
        <v>336</v>
      </c>
      <c r="J655" s="35">
        <v>30.8</v>
      </c>
      <c r="K655" s="37" t="s">
        <v>168</v>
      </c>
      <c r="L655" s="36" t="s">
        <v>168</v>
      </c>
      <c r="M655" s="35">
        <v>400</v>
      </c>
      <c r="N655" s="37" t="s">
        <v>168</v>
      </c>
      <c r="O655" s="38"/>
    </row>
    <row r="656" spans="1:15" x14ac:dyDescent="0.2">
      <c r="B656" s="47"/>
      <c r="C656" s="47"/>
      <c r="H656" s="3" t="s">
        <v>154</v>
      </c>
      <c r="I656" s="3" t="s">
        <v>154</v>
      </c>
    </row>
    <row r="657" spans="1:15" x14ac:dyDescent="0.2">
      <c r="A657" s="3">
        <f>A632+1</f>
        <v>26</v>
      </c>
      <c r="B657" s="47" t="str">
        <f ca="1">OFFSET(Portfolios!$B$7,A657,0)</f>
        <v>Portfolio26</v>
      </c>
      <c r="C657" s="47" t="str">
        <f ca="1">VLOOKUP(B657,Portfolios!$B$8:$D$47,2,FALSE)</f>
        <v>Hydrogen blending</v>
      </c>
      <c r="H657" s="3" t="s">
        <v>154</v>
      </c>
      <c r="I657" s="3" t="s">
        <v>154</v>
      </c>
    </row>
    <row r="658" spans="1:15" x14ac:dyDescent="0.2">
      <c r="B658" s="3" t="s">
        <v>155</v>
      </c>
      <c r="C658" s="3" t="s">
        <v>155</v>
      </c>
      <c r="D658" s="3" t="s">
        <v>156</v>
      </c>
      <c r="E658" s="3" t="s">
        <v>157</v>
      </c>
      <c r="F658" s="3" t="s">
        <v>156</v>
      </c>
      <c r="G658" s="3" t="s">
        <v>157</v>
      </c>
      <c r="H658" s="3" t="s">
        <v>154</v>
      </c>
      <c r="I658" s="3" t="s">
        <v>154</v>
      </c>
      <c r="J658" s="42" t="s">
        <v>160</v>
      </c>
      <c r="K658" s="11" t="s">
        <v>161</v>
      </c>
      <c r="L658" s="26"/>
    </row>
    <row r="659" spans="1:15" x14ac:dyDescent="0.2">
      <c r="A659" s="3" t="s">
        <v>163</v>
      </c>
      <c r="B659" s="3" t="s">
        <v>164</v>
      </c>
      <c r="C659" s="3" t="s">
        <v>165</v>
      </c>
      <c r="D659" s="3" t="s">
        <v>164</v>
      </c>
      <c r="E659" s="3" t="s">
        <v>164</v>
      </c>
      <c r="F659" s="3" t="s">
        <v>165</v>
      </c>
      <c r="G659" s="3" t="s">
        <v>165</v>
      </c>
      <c r="H659" s="3" t="s">
        <v>158</v>
      </c>
      <c r="I659" s="3" t="s">
        <v>159</v>
      </c>
      <c r="J659" s="3" t="s">
        <v>164</v>
      </c>
      <c r="K659" s="3" t="s">
        <v>165</v>
      </c>
      <c r="L659" s="3" t="s">
        <v>166</v>
      </c>
      <c r="M659" s="3" t="s">
        <v>178</v>
      </c>
      <c r="N659" s="3" t="s">
        <v>167</v>
      </c>
    </row>
    <row r="660" spans="1:15" x14ac:dyDescent="0.2">
      <c r="A660" s="3">
        <f>A635</f>
        <v>2023</v>
      </c>
      <c r="B660" s="36" t="s">
        <v>168</v>
      </c>
      <c r="C660" s="36">
        <v>85.489954347818653</v>
      </c>
      <c r="D660" s="37" t="s">
        <v>168</v>
      </c>
      <c r="E660" s="37" t="s">
        <v>168</v>
      </c>
      <c r="F660" s="37" t="s">
        <v>168</v>
      </c>
      <c r="G660" s="37" t="s">
        <v>168</v>
      </c>
      <c r="H660" s="37" t="s">
        <v>168</v>
      </c>
      <c r="I660" s="37" t="s">
        <v>168</v>
      </c>
      <c r="J660" s="37" t="s">
        <v>168</v>
      </c>
      <c r="K660" s="37" t="s">
        <v>168</v>
      </c>
      <c r="L660" s="36" t="s">
        <v>168</v>
      </c>
      <c r="M660" s="36" t="s">
        <v>168</v>
      </c>
      <c r="N660" s="37" t="s">
        <v>168</v>
      </c>
      <c r="O660" s="37"/>
    </row>
    <row r="661" spans="1:15" x14ac:dyDescent="0.2">
      <c r="A661" s="3">
        <f>A660+1</f>
        <v>2024</v>
      </c>
      <c r="B661" s="35">
        <v>138.6</v>
      </c>
      <c r="C661" s="35">
        <v>112.46754069217755</v>
      </c>
      <c r="D661" s="35">
        <v>0</v>
      </c>
      <c r="E661" s="36">
        <v>0</v>
      </c>
      <c r="F661" s="37" t="s">
        <v>168</v>
      </c>
      <c r="G661" s="37" t="s">
        <v>168</v>
      </c>
      <c r="H661" s="36">
        <v>30</v>
      </c>
      <c r="I661" s="36">
        <v>133</v>
      </c>
      <c r="J661" s="35" t="s">
        <v>179</v>
      </c>
      <c r="K661" s="37" t="s">
        <v>168</v>
      </c>
      <c r="L661" s="36" t="s">
        <v>168</v>
      </c>
      <c r="M661" s="35">
        <v>0</v>
      </c>
      <c r="N661" s="37" t="s">
        <v>168</v>
      </c>
      <c r="O661" s="38"/>
    </row>
    <row r="662" spans="1:15" x14ac:dyDescent="0.2">
      <c r="A662" s="3">
        <f t="shared" ref="A662:A680" si="26">A661+1</f>
        <v>2025</v>
      </c>
      <c r="B662" s="35">
        <v>138.60999999999999</v>
      </c>
      <c r="C662" s="35">
        <v>113.20977148356157</v>
      </c>
      <c r="D662" s="35">
        <v>475</v>
      </c>
      <c r="E662" s="36">
        <v>1900</v>
      </c>
      <c r="F662" s="37" t="s">
        <v>168</v>
      </c>
      <c r="G662" s="37" t="s">
        <v>168</v>
      </c>
      <c r="H662" s="36">
        <v>60</v>
      </c>
      <c r="I662" s="36">
        <v>162</v>
      </c>
      <c r="J662" s="35">
        <v>0</v>
      </c>
      <c r="K662" s="37" t="s">
        <v>168</v>
      </c>
      <c r="L662" s="36" t="s">
        <v>168</v>
      </c>
      <c r="M662" s="35">
        <v>0</v>
      </c>
      <c r="N662" s="37" t="s">
        <v>168</v>
      </c>
      <c r="O662" s="38"/>
    </row>
    <row r="663" spans="1:15" x14ac:dyDescent="0.2">
      <c r="A663" s="3">
        <f t="shared" si="26"/>
        <v>2026</v>
      </c>
      <c r="B663" s="35">
        <v>633.41999999999985</v>
      </c>
      <c r="C663" s="35">
        <v>114.47310072614376</v>
      </c>
      <c r="D663" s="35">
        <v>475</v>
      </c>
      <c r="E663" s="36">
        <v>1900</v>
      </c>
      <c r="F663" s="37" t="s">
        <v>168</v>
      </c>
      <c r="G663" s="37" t="s">
        <v>168</v>
      </c>
      <c r="H663" s="35">
        <v>90</v>
      </c>
      <c r="I663" s="35">
        <v>183</v>
      </c>
      <c r="J663" s="35">
        <v>12.54</v>
      </c>
      <c r="K663" s="37" t="s">
        <v>168</v>
      </c>
      <c r="L663" s="36" t="s">
        <v>168</v>
      </c>
      <c r="M663" s="35">
        <v>0</v>
      </c>
      <c r="N663" s="37" t="s">
        <v>168</v>
      </c>
      <c r="O663" s="38"/>
    </row>
    <row r="664" spans="1:15" x14ac:dyDescent="0.2">
      <c r="A664" s="3">
        <f t="shared" si="26"/>
        <v>2027</v>
      </c>
      <c r="B664" s="35">
        <v>734.27</v>
      </c>
      <c r="C664" s="35">
        <v>115.73906072251305</v>
      </c>
      <c r="D664" s="35">
        <v>475</v>
      </c>
      <c r="E664" s="36">
        <v>1900</v>
      </c>
      <c r="F664" s="37" t="s">
        <v>168</v>
      </c>
      <c r="G664" s="37" t="s">
        <v>168</v>
      </c>
      <c r="H664" s="35">
        <v>120</v>
      </c>
      <c r="I664" s="35">
        <v>199</v>
      </c>
      <c r="J664" s="35">
        <v>16.010000000000002</v>
      </c>
      <c r="K664" s="37" t="s">
        <v>168</v>
      </c>
      <c r="L664" s="36" t="s">
        <v>168</v>
      </c>
      <c r="M664" s="35">
        <v>228</v>
      </c>
      <c r="N664" s="37" t="s">
        <v>168</v>
      </c>
      <c r="O664" s="38"/>
    </row>
    <row r="665" spans="1:15" x14ac:dyDescent="0.2">
      <c r="A665" s="3">
        <f t="shared" si="26"/>
        <v>2028</v>
      </c>
      <c r="B665" s="35">
        <v>972.18</v>
      </c>
      <c r="C665" s="35">
        <v>116.88938767031144</v>
      </c>
      <c r="D665" s="35">
        <v>475</v>
      </c>
      <c r="E665" s="36">
        <v>1900</v>
      </c>
      <c r="F665" s="37" t="s">
        <v>168</v>
      </c>
      <c r="G665" s="37" t="s">
        <v>168</v>
      </c>
      <c r="H665" s="35">
        <v>150</v>
      </c>
      <c r="I665" s="35">
        <v>211</v>
      </c>
      <c r="J665" s="35">
        <v>21.560000000000002</v>
      </c>
      <c r="K665" s="37" t="s">
        <v>168</v>
      </c>
      <c r="L665" s="36" t="s">
        <v>168</v>
      </c>
      <c r="M665" s="35">
        <v>400</v>
      </c>
      <c r="N665" s="37" t="s">
        <v>168</v>
      </c>
      <c r="O665" s="38"/>
    </row>
    <row r="666" spans="1:15" x14ac:dyDescent="0.2">
      <c r="A666" s="3">
        <f t="shared" si="26"/>
        <v>2029</v>
      </c>
      <c r="B666" s="35">
        <v>1125.96</v>
      </c>
      <c r="C666" s="35">
        <v>118.27882042730599</v>
      </c>
      <c r="D666" s="35">
        <v>475</v>
      </c>
      <c r="E666" s="36">
        <v>1900</v>
      </c>
      <c r="F666" s="37" t="s">
        <v>168</v>
      </c>
      <c r="G666" s="37" t="s">
        <v>168</v>
      </c>
      <c r="H666" s="35">
        <v>183</v>
      </c>
      <c r="I666" s="35">
        <v>218</v>
      </c>
      <c r="J666" s="35">
        <v>26.759999999999998</v>
      </c>
      <c r="K666" s="37" t="s">
        <v>168</v>
      </c>
      <c r="L666" s="36" t="s">
        <v>168</v>
      </c>
      <c r="M666" s="35">
        <v>400</v>
      </c>
      <c r="N666" s="37" t="s">
        <v>168</v>
      </c>
      <c r="O666" s="38"/>
    </row>
    <row r="667" spans="1:15" x14ac:dyDescent="0.2">
      <c r="A667" s="3">
        <f t="shared" si="26"/>
        <v>2030</v>
      </c>
      <c r="B667" s="35">
        <v>1303.2199999999998</v>
      </c>
      <c r="C667" s="35">
        <v>119.55259402516945</v>
      </c>
      <c r="D667" s="35">
        <v>921</v>
      </c>
      <c r="E667" s="36">
        <v>3684</v>
      </c>
      <c r="F667" s="37" t="s">
        <v>168</v>
      </c>
      <c r="G667" s="37" t="s">
        <v>168</v>
      </c>
      <c r="H667" s="35">
        <v>216</v>
      </c>
      <c r="I667" s="35">
        <v>228</v>
      </c>
      <c r="J667" s="35">
        <v>30.79</v>
      </c>
      <c r="K667" s="37" t="s">
        <v>168</v>
      </c>
      <c r="L667" s="36" t="s">
        <v>168</v>
      </c>
      <c r="M667" s="35">
        <v>400</v>
      </c>
      <c r="N667" s="37" t="s">
        <v>168</v>
      </c>
      <c r="O667" s="38"/>
    </row>
    <row r="668" spans="1:15" x14ac:dyDescent="0.2">
      <c r="A668" s="3">
        <f t="shared" si="26"/>
        <v>2031</v>
      </c>
      <c r="B668" s="35">
        <v>1413.35</v>
      </c>
      <c r="C668" s="35">
        <v>119.0394661550436</v>
      </c>
      <c r="D668" s="35">
        <v>975</v>
      </c>
      <c r="E668" s="36">
        <v>3900</v>
      </c>
      <c r="F668" s="37" t="s">
        <v>168</v>
      </c>
      <c r="G668" s="37" t="s">
        <v>168</v>
      </c>
      <c r="H668" s="35">
        <v>251</v>
      </c>
      <c r="I668" s="35">
        <v>242</v>
      </c>
      <c r="J668" s="35">
        <v>30.8</v>
      </c>
      <c r="K668" s="37" t="s">
        <v>168</v>
      </c>
      <c r="L668" s="36" t="s">
        <v>168</v>
      </c>
      <c r="M668" s="35">
        <v>400</v>
      </c>
      <c r="N668" s="37" t="s">
        <v>168</v>
      </c>
      <c r="O668" s="38"/>
    </row>
    <row r="669" spans="1:15" x14ac:dyDescent="0.2">
      <c r="A669" s="3">
        <f t="shared" si="26"/>
        <v>2032</v>
      </c>
      <c r="B669" s="35">
        <v>1549.8099999999997</v>
      </c>
      <c r="C669" s="35">
        <v>118.41300061010524</v>
      </c>
      <c r="D669" s="35">
        <v>975</v>
      </c>
      <c r="E669" s="36">
        <v>3900</v>
      </c>
      <c r="F669" s="37" t="s">
        <v>168</v>
      </c>
      <c r="G669" s="37" t="s">
        <v>168</v>
      </c>
      <c r="H669" s="35">
        <v>285</v>
      </c>
      <c r="I669" s="35">
        <v>252</v>
      </c>
      <c r="J669" s="35">
        <v>30.8</v>
      </c>
      <c r="K669" s="37" t="s">
        <v>168</v>
      </c>
      <c r="L669" s="36" t="s">
        <v>168</v>
      </c>
      <c r="M669" s="35">
        <v>400</v>
      </c>
      <c r="N669" s="37" t="s">
        <v>168</v>
      </c>
      <c r="O669" s="38"/>
    </row>
    <row r="670" spans="1:15" x14ac:dyDescent="0.2">
      <c r="A670" s="3">
        <f t="shared" si="26"/>
        <v>2033</v>
      </c>
      <c r="B670" s="35">
        <v>1682.29</v>
      </c>
      <c r="C670" s="35">
        <v>118.02089450464705</v>
      </c>
      <c r="D670" s="35">
        <v>975</v>
      </c>
      <c r="E670" s="36">
        <v>3900</v>
      </c>
      <c r="F670" s="37" t="s">
        <v>168</v>
      </c>
      <c r="G670" s="37" t="s">
        <v>168</v>
      </c>
      <c r="H670" s="35">
        <v>317</v>
      </c>
      <c r="I670" s="35">
        <v>261</v>
      </c>
      <c r="J670" s="35">
        <v>30.8</v>
      </c>
      <c r="K670" s="37" t="s">
        <v>168</v>
      </c>
      <c r="L670" s="36" t="s">
        <v>168</v>
      </c>
      <c r="M670" s="35">
        <v>400</v>
      </c>
      <c r="N670" s="37" t="s">
        <v>168</v>
      </c>
      <c r="O670" s="38"/>
    </row>
    <row r="671" spans="1:15" x14ac:dyDescent="0.2">
      <c r="A671" s="3">
        <f t="shared" si="26"/>
        <v>2034</v>
      </c>
      <c r="B671" s="35">
        <v>1821.46</v>
      </c>
      <c r="C671" s="35">
        <v>117.51542513212381</v>
      </c>
      <c r="D671" s="35">
        <v>975</v>
      </c>
      <c r="E671" s="36">
        <v>3900</v>
      </c>
      <c r="F671" s="37" t="s">
        <v>168</v>
      </c>
      <c r="G671" s="37" t="s">
        <v>168</v>
      </c>
      <c r="H671" s="35">
        <v>348</v>
      </c>
      <c r="I671" s="35">
        <v>270</v>
      </c>
      <c r="J671" s="35">
        <v>30.8</v>
      </c>
      <c r="K671" s="37" t="s">
        <v>168</v>
      </c>
      <c r="L671" s="36" t="s">
        <v>168</v>
      </c>
      <c r="M671" s="35">
        <v>400</v>
      </c>
      <c r="N671" s="37" t="s">
        <v>168</v>
      </c>
      <c r="O671" s="38"/>
    </row>
    <row r="672" spans="1:15" x14ac:dyDescent="0.2">
      <c r="A672" s="3">
        <f t="shared" si="26"/>
        <v>2035</v>
      </c>
      <c r="B672" s="35">
        <v>2012.4199999999998</v>
      </c>
      <c r="C672" s="35">
        <v>117.01248310646319</v>
      </c>
      <c r="D672" s="35">
        <v>975</v>
      </c>
      <c r="E672" s="36">
        <v>3900</v>
      </c>
      <c r="F672" s="37" t="s">
        <v>168</v>
      </c>
      <c r="G672" s="37" t="s">
        <v>168</v>
      </c>
      <c r="H672" s="35">
        <v>377</v>
      </c>
      <c r="I672" s="35">
        <v>272</v>
      </c>
      <c r="J672" s="35">
        <v>30.8</v>
      </c>
      <c r="K672" s="37" t="s">
        <v>168</v>
      </c>
      <c r="L672" s="36" t="s">
        <v>168</v>
      </c>
      <c r="M672" s="35">
        <v>400</v>
      </c>
      <c r="N672" s="37" t="s">
        <v>168</v>
      </c>
      <c r="O672" s="38"/>
    </row>
    <row r="673" spans="1:15" x14ac:dyDescent="0.2">
      <c r="A673" s="3">
        <f t="shared" si="26"/>
        <v>2036</v>
      </c>
      <c r="B673" s="35">
        <v>2201.7799999999997</v>
      </c>
      <c r="C673" s="35">
        <v>116.39845321543309</v>
      </c>
      <c r="D673" s="35">
        <v>975</v>
      </c>
      <c r="E673" s="36">
        <v>3900</v>
      </c>
      <c r="F673" s="37" t="s">
        <v>168</v>
      </c>
      <c r="G673" s="37" t="s">
        <v>168</v>
      </c>
      <c r="H673" s="35">
        <v>404</v>
      </c>
      <c r="I673" s="35">
        <v>287</v>
      </c>
      <c r="J673" s="35">
        <v>30.8</v>
      </c>
      <c r="K673" s="37" t="s">
        <v>168</v>
      </c>
      <c r="L673" s="36" t="s">
        <v>168</v>
      </c>
      <c r="M673" s="35">
        <v>400</v>
      </c>
      <c r="N673" s="37" t="s">
        <v>168</v>
      </c>
      <c r="O673" s="38"/>
    </row>
    <row r="674" spans="1:15" x14ac:dyDescent="0.2">
      <c r="A674" s="3">
        <f t="shared" si="26"/>
        <v>2037</v>
      </c>
      <c r="B674" s="35">
        <v>2391.4699999999998</v>
      </c>
      <c r="C674" s="35">
        <v>67.74752039704336</v>
      </c>
      <c r="D674" s="35">
        <v>975</v>
      </c>
      <c r="E674" s="36">
        <v>3900</v>
      </c>
      <c r="F674" s="37" t="s">
        <v>168</v>
      </c>
      <c r="G674" s="37" t="s">
        <v>168</v>
      </c>
      <c r="H674" s="35">
        <v>429</v>
      </c>
      <c r="I674" s="35">
        <v>296</v>
      </c>
      <c r="J674" s="35">
        <v>30.8</v>
      </c>
      <c r="K674" s="37" t="s">
        <v>168</v>
      </c>
      <c r="L674" s="36" t="s">
        <v>168</v>
      </c>
      <c r="M674" s="35">
        <v>400</v>
      </c>
      <c r="N674" s="37" t="s">
        <v>168</v>
      </c>
      <c r="O674" s="38"/>
    </row>
    <row r="675" spans="1:15" x14ac:dyDescent="0.2">
      <c r="A675" s="3">
        <f t="shared" si="26"/>
        <v>2038</v>
      </c>
      <c r="B675" s="35">
        <v>2580.29</v>
      </c>
      <c r="C675" s="35">
        <v>41.471463165077267</v>
      </c>
      <c r="D675" s="35">
        <v>1075</v>
      </c>
      <c r="E675" s="36">
        <v>4300</v>
      </c>
      <c r="F675" s="37" t="s">
        <v>168</v>
      </c>
      <c r="G675" s="37" t="s">
        <v>168</v>
      </c>
      <c r="H675" s="35">
        <v>452</v>
      </c>
      <c r="I675" s="35">
        <v>303</v>
      </c>
      <c r="J675" s="35">
        <v>30.8</v>
      </c>
      <c r="K675" s="37" t="s">
        <v>168</v>
      </c>
      <c r="L675" s="36" t="s">
        <v>168</v>
      </c>
      <c r="M675" s="35">
        <v>400</v>
      </c>
      <c r="N675" s="37" t="s">
        <v>168</v>
      </c>
      <c r="O675" s="38"/>
    </row>
    <row r="676" spans="1:15" x14ac:dyDescent="0.2">
      <c r="A676" s="3">
        <f t="shared" si="26"/>
        <v>2039</v>
      </c>
      <c r="B676" s="35">
        <v>2770.8100000000004</v>
      </c>
      <c r="C676" s="35">
        <v>16.927020000000002</v>
      </c>
      <c r="D676" s="35">
        <v>1175</v>
      </c>
      <c r="E676" s="36">
        <v>4700</v>
      </c>
      <c r="F676" s="37" t="s">
        <v>168</v>
      </c>
      <c r="G676" s="37" t="s">
        <v>168</v>
      </c>
      <c r="H676" s="35">
        <v>471</v>
      </c>
      <c r="I676" s="35">
        <v>310</v>
      </c>
      <c r="J676" s="35">
        <v>30.8</v>
      </c>
      <c r="K676" s="37" t="s">
        <v>168</v>
      </c>
      <c r="L676" s="36" t="s">
        <v>168</v>
      </c>
      <c r="M676" s="35">
        <v>400</v>
      </c>
      <c r="N676" s="37" t="s">
        <v>168</v>
      </c>
      <c r="O676" s="38"/>
    </row>
    <row r="677" spans="1:15" x14ac:dyDescent="0.2">
      <c r="A677" s="3">
        <f t="shared" si="26"/>
        <v>2040</v>
      </c>
      <c r="B677" s="35">
        <v>2960.4000000000005</v>
      </c>
      <c r="C677" s="35">
        <v>16.927020000000002</v>
      </c>
      <c r="D677" s="35">
        <v>1275</v>
      </c>
      <c r="E677" s="36">
        <v>5100</v>
      </c>
      <c r="F677" s="37" t="s">
        <v>168</v>
      </c>
      <c r="G677" s="37" t="s">
        <v>168</v>
      </c>
      <c r="H677" s="35">
        <v>487</v>
      </c>
      <c r="I677" s="35">
        <v>306</v>
      </c>
      <c r="J677" s="35">
        <v>30.8</v>
      </c>
      <c r="K677" s="37" t="s">
        <v>168</v>
      </c>
      <c r="L677" s="36" t="s">
        <v>168</v>
      </c>
      <c r="M677" s="35">
        <v>400</v>
      </c>
      <c r="N677" s="37" t="s">
        <v>168</v>
      </c>
      <c r="O677" s="38"/>
    </row>
    <row r="678" spans="1:15" x14ac:dyDescent="0.2">
      <c r="A678" s="3">
        <f t="shared" si="26"/>
        <v>2041</v>
      </c>
      <c r="B678" s="35">
        <v>3145.01</v>
      </c>
      <c r="C678" s="35">
        <v>16.927020000000002</v>
      </c>
      <c r="D678" s="35">
        <v>1275</v>
      </c>
      <c r="E678" s="36">
        <v>5100</v>
      </c>
      <c r="F678" s="37" t="s">
        <v>168</v>
      </c>
      <c r="G678" s="37" t="s">
        <v>168</v>
      </c>
      <c r="H678" s="35">
        <v>503</v>
      </c>
      <c r="I678" s="35">
        <v>314</v>
      </c>
      <c r="J678" s="35">
        <v>30.8</v>
      </c>
      <c r="K678" s="37" t="s">
        <v>168</v>
      </c>
      <c r="L678" s="36" t="s">
        <v>168</v>
      </c>
      <c r="M678" s="35">
        <v>400</v>
      </c>
      <c r="N678" s="37" t="s">
        <v>168</v>
      </c>
      <c r="O678" s="38"/>
    </row>
    <row r="679" spans="1:15" x14ac:dyDescent="0.2">
      <c r="A679" s="3">
        <f t="shared" si="26"/>
        <v>2042</v>
      </c>
      <c r="B679" s="35">
        <v>3232.3799999999997</v>
      </c>
      <c r="C679" s="35">
        <v>16.927020000000002</v>
      </c>
      <c r="D679" s="35">
        <v>1275</v>
      </c>
      <c r="E679" s="36">
        <v>5100</v>
      </c>
      <c r="F679" s="37" t="s">
        <v>168</v>
      </c>
      <c r="G679" s="37" t="s">
        <v>168</v>
      </c>
      <c r="H679" s="35">
        <v>514</v>
      </c>
      <c r="I679" s="35">
        <v>330</v>
      </c>
      <c r="J679" s="35">
        <v>30.8</v>
      </c>
      <c r="K679" s="37" t="s">
        <v>168</v>
      </c>
      <c r="L679" s="36" t="s">
        <v>168</v>
      </c>
      <c r="M679" s="35">
        <v>400</v>
      </c>
      <c r="N679" s="37" t="s">
        <v>168</v>
      </c>
      <c r="O679" s="38"/>
    </row>
    <row r="680" spans="1:15" customFormat="1" x14ac:dyDescent="0.2">
      <c r="A680" s="3">
        <f t="shared" si="26"/>
        <v>2043</v>
      </c>
      <c r="B680" s="35">
        <v>3320.52</v>
      </c>
      <c r="C680" s="35">
        <v>16.927020000000002</v>
      </c>
      <c r="D680" s="35">
        <v>1275</v>
      </c>
      <c r="E680" s="36">
        <v>5100</v>
      </c>
      <c r="F680" s="37" t="s">
        <v>168</v>
      </c>
      <c r="G680" s="37" t="s">
        <v>168</v>
      </c>
      <c r="H680" s="35">
        <v>523</v>
      </c>
      <c r="I680" s="35">
        <v>336</v>
      </c>
      <c r="J680" s="35">
        <v>30.8</v>
      </c>
      <c r="K680" s="37" t="s">
        <v>168</v>
      </c>
      <c r="L680" s="36" t="s">
        <v>168</v>
      </c>
      <c r="M680" s="35">
        <v>400</v>
      </c>
      <c r="N680" s="37" t="s">
        <v>168</v>
      </c>
      <c r="O680" s="38"/>
    </row>
    <row r="681" spans="1:15" x14ac:dyDescent="0.2">
      <c r="B681" s="47"/>
      <c r="C681" s="47"/>
      <c r="H681" s="3" t="s">
        <v>154</v>
      </c>
      <c r="I681" s="3" t="s">
        <v>154</v>
      </c>
    </row>
    <row r="682" spans="1:15" x14ac:dyDescent="0.2">
      <c r="A682" s="3">
        <f>A657+1</f>
        <v>27</v>
      </c>
      <c r="B682" s="47" t="str">
        <f ca="1">OFFSET(Portfolios!$B$7,A682,0)</f>
        <v>Portfolio27</v>
      </c>
      <c r="C682" s="47" t="str">
        <f ca="1">VLOOKUP(B682,Portfolios!$B$8:$D$47,2,FALSE)</f>
        <v>Hydrogen building</v>
      </c>
      <c r="H682" s="3" t="s">
        <v>154</v>
      </c>
      <c r="I682" s="3" t="s">
        <v>154</v>
      </c>
    </row>
    <row r="683" spans="1:15" x14ac:dyDescent="0.2">
      <c r="B683" s="3" t="s">
        <v>155</v>
      </c>
      <c r="C683" s="3" t="s">
        <v>155</v>
      </c>
      <c r="D683" s="3" t="s">
        <v>156</v>
      </c>
      <c r="E683" s="3" t="s">
        <v>157</v>
      </c>
      <c r="F683" s="3" t="s">
        <v>156</v>
      </c>
      <c r="G683" s="3" t="s">
        <v>157</v>
      </c>
      <c r="H683" s="3" t="s">
        <v>154</v>
      </c>
      <c r="I683" s="3" t="s">
        <v>154</v>
      </c>
      <c r="J683" s="42" t="s">
        <v>160</v>
      </c>
      <c r="K683" s="11" t="s">
        <v>161</v>
      </c>
      <c r="L683" s="26"/>
    </row>
    <row r="684" spans="1:15" x14ac:dyDescent="0.2">
      <c r="A684" s="3" t="s">
        <v>163</v>
      </c>
      <c r="B684" s="3" t="s">
        <v>164</v>
      </c>
      <c r="C684" s="3" t="s">
        <v>165</v>
      </c>
      <c r="D684" s="3" t="s">
        <v>164</v>
      </c>
      <c r="E684" s="3" t="s">
        <v>164</v>
      </c>
      <c r="F684" s="3" t="s">
        <v>165</v>
      </c>
      <c r="G684" s="3" t="s">
        <v>165</v>
      </c>
      <c r="H684" s="3" t="s">
        <v>158</v>
      </c>
      <c r="I684" s="3" t="s">
        <v>159</v>
      </c>
      <c r="J684" s="3" t="s">
        <v>164</v>
      </c>
      <c r="K684" s="3" t="s">
        <v>165</v>
      </c>
      <c r="L684" s="3" t="s">
        <v>166</v>
      </c>
      <c r="M684" s="3" t="s">
        <v>178</v>
      </c>
      <c r="N684" s="3" t="s">
        <v>167</v>
      </c>
    </row>
    <row r="685" spans="1:15" x14ac:dyDescent="0.2">
      <c r="A685" s="3">
        <f>A660</f>
        <v>2023</v>
      </c>
      <c r="B685" s="36" t="s">
        <v>168</v>
      </c>
      <c r="C685" s="36">
        <v>85.489954347818653</v>
      </c>
      <c r="D685" s="37" t="s">
        <v>168</v>
      </c>
      <c r="E685" s="37" t="s">
        <v>168</v>
      </c>
      <c r="F685" s="37" t="s">
        <v>168</v>
      </c>
      <c r="G685" s="37" t="s">
        <v>168</v>
      </c>
      <c r="H685" s="37" t="s">
        <v>168</v>
      </c>
      <c r="I685" s="37" t="s">
        <v>168</v>
      </c>
      <c r="J685" s="37" t="s">
        <v>168</v>
      </c>
      <c r="K685" s="37" t="s">
        <v>168</v>
      </c>
      <c r="L685" s="36" t="s">
        <v>168</v>
      </c>
      <c r="M685" s="36" t="s">
        <v>168</v>
      </c>
      <c r="N685" s="37" t="s">
        <v>168</v>
      </c>
      <c r="O685" s="37"/>
    </row>
    <row r="686" spans="1:15" x14ac:dyDescent="0.2">
      <c r="A686" s="3">
        <f>A685+1</f>
        <v>2024</v>
      </c>
      <c r="B686" s="35">
        <v>138.6</v>
      </c>
      <c r="C686" s="35">
        <v>112.46754069217755</v>
      </c>
      <c r="D686" s="35">
        <v>0</v>
      </c>
      <c r="E686" s="36">
        <v>0</v>
      </c>
      <c r="F686" s="37" t="s">
        <v>168</v>
      </c>
      <c r="G686" s="37" t="s">
        <v>168</v>
      </c>
      <c r="H686" s="36">
        <v>30</v>
      </c>
      <c r="I686" s="36">
        <v>133</v>
      </c>
      <c r="J686" s="35">
        <v>0</v>
      </c>
      <c r="K686" s="37" t="s">
        <v>168</v>
      </c>
      <c r="L686" s="36" t="s">
        <v>168</v>
      </c>
      <c r="M686" s="35">
        <v>0</v>
      </c>
      <c r="N686" s="37" t="s">
        <v>168</v>
      </c>
      <c r="O686" s="38"/>
    </row>
    <row r="687" spans="1:15" x14ac:dyDescent="0.2">
      <c r="A687" s="3">
        <f t="shared" ref="A687:A705" si="27">A686+1</f>
        <v>2025</v>
      </c>
      <c r="B687" s="35">
        <v>138.60999999999999</v>
      </c>
      <c r="C687" s="35">
        <v>113.20977148356157</v>
      </c>
      <c r="D687" s="35">
        <v>475</v>
      </c>
      <c r="E687" s="36">
        <v>1900</v>
      </c>
      <c r="F687" s="37" t="s">
        <v>168</v>
      </c>
      <c r="G687" s="37" t="s">
        <v>168</v>
      </c>
      <c r="H687" s="36">
        <v>60</v>
      </c>
      <c r="I687" s="36">
        <v>162</v>
      </c>
      <c r="J687" s="35">
        <v>0</v>
      </c>
      <c r="K687" s="37" t="s">
        <v>168</v>
      </c>
      <c r="L687" s="36" t="s">
        <v>168</v>
      </c>
      <c r="M687" s="35">
        <v>0</v>
      </c>
      <c r="N687" s="37" t="s">
        <v>168</v>
      </c>
      <c r="O687" s="38"/>
    </row>
    <row r="688" spans="1:15" x14ac:dyDescent="0.2">
      <c r="A688" s="3">
        <f t="shared" si="27"/>
        <v>2026</v>
      </c>
      <c r="B688" s="35">
        <v>633.42999999999984</v>
      </c>
      <c r="C688" s="35">
        <v>114.47310072614376</v>
      </c>
      <c r="D688" s="35">
        <v>475</v>
      </c>
      <c r="E688" s="36">
        <v>1900</v>
      </c>
      <c r="F688" s="37" t="s">
        <v>168</v>
      </c>
      <c r="G688" s="37" t="s">
        <v>168</v>
      </c>
      <c r="H688" s="35">
        <v>90</v>
      </c>
      <c r="I688" s="35">
        <v>183</v>
      </c>
      <c r="J688" s="35">
        <v>12.54</v>
      </c>
      <c r="K688" s="37" t="s">
        <v>168</v>
      </c>
      <c r="L688" s="36" t="s">
        <v>168</v>
      </c>
      <c r="M688" s="35">
        <v>0</v>
      </c>
      <c r="N688" s="37" t="s">
        <v>168</v>
      </c>
      <c r="O688" s="38"/>
    </row>
    <row r="689" spans="1:15" x14ac:dyDescent="0.2">
      <c r="A689" s="3">
        <f t="shared" si="27"/>
        <v>2027</v>
      </c>
      <c r="B689" s="35">
        <v>734.29</v>
      </c>
      <c r="C689" s="35">
        <v>115.73906072251305</v>
      </c>
      <c r="D689" s="35">
        <v>475</v>
      </c>
      <c r="E689" s="36">
        <v>1900</v>
      </c>
      <c r="F689" s="37" t="s">
        <v>168</v>
      </c>
      <c r="G689" s="37" t="s">
        <v>168</v>
      </c>
      <c r="H689" s="35">
        <v>120</v>
      </c>
      <c r="I689" s="35">
        <v>199</v>
      </c>
      <c r="J689" s="35">
        <v>16.010000000000002</v>
      </c>
      <c r="K689" s="37" t="s">
        <v>168</v>
      </c>
      <c r="L689" s="36" t="s">
        <v>168</v>
      </c>
      <c r="M689" s="35">
        <v>228</v>
      </c>
      <c r="N689" s="37" t="s">
        <v>168</v>
      </c>
      <c r="O689" s="38"/>
    </row>
    <row r="690" spans="1:15" x14ac:dyDescent="0.2">
      <c r="A690" s="3">
        <f t="shared" si="27"/>
        <v>2028</v>
      </c>
      <c r="B690" s="35">
        <v>972.18000000000006</v>
      </c>
      <c r="C690" s="35">
        <v>116.88938767031144</v>
      </c>
      <c r="D690" s="35">
        <v>475</v>
      </c>
      <c r="E690" s="36">
        <v>1900</v>
      </c>
      <c r="F690" s="37" t="s">
        <v>168</v>
      </c>
      <c r="G690" s="37" t="s">
        <v>168</v>
      </c>
      <c r="H690" s="35">
        <v>150</v>
      </c>
      <c r="I690" s="35">
        <v>211</v>
      </c>
      <c r="J690" s="35">
        <v>21.560000000000002</v>
      </c>
      <c r="K690" s="37" t="s">
        <v>168</v>
      </c>
      <c r="L690" s="36" t="s">
        <v>168</v>
      </c>
      <c r="M690" s="35">
        <v>400</v>
      </c>
      <c r="N690" s="37" t="s">
        <v>168</v>
      </c>
      <c r="O690" s="38"/>
    </row>
    <row r="691" spans="1:15" x14ac:dyDescent="0.2">
      <c r="A691" s="3">
        <f t="shared" si="27"/>
        <v>2029</v>
      </c>
      <c r="B691" s="35">
        <v>1237.95</v>
      </c>
      <c r="C691" s="35">
        <v>118.27882042730599</v>
      </c>
      <c r="D691" s="35">
        <v>475</v>
      </c>
      <c r="E691" s="36">
        <v>1900</v>
      </c>
      <c r="F691" s="37" t="s">
        <v>168</v>
      </c>
      <c r="G691" s="37" t="s">
        <v>168</v>
      </c>
      <c r="H691" s="35">
        <v>183</v>
      </c>
      <c r="I691" s="35">
        <v>218</v>
      </c>
      <c r="J691" s="35">
        <v>26.769999999999996</v>
      </c>
      <c r="K691" s="37" t="s">
        <v>168</v>
      </c>
      <c r="L691" s="36" t="s">
        <v>168</v>
      </c>
      <c r="M691" s="35">
        <v>400</v>
      </c>
      <c r="N691" s="37" t="s">
        <v>168</v>
      </c>
      <c r="O691" s="38"/>
    </row>
    <row r="692" spans="1:15" x14ac:dyDescent="0.2">
      <c r="A692" s="3">
        <f t="shared" si="27"/>
        <v>2030</v>
      </c>
      <c r="B692" s="35">
        <v>1409.7699999999998</v>
      </c>
      <c r="C692" s="35">
        <v>119.55259402516945</v>
      </c>
      <c r="D692" s="35">
        <v>607</v>
      </c>
      <c r="E692" s="36">
        <v>2428</v>
      </c>
      <c r="F692" s="37" t="s">
        <v>168</v>
      </c>
      <c r="G692" s="37" t="s">
        <v>168</v>
      </c>
      <c r="H692" s="35">
        <v>216</v>
      </c>
      <c r="I692" s="35">
        <v>228</v>
      </c>
      <c r="J692" s="35">
        <v>30.8</v>
      </c>
      <c r="K692" s="37" t="s">
        <v>168</v>
      </c>
      <c r="L692" s="36" t="s">
        <v>168</v>
      </c>
      <c r="M692" s="35">
        <v>400</v>
      </c>
      <c r="N692" s="37" t="s">
        <v>168</v>
      </c>
      <c r="O692" s="38"/>
    </row>
    <row r="693" spans="1:15" x14ac:dyDescent="0.2">
      <c r="A693" s="3">
        <f t="shared" si="27"/>
        <v>2031</v>
      </c>
      <c r="B693" s="35">
        <v>1519.7199999999998</v>
      </c>
      <c r="C693" s="35">
        <v>119.0394661550436</v>
      </c>
      <c r="D693" s="35">
        <v>707</v>
      </c>
      <c r="E693" s="36">
        <v>2828</v>
      </c>
      <c r="F693" s="37" t="s">
        <v>168</v>
      </c>
      <c r="G693" s="37" t="s">
        <v>168</v>
      </c>
      <c r="H693" s="35">
        <v>251</v>
      </c>
      <c r="I693" s="35">
        <v>242</v>
      </c>
      <c r="J693" s="35">
        <v>30.8</v>
      </c>
      <c r="K693" s="37" t="s">
        <v>168</v>
      </c>
      <c r="L693" s="36" t="s">
        <v>168</v>
      </c>
      <c r="M693" s="35">
        <v>400</v>
      </c>
      <c r="N693" s="37" t="s">
        <v>168</v>
      </c>
      <c r="O693" s="38"/>
    </row>
    <row r="694" spans="1:15" x14ac:dyDescent="0.2">
      <c r="A694" s="3">
        <f t="shared" si="27"/>
        <v>2032</v>
      </c>
      <c r="B694" s="35">
        <v>1650.3699999999997</v>
      </c>
      <c r="C694" s="35">
        <v>118.41300061010524</v>
      </c>
      <c r="D694" s="35">
        <v>807</v>
      </c>
      <c r="E694" s="36">
        <v>3228</v>
      </c>
      <c r="F694" s="37" t="s">
        <v>168</v>
      </c>
      <c r="G694" s="37" t="s">
        <v>168</v>
      </c>
      <c r="H694" s="35">
        <v>285</v>
      </c>
      <c r="I694" s="35">
        <v>252</v>
      </c>
      <c r="J694" s="35">
        <v>30.8</v>
      </c>
      <c r="K694" s="37" t="s">
        <v>168</v>
      </c>
      <c r="L694" s="36" t="s">
        <v>168</v>
      </c>
      <c r="M694" s="35">
        <v>400</v>
      </c>
      <c r="N694" s="37" t="s">
        <v>168</v>
      </c>
      <c r="O694" s="38"/>
    </row>
    <row r="695" spans="1:15" x14ac:dyDescent="0.2">
      <c r="A695" s="3">
        <f t="shared" si="27"/>
        <v>2033</v>
      </c>
      <c r="B695" s="35">
        <v>1780.9299999999998</v>
      </c>
      <c r="C695" s="35">
        <v>118.02089450464705</v>
      </c>
      <c r="D695" s="35">
        <v>875</v>
      </c>
      <c r="E695" s="36">
        <v>3500</v>
      </c>
      <c r="F695" s="37" t="s">
        <v>168</v>
      </c>
      <c r="G695" s="37" t="s">
        <v>168</v>
      </c>
      <c r="H695" s="35">
        <v>317</v>
      </c>
      <c r="I695" s="35">
        <v>261</v>
      </c>
      <c r="J695" s="35">
        <v>30.8</v>
      </c>
      <c r="K695" s="37" t="s">
        <v>168</v>
      </c>
      <c r="L695" s="36" t="s">
        <v>168</v>
      </c>
      <c r="M695" s="35">
        <v>400</v>
      </c>
      <c r="N695" s="37" t="s">
        <v>168</v>
      </c>
      <c r="O695" s="38"/>
    </row>
    <row r="696" spans="1:15" x14ac:dyDescent="0.2">
      <c r="A696" s="3">
        <f t="shared" si="27"/>
        <v>2034</v>
      </c>
      <c r="B696" s="35">
        <v>1916.05</v>
      </c>
      <c r="C696" s="35">
        <v>117.51542513212381</v>
      </c>
      <c r="D696" s="35">
        <v>875</v>
      </c>
      <c r="E696" s="36">
        <v>3500</v>
      </c>
      <c r="F696" s="37" t="s">
        <v>168</v>
      </c>
      <c r="G696" s="37" t="s">
        <v>168</v>
      </c>
      <c r="H696" s="35">
        <v>348</v>
      </c>
      <c r="I696" s="35">
        <v>270</v>
      </c>
      <c r="J696" s="35">
        <v>30.8</v>
      </c>
      <c r="K696" s="37" t="s">
        <v>168</v>
      </c>
      <c r="L696" s="36" t="s">
        <v>168</v>
      </c>
      <c r="M696" s="35">
        <v>400</v>
      </c>
      <c r="N696" s="37" t="s">
        <v>168</v>
      </c>
      <c r="O696" s="38"/>
    </row>
    <row r="697" spans="1:15" x14ac:dyDescent="0.2">
      <c r="A697" s="3">
        <f t="shared" si="27"/>
        <v>2035</v>
      </c>
      <c r="B697" s="35">
        <v>2074.1499999999996</v>
      </c>
      <c r="C697" s="35">
        <v>117.01248310646319</v>
      </c>
      <c r="D697" s="35">
        <v>875</v>
      </c>
      <c r="E697" s="36">
        <v>3500</v>
      </c>
      <c r="F697" s="37" t="s">
        <v>168</v>
      </c>
      <c r="G697" s="37" t="s">
        <v>168</v>
      </c>
      <c r="H697" s="35">
        <v>377</v>
      </c>
      <c r="I697" s="35">
        <v>272</v>
      </c>
      <c r="J697" s="35">
        <v>30.8</v>
      </c>
      <c r="K697" s="37" t="s">
        <v>168</v>
      </c>
      <c r="L697" s="36" t="s">
        <v>168</v>
      </c>
      <c r="M697" s="35">
        <v>400</v>
      </c>
      <c r="N697" s="37" t="s">
        <v>168</v>
      </c>
      <c r="O697" s="38"/>
    </row>
    <row r="698" spans="1:15" x14ac:dyDescent="0.2">
      <c r="A698" s="3">
        <f t="shared" si="27"/>
        <v>2036</v>
      </c>
      <c r="B698" s="35">
        <v>2263.6699999999996</v>
      </c>
      <c r="C698" s="35">
        <v>116.39845321543309</v>
      </c>
      <c r="D698" s="35">
        <v>875</v>
      </c>
      <c r="E698" s="36">
        <v>3500</v>
      </c>
      <c r="F698" s="37" t="s">
        <v>168</v>
      </c>
      <c r="G698" s="37" t="s">
        <v>168</v>
      </c>
      <c r="H698" s="35">
        <v>404</v>
      </c>
      <c r="I698" s="35">
        <v>287</v>
      </c>
      <c r="J698" s="35">
        <v>30.8</v>
      </c>
      <c r="K698" s="37" t="s">
        <v>168</v>
      </c>
      <c r="L698" s="36" t="s">
        <v>168</v>
      </c>
      <c r="M698" s="35">
        <v>400</v>
      </c>
      <c r="N698" s="37" t="s">
        <v>168</v>
      </c>
      <c r="O698" s="38"/>
    </row>
    <row r="699" spans="1:15" x14ac:dyDescent="0.2">
      <c r="A699" s="3">
        <f t="shared" si="27"/>
        <v>2037</v>
      </c>
      <c r="B699" s="35">
        <v>2454.0699999999993</v>
      </c>
      <c r="C699" s="35">
        <v>67.74752039704336</v>
      </c>
      <c r="D699" s="35">
        <v>975</v>
      </c>
      <c r="E699" s="36">
        <v>3900</v>
      </c>
      <c r="F699" s="37" t="s">
        <v>168</v>
      </c>
      <c r="G699" s="37" t="s">
        <v>168</v>
      </c>
      <c r="H699" s="35">
        <v>429</v>
      </c>
      <c r="I699" s="35">
        <v>296</v>
      </c>
      <c r="J699" s="35">
        <v>30.8</v>
      </c>
      <c r="K699" s="37" t="s">
        <v>168</v>
      </c>
      <c r="L699" s="36" t="s">
        <v>168</v>
      </c>
      <c r="M699" s="35">
        <v>400</v>
      </c>
      <c r="N699" s="37" t="s">
        <v>168</v>
      </c>
      <c r="O699" s="38"/>
    </row>
    <row r="700" spans="1:15" x14ac:dyDescent="0.2">
      <c r="A700" s="3">
        <f t="shared" si="27"/>
        <v>2038</v>
      </c>
      <c r="B700" s="35">
        <v>2631.7999999999997</v>
      </c>
      <c r="C700" s="35">
        <v>41.471463165077267</v>
      </c>
      <c r="D700" s="35">
        <v>1075</v>
      </c>
      <c r="E700" s="36">
        <v>4300</v>
      </c>
      <c r="F700" s="37" t="s">
        <v>168</v>
      </c>
      <c r="G700" s="37" t="s">
        <v>168</v>
      </c>
      <c r="H700" s="35">
        <v>452</v>
      </c>
      <c r="I700" s="35">
        <v>303</v>
      </c>
      <c r="J700" s="35">
        <v>30.8</v>
      </c>
      <c r="K700" s="37" t="s">
        <v>168</v>
      </c>
      <c r="L700" s="36" t="s">
        <v>168</v>
      </c>
      <c r="M700" s="35">
        <v>400</v>
      </c>
      <c r="N700" s="37" t="s">
        <v>168</v>
      </c>
      <c r="O700" s="38"/>
    </row>
    <row r="701" spans="1:15" x14ac:dyDescent="0.2">
      <c r="A701" s="3">
        <f t="shared" si="27"/>
        <v>2039</v>
      </c>
      <c r="B701" s="35">
        <v>2811.36</v>
      </c>
      <c r="C701" s="35">
        <v>16.927020000000002</v>
      </c>
      <c r="D701" s="35">
        <v>1175</v>
      </c>
      <c r="E701" s="36">
        <v>4700</v>
      </c>
      <c r="F701" s="37" t="s">
        <v>168</v>
      </c>
      <c r="G701" s="37" t="s">
        <v>168</v>
      </c>
      <c r="H701" s="35">
        <v>471</v>
      </c>
      <c r="I701" s="35">
        <v>310</v>
      </c>
      <c r="J701" s="35">
        <v>30.8</v>
      </c>
      <c r="K701" s="37" t="s">
        <v>168</v>
      </c>
      <c r="L701" s="36" t="s">
        <v>168</v>
      </c>
      <c r="M701" s="35">
        <v>400</v>
      </c>
      <c r="N701" s="37" t="s">
        <v>168</v>
      </c>
      <c r="O701" s="38"/>
    </row>
    <row r="702" spans="1:15" x14ac:dyDescent="0.2">
      <c r="A702" s="3">
        <f t="shared" si="27"/>
        <v>2040</v>
      </c>
      <c r="B702" s="35">
        <v>2960.4000000000005</v>
      </c>
      <c r="C702" s="35">
        <v>16.927020000000002</v>
      </c>
      <c r="D702" s="35">
        <v>1275</v>
      </c>
      <c r="E702" s="36">
        <v>5100</v>
      </c>
      <c r="F702" s="37" t="s">
        <v>168</v>
      </c>
      <c r="G702" s="37" t="s">
        <v>168</v>
      </c>
      <c r="H702" s="35">
        <v>487</v>
      </c>
      <c r="I702" s="35">
        <v>306</v>
      </c>
      <c r="J702" s="35">
        <v>30.8</v>
      </c>
      <c r="K702" s="37" t="s">
        <v>168</v>
      </c>
      <c r="L702" s="36" t="s">
        <v>168</v>
      </c>
      <c r="M702" s="35">
        <v>400</v>
      </c>
      <c r="N702" s="37" t="s">
        <v>168</v>
      </c>
      <c r="O702" s="38"/>
    </row>
    <row r="703" spans="1:15" x14ac:dyDescent="0.2">
      <c r="A703" s="3">
        <f t="shared" si="27"/>
        <v>2041</v>
      </c>
      <c r="B703" s="35">
        <v>3145.01</v>
      </c>
      <c r="C703" s="35">
        <v>16.927020000000002</v>
      </c>
      <c r="D703" s="35">
        <v>1275</v>
      </c>
      <c r="E703" s="36">
        <v>5100</v>
      </c>
      <c r="F703" s="37" t="s">
        <v>168</v>
      </c>
      <c r="G703" s="37" t="s">
        <v>168</v>
      </c>
      <c r="H703" s="35">
        <v>503</v>
      </c>
      <c r="I703" s="35">
        <v>314</v>
      </c>
      <c r="J703" s="35">
        <v>30.8</v>
      </c>
      <c r="K703" s="37" t="s">
        <v>168</v>
      </c>
      <c r="L703" s="36" t="s">
        <v>168</v>
      </c>
      <c r="M703" s="35">
        <v>400</v>
      </c>
      <c r="N703" s="37" t="s">
        <v>168</v>
      </c>
      <c r="O703" s="38"/>
    </row>
    <row r="704" spans="1:15" x14ac:dyDescent="0.2">
      <c r="A704" s="3">
        <f t="shared" si="27"/>
        <v>2042</v>
      </c>
      <c r="B704" s="35">
        <v>3232.39</v>
      </c>
      <c r="C704" s="35">
        <v>16.927020000000002</v>
      </c>
      <c r="D704" s="35">
        <v>1275</v>
      </c>
      <c r="E704" s="36">
        <v>5100</v>
      </c>
      <c r="F704" s="37" t="s">
        <v>168</v>
      </c>
      <c r="G704" s="37" t="s">
        <v>168</v>
      </c>
      <c r="H704" s="35">
        <v>514</v>
      </c>
      <c r="I704" s="35">
        <v>330</v>
      </c>
      <c r="J704" s="35">
        <v>30.8</v>
      </c>
      <c r="K704" s="37" t="s">
        <v>168</v>
      </c>
      <c r="L704" s="36" t="s">
        <v>168</v>
      </c>
      <c r="M704" s="35">
        <v>400</v>
      </c>
      <c r="N704" s="37" t="s">
        <v>168</v>
      </c>
      <c r="O704" s="38"/>
    </row>
    <row r="705" spans="1:15" customFormat="1" x14ac:dyDescent="0.2">
      <c r="A705" s="3">
        <f t="shared" si="27"/>
        <v>2043</v>
      </c>
      <c r="B705" s="35">
        <v>3320.53</v>
      </c>
      <c r="C705" s="35">
        <v>16.927020000000002</v>
      </c>
      <c r="D705" s="35">
        <v>1275</v>
      </c>
      <c r="E705" s="36">
        <v>5100</v>
      </c>
      <c r="F705" s="37" t="s">
        <v>168</v>
      </c>
      <c r="G705" s="37" t="s">
        <v>168</v>
      </c>
      <c r="H705" s="35">
        <v>523</v>
      </c>
      <c r="I705" s="35">
        <v>336</v>
      </c>
      <c r="J705" s="35">
        <v>30.8</v>
      </c>
      <c r="K705" s="37" t="s">
        <v>168</v>
      </c>
      <c r="L705" s="36" t="s">
        <v>168</v>
      </c>
      <c r="M705" s="35">
        <v>400</v>
      </c>
      <c r="N705" s="37" t="s">
        <v>168</v>
      </c>
      <c r="O705" s="38"/>
    </row>
    <row r="706" spans="1:15" x14ac:dyDescent="0.2">
      <c r="B706" s="47"/>
      <c r="C706" s="47"/>
      <c r="H706" s="3" t="s">
        <v>154</v>
      </c>
      <c r="I706" s="3" t="s">
        <v>154</v>
      </c>
    </row>
    <row r="707" spans="1:15" x14ac:dyDescent="0.2">
      <c r="A707" s="3">
        <f>A682+1</f>
        <v>28</v>
      </c>
      <c r="B707" s="47" t="str">
        <f ca="1">OFFSET(Portfolios!$B$7,A707,0)</f>
        <v>Portfolio28</v>
      </c>
      <c r="C707" s="47" t="str">
        <f ca="1">VLOOKUP(B707,Portfolios!$B$8:$D$47,2,FALSE)</f>
        <v>Offshore wind</v>
      </c>
      <c r="H707" s="3" t="s">
        <v>154</v>
      </c>
      <c r="I707" s="3" t="s">
        <v>154</v>
      </c>
    </row>
    <row r="708" spans="1:15" x14ac:dyDescent="0.2">
      <c r="B708" s="3" t="s">
        <v>155</v>
      </c>
      <c r="C708" s="3" t="s">
        <v>155</v>
      </c>
      <c r="D708" s="3" t="s">
        <v>156</v>
      </c>
      <c r="E708" s="3" t="s">
        <v>157</v>
      </c>
      <c r="F708" s="3" t="s">
        <v>156</v>
      </c>
      <c r="G708" s="3" t="s">
        <v>157</v>
      </c>
      <c r="H708" s="3" t="s">
        <v>154</v>
      </c>
      <c r="I708" s="3" t="s">
        <v>154</v>
      </c>
      <c r="J708" s="42" t="s">
        <v>160</v>
      </c>
      <c r="K708" s="11" t="s">
        <v>161</v>
      </c>
      <c r="L708" s="26"/>
    </row>
    <row r="709" spans="1:15" x14ac:dyDescent="0.2">
      <c r="A709" s="3" t="s">
        <v>163</v>
      </c>
      <c r="B709" s="3" t="s">
        <v>164</v>
      </c>
      <c r="C709" s="3" t="s">
        <v>165</v>
      </c>
      <c r="D709" s="3" t="s">
        <v>164</v>
      </c>
      <c r="E709" s="3" t="s">
        <v>164</v>
      </c>
      <c r="F709" s="3" t="s">
        <v>165</v>
      </c>
      <c r="G709" s="3" t="s">
        <v>165</v>
      </c>
      <c r="H709" s="3" t="s">
        <v>158</v>
      </c>
      <c r="I709" s="3" t="s">
        <v>159</v>
      </c>
      <c r="J709" s="3" t="s">
        <v>164</v>
      </c>
      <c r="K709" s="3" t="s">
        <v>165</v>
      </c>
      <c r="L709" s="3" t="s">
        <v>166</v>
      </c>
      <c r="M709" s="3" t="s">
        <v>178</v>
      </c>
      <c r="N709" s="3" t="s">
        <v>167</v>
      </c>
    </row>
    <row r="710" spans="1:15" x14ac:dyDescent="0.2">
      <c r="A710" s="3">
        <f>A685</f>
        <v>2023</v>
      </c>
      <c r="B710" s="36" t="s">
        <v>168</v>
      </c>
      <c r="C710" s="36">
        <v>85.489954347818653</v>
      </c>
      <c r="D710" s="37" t="s">
        <v>168</v>
      </c>
      <c r="E710" s="37" t="s">
        <v>168</v>
      </c>
      <c r="F710" s="37" t="s">
        <v>168</v>
      </c>
      <c r="G710" s="37" t="s">
        <v>168</v>
      </c>
      <c r="H710" s="37" t="s">
        <v>168</v>
      </c>
      <c r="I710" s="37" t="s">
        <v>168</v>
      </c>
      <c r="J710" s="37" t="s">
        <v>168</v>
      </c>
      <c r="K710" s="37" t="s">
        <v>168</v>
      </c>
      <c r="L710" s="36" t="s">
        <v>168</v>
      </c>
      <c r="M710" s="36" t="s">
        <v>168</v>
      </c>
      <c r="N710" s="37" t="s">
        <v>168</v>
      </c>
      <c r="O710" s="37"/>
    </row>
    <row r="711" spans="1:15" x14ac:dyDescent="0.2">
      <c r="A711" s="3">
        <f>A710+1</f>
        <v>2024</v>
      </c>
      <c r="B711" s="35">
        <v>138.6</v>
      </c>
      <c r="C711" s="35">
        <v>112.46754069217755</v>
      </c>
      <c r="D711" s="35">
        <v>0</v>
      </c>
      <c r="E711" s="36">
        <v>0</v>
      </c>
      <c r="F711" s="37" t="s">
        <v>168</v>
      </c>
      <c r="G711" s="37" t="s">
        <v>168</v>
      </c>
      <c r="H711" s="36">
        <v>30</v>
      </c>
      <c r="I711" s="36">
        <v>133</v>
      </c>
      <c r="J711" s="35">
        <v>0</v>
      </c>
      <c r="K711" s="37" t="s">
        <v>168</v>
      </c>
      <c r="L711" s="36" t="s">
        <v>168</v>
      </c>
      <c r="M711" s="35">
        <v>0</v>
      </c>
      <c r="N711" s="37" t="s">
        <v>168</v>
      </c>
      <c r="O711" s="38"/>
    </row>
    <row r="712" spans="1:15" x14ac:dyDescent="0.2">
      <c r="A712" s="3">
        <f t="shared" ref="A712:A730" si="28">A711+1</f>
        <v>2025</v>
      </c>
      <c r="B712" s="35">
        <v>138.6</v>
      </c>
      <c r="C712" s="35">
        <v>113.20977148356157</v>
      </c>
      <c r="D712" s="35">
        <v>475</v>
      </c>
      <c r="E712" s="36">
        <v>1900</v>
      </c>
      <c r="F712" s="37" t="s">
        <v>168</v>
      </c>
      <c r="G712" s="37" t="s">
        <v>168</v>
      </c>
      <c r="H712" s="36">
        <v>60</v>
      </c>
      <c r="I712" s="36">
        <v>162</v>
      </c>
      <c r="J712" s="35">
        <v>0</v>
      </c>
      <c r="K712" s="37" t="s">
        <v>168</v>
      </c>
      <c r="L712" s="36" t="s">
        <v>168</v>
      </c>
      <c r="M712" s="35">
        <v>0</v>
      </c>
      <c r="N712" s="37" t="s">
        <v>168</v>
      </c>
      <c r="O712" s="38"/>
    </row>
    <row r="713" spans="1:15" x14ac:dyDescent="0.2">
      <c r="A713" s="3">
        <f t="shared" si="28"/>
        <v>2026</v>
      </c>
      <c r="B713" s="35">
        <v>633.40999999999985</v>
      </c>
      <c r="C713" s="35">
        <v>114.47310072614376</v>
      </c>
      <c r="D713" s="35">
        <v>475</v>
      </c>
      <c r="E713" s="36">
        <v>1900</v>
      </c>
      <c r="F713" s="37" t="s">
        <v>168</v>
      </c>
      <c r="G713" s="37" t="s">
        <v>168</v>
      </c>
      <c r="H713" s="35">
        <v>90</v>
      </c>
      <c r="I713" s="35">
        <v>183</v>
      </c>
      <c r="J713" s="35">
        <v>12.54</v>
      </c>
      <c r="K713" s="37" t="s">
        <v>168</v>
      </c>
      <c r="L713" s="36" t="s">
        <v>168</v>
      </c>
      <c r="M713" s="35">
        <v>0</v>
      </c>
      <c r="N713" s="37" t="s">
        <v>168</v>
      </c>
      <c r="O713" s="38"/>
    </row>
    <row r="714" spans="1:15" x14ac:dyDescent="0.2">
      <c r="A714" s="3">
        <f t="shared" si="28"/>
        <v>2027</v>
      </c>
      <c r="B714" s="35">
        <v>734.24</v>
      </c>
      <c r="C714" s="35">
        <v>115.73906072251305</v>
      </c>
      <c r="D714" s="35">
        <v>475</v>
      </c>
      <c r="E714" s="36">
        <v>1900</v>
      </c>
      <c r="F714" s="37" t="s">
        <v>168</v>
      </c>
      <c r="G714" s="37" t="s">
        <v>168</v>
      </c>
      <c r="H714" s="35">
        <v>120</v>
      </c>
      <c r="I714" s="35">
        <v>199</v>
      </c>
      <c r="J714" s="35">
        <v>16.010000000000002</v>
      </c>
      <c r="K714" s="37" t="s">
        <v>168</v>
      </c>
      <c r="L714" s="36" t="s">
        <v>168</v>
      </c>
      <c r="M714" s="35">
        <v>228</v>
      </c>
      <c r="N714" s="37" t="s">
        <v>168</v>
      </c>
      <c r="O714" s="38"/>
    </row>
    <row r="715" spans="1:15" x14ac:dyDescent="0.2">
      <c r="A715" s="3">
        <f t="shared" si="28"/>
        <v>2028</v>
      </c>
      <c r="B715" s="35">
        <v>972.19</v>
      </c>
      <c r="C715" s="35">
        <v>116.88938767031144</v>
      </c>
      <c r="D715" s="35">
        <v>475</v>
      </c>
      <c r="E715" s="36">
        <v>1900</v>
      </c>
      <c r="F715" s="37" t="s">
        <v>168</v>
      </c>
      <c r="G715" s="37" t="s">
        <v>168</v>
      </c>
      <c r="H715" s="35">
        <v>150</v>
      </c>
      <c r="I715" s="35">
        <v>211</v>
      </c>
      <c r="J715" s="35">
        <v>21.560000000000002</v>
      </c>
      <c r="K715" s="37" t="s">
        <v>168</v>
      </c>
      <c r="L715" s="36" t="s">
        <v>168</v>
      </c>
      <c r="M715" s="35">
        <v>400</v>
      </c>
      <c r="N715" s="37" t="s">
        <v>168</v>
      </c>
      <c r="O715" s="38"/>
    </row>
    <row r="716" spans="1:15" x14ac:dyDescent="0.2">
      <c r="A716" s="3">
        <f t="shared" si="28"/>
        <v>2029</v>
      </c>
      <c r="B716" s="35">
        <v>1237.95</v>
      </c>
      <c r="C716" s="35">
        <v>118.27882042730599</v>
      </c>
      <c r="D716" s="35">
        <v>475</v>
      </c>
      <c r="E716" s="36">
        <v>1900</v>
      </c>
      <c r="F716" s="37" t="s">
        <v>168</v>
      </c>
      <c r="G716" s="37" t="s">
        <v>168</v>
      </c>
      <c r="H716" s="35">
        <v>183</v>
      </c>
      <c r="I716" s="35">
        <v>218</v>
      </c>
      <c r="J716" s="35">
        <v>26.769999999999996</v>
      </c>
      <c r="K716" s="37" t="s">
        <v>168</v>
      </c>
      <c r="L716" s="36" t="s">
        <v>168</v>
      </c>
      <c r="M716" s="35">
        <v>400</v>
      </c>
      <c r="N716" s="37" t="s">
        <v>168</v>
      </c>
      <c r="O716" s="38"/>
    </row>
    <row r="717" spans="1:15" x14ac:dyDescent="0.2">
      <c r="A717" s="3">
        <f t="shared" si="28"/>
        <v>2030</v>
      </c>
      <c r="B717" s="35">
        <v>1412.7299999999998</v>
      </c>
      <c r="C717" s="35">
        <v>119.55259402516945</v>
      </c>
      <c r="D717" s="35">
        <v>816</v>
      </c>
      <c r="E717" s="36">
        <v>3264</v>
      </c>
      <c r="F717" s="37" t="s">
        <v>168</v>
      </c>
      <c r="G717" s="37" t="s">
        <v>168</v>
      </c>
      <c r="H717" s="35">
        <v>216</v>
      </c>
      <c r="I717" s="35">
        <v>228</v>
      </c>
      <c r="J717" s="35">
        <v>30.8</v>
      </c>
      <c r="K717" s="37" t="s">
        <v>168</v>
      </c>
      <c r="L717" s="36" t="s">
        <v>168</v>
      </c>
      <c r="M717" s="35">
        <v>400</v>
      </c>
      <c r="N717" s="37" t="s">
        <v>168</v>
      </c>
      <c r="O717" s="38"/>
    </row>
    <row r="718" spans="1:15" x14ac:dyDescent="0.2">
      <c r="A718" s="3">
        <f t="shared" si="28"/>
        <v>2031</v>
      </c>
      <c r="B718" s="35">
        <v>1480.0999999999997</v>
      </c>
      <c r="C718" s="35">
        <v>119.0394661550436</v>
      </c>
      <c r="D718" s="35">
        <v>916</v>
      </c>
      <c r="E718" s="36">
        <v>3664</v>
      </c>
      <c r="F718" s="37" t="s">
        <v>168</v>
      </c>
      <c r="G718" s="37" t="s">
        <v>168</v>
      </c>
      <c r="H718" s="35">
        <v>251</v>
      </c>
      <c r="I718" s="35">
        <v>242</v>
      </c>
      <c r="J718" s="35">
        <v>30.8</v>
      </c>
      <c r="K718" s="37" t="s">
        <v>168</v>
      </c>
      <c r="L718" s="36" t="s">
        <v>168</v>
      </c>
      <c r="M718" s="35">
        <v>400</v>
      </c>
      <c r="N718" s="37" t="s">
        <v>168</v>
      </c>
      <c r="O718" s="38"/>
    </row>
    <row r="719" spans="1:15" x14ac:dyDescent="0.2">
      <c r="A719" s="3">
        <f t="shared" si="28"/>
        <v>2032</v>
      </c>
      <c r="B719" s="35">
        <v>1753.4499999999998</v>
      </c>
      <c r="C719" s="35">
        <v>118.41300061010524</v>
      </c>
      <c r="D719" s="35">
        <v>1016</v>
      </c>
      <c r="E719" s="36">
        <v>4064</v>
      </c>
      <c r="F719" s="37" t="s">
        <v>168</v>
      </c>
      <c r="G719" s="37" t="s">
        <v>168</v>
      </c>
      <c r="H719" s="35">
        <v>285</v>
      </c>
      <c r="I719" s="35">
        <v>252</v>
      </c>
      <c r="J719" s="35">
        <v>30.8</v>
      </c>
      <c r="K719" s="37" t="s">
        <v>168</v>
      </c>
      <c r="L719" s="36" t="s">
        <v>168</v>
      </c>
      <c r="M719" s="35">
        <v>400</v>
      </c>
      <c r="N719" s="37" t="s">
        <v>168</v>
      </c>
      <c r="O719" s="38"/>
    </row>
    <row r="720" spans="1:15" x14ac:dyDescent="0.2">
      <c r="A720" s="3">
        <f t="shared" si="28"/>
        <v>2033</v>
      </c>
      <c r="B720" s="35">
        <v>1782.9099999999999</v>
      </c>
      <c r="C720" s="35">
        <v>118.02089450464705</v>
      </c>
      <c r="D720" s="35">
        <v>1016</v>
      </c>
      <c r="E720" s="36">
        <v>4064</v>
      </c>
      <c r="F720" s="37" t="s">
        <v>168</v>
      </c>
      <c r="G720" s="37" t="s">
        <v>168</v>
      </c>
      <c r="H720" s="35">
        <v>317</v>
      </c>
      <c r="I720" s="35">
        <v>261</v>
      </c>
      <c r="J720" s="35">
        <v>30.8</v>
      </c>
      <c r="K720" s="37" t="s">
        <v>168</v>
      </c>
      <c r="L720" s="36" t="s">
        <v>168</v>
      </c>
      <c r="M720" s="35">
        <v>400</v>
      </c>
      <c r="N720" s="37" t="s">
        <v>168</v>
      </c>
      <c r="O720" s="38"/>
    </row>
    <row r="721" spans="1:15" x14ac:dyDescent="0.2">
      <c r="A721" s="3">
        <f t="shared" si="28"/>
        <v>2034</v>
      </c>
      <c r="B721" s="35">
        <v>1918.09</v>
      </c>
      <c r="C721" s="35">
        <v>117.51542513212381</v>
      </c>
      <c r="D721" s="35">
        <v>1016</v>
      </c>
      <c r="E721" s="36">
        <v>4064</v>
      </c>
      <c r="F721" s="37" t="s">
        <v>168</v>
      </c>
      <c r="G721" s="37" t="s">
        <v>168</v>
      </c>
      <c r="H721" s="35">
        <v>348</v>
      </c>
      <c r="I721" s="35">
        <v>270</v>
      </c>
      <c r="J721" s="35">
        <v>30.8</v>
      </c>
      <c r="K721" s="37" t="s">
        <v>168</v>
      </c>
      <c r="L721" s="36" t="s">
        <v>168</v>
      </c>
      <c r="M721" s="35">
        <v>400</v>
      </c>
      <c r="N721" s="37" t="s">
        <v>168</v>
      </c>
      <c r="O721" s="38"/>
    </row>
    <row r="722" spans="1:15" x14ac:dyDescent="0.2">
      <c r="A722" s="3">
        <f t="shared" si="28"/>
        <v>2035</v>
      </c>
      <c r="B722" s="35">
        <v>2075.66</v>
      </c>
      <c r="C722" s="35">
        <v>117.01248310646319</v>
      </c>
      <c r="D722" s="35">
        <v>1016</v>
      </c>
      <c r="E722" s="36">
        <v>4064</v>
      </c>
      <c r="F722" s="37" t="s">
        <v>168</v>
      </c>
      <c r="G722" s="37" t="s">
        <v>168</v>
      </c>
      <c r="H722" s="35">
        <v>377</v>
      </c>
      <c r="I722" s="35">
        <v>272</v>
      </c>
      <c r="J722" s="35">
        <v>30.8</v>
      </c>
      <c r="K722" s="37" t="s">
        <v>168</v>
      </c>
      <c r="L722" s="36" t="s">
        <v>168</v>
      </c>
      <c r="M722" s="35">
        <v>400</v>
      </c>
      <c r="N722" s="37" t="s">
        <v>168</v>
      </c>
      <c r="O722" s="38"/>
    </row>
    <row r="723" spans="1:15" x14ac:dyDescent="0.2">
      <c r="A723" s="3">
        <f t="shared" si="28"/>
        <v>2036</v>
      </c>
      <c r="B723" s="35">
        <v>2265.1099999999997</v>
      </c>
      <c r="C723" s="35">
        <v>116.39845321543309</v>
      </c>
      <c r="D723" s="35">
        <v>1016</v>
      </c>
      <c r="E723" s="36">
        <v>4064</v>
      </c>
      <c r="F723" s="37" t="s">
        <v>168</v>
      </c>
      <c r="G723" s="37" t="s">
        <v>168</v>
      </c>
      <c r="H723" s="35">
        <v>404</v>
      </c>
      <c r="I723" s="35">
        <v>287</v>
      </c>
      <c r="J723" s="35">
        <v>30.8</v>
      </c>
      <c r="K723" s="37" t="s">
        <v>168</v>
      </c>
      <c r="L723" s="36" t="s">
        <v>168</v>
      </c>
      <c r="M723" s="35">
        <v>400</v>
      </c>
      <c r="N723" s="37" t="s">
        <v>168</v>
      </c>
      <c r="O723" s="38"/>
    </row>
    <row r="724" spans="1:15" x14ac:dyDescent="0.2">
      <c r="A724" s="3">
        <f t="shared" si="28"/>
        <v>2037</v>
      </c>
      <c r="B724" s="35">
        <v>2454.6899999999996</v>
      </c>
      <c r="C724" s="35">
        <v>67.74752039704336</v>
      </c>
      <c r="D724" s="35">
        <v>1016</v>
      </c>
      <c r="E724" s="36">
        <v>4064</v>
      </c>
      <c r="F724" s="37" t="s">
        <v>168</v>
      </c>
      <c r="G724" s="37" t="s">
        <v>168</v>
      </c>
      <c r="H724" s="35">
        <v>429</v>
      </c>
      <c r="I724" s="35">
        <v>296</v>
      </c>
      <c r="J724" s="35">
        <v>30.8</v>
      </c>
      <c r="K724" s="37" t="s">
        <v>168</v>
      </c>
      <c r="L724" s="36" t="s">
        <v>168</v>
      </c>
      <c r="M724" s="35">
        <v>400</v>
      </c>
      <c r="N724" s="37" t="s">
        <v>168</v>
      </c>
      <c r="O724" s="38"/>
    </row>
    <row r="725" spans="1:15" x14ac:dyDescent="0.2">
      <c r="A725" s="3">
        <f t="shared" si="28"/>
        <v>2038</v>
      </c>
      <c r="B725" s="35">
        <v>2631.85</v>
      </c>
      <c r="C725" s="35">
        <v>41.471463165077267</v>
      </c>
      <c r="D725" s="35">
        <v>1075</v>
      </c>
      <c r="E725" s="36">
        <v>4300</v>
      </c>
      <c r="F725" s="37" t="s">
        <v>168</v>
      </c>
      <c r="G725" s="37" t="s">
        <v>168</v>
      </c>
      <c r="H725" s="35">
        <v>452</v>
      </c>
      <c r="I725" s="35">
        <v>303</v>
      </c>
      <c r="J725" s="35">
        <v>30.8</v>
      </c>
      <c r="K725" s="37" t="s">
        <v>168</v>
      </c>
      <c r="L725" s="36" t="s">
        <v>168</v>
      </c>
      <c r="M725" s="35">
        <v>400</v>
      </c>
      <c r="N725" s="37" t="s">
        <v>168</v>
      </c>
      <c r="O725" s="38"/>
    </row>
    <row r="726" spans="1:15" x14ac:dyDescent="0.2">
      <c r="A726" s="3">
        <f t="shared" si="28"/>
        <v>2039</v>
      </c>
      <c r="B726" s="35">
        <v>2811.3999999999996</v>
      </c>
      <c r="C726" s="35">
        <v>16.927020000000002</v>
      </c>
      <c r="D726" s="35">
        <v>1175</v>
      </c>
      <c r="E726" s="36">
        <v>4700</v>
      </c>
      <c r="F726" s="37" t="s">
        <v>168</v>
      </c>
      <c r="G726" s="37" t="s">
        <v>168</v>
      </c>
      <c r="H726" s="35">
        <v>471</v>
      </c>
      <c r="I726" s="35">
        <v>310</v>
      </c>
      <c r="J726" s="35">
        <v>30.8</v>
      </c>
      <c r="K726" s="37" t="s">
        <v>168</v>
      </c>
      <c r="L726" s="36" t="s">
        <v>168</v>
      </c>
      <c r="M726" s="35">
        <v>400</v>
      </c>
      <c r="N726" s="37" t="s">
        <v>168</v>
      </c>
      <c r="O726" s="38"/>
    </row>
    <row r="727" spans="1:15" x14ac:dyDescent="0.2">
      <c r="A727" s="3">
        <f t="shared" si="28"/>
        <v>2040</v>
      </c>
      <c r="B727" s="35">
        <v>2960.4500000000003</v>
      </c>
      <c r="C727" s="35">
        <v>16.927020000000002</v>
      </c>
      <c r="D727" s="35">
        <v>1275</v>
      </c>
      <c r="E727" s="36">
        <v>5100</v>
      </c>
      <c r="F727" s="37" t="s">
        <v>168</v>
      </c>
      <c r="G727" s="37" t="s">
        <v>168</v>
      </c>
      <c r="H727" s="35">
        <v>487</v>
      </c>
      <c r="I727" s="35">
        <v>306</v>
      </c>
      <c r="J727" s="35">
        <v>30.8</v>
      </c>
      <c r="K727" s="37" t="s">
        <v>168</v>
      </c>
      <c r="L727" s="36" t="s">
        <v>168</v>
      </c>
      <c r="M727" s="35">
        <v>400</v>
      </c>
      <c r="N727" s="37" t="s">
        <v>168</v>
      </c>
      <c r="O727" s="38"/>
    </row>
    <row r="728" spans="1:15" x14ac:dyDescent="0.2">
      <c r="A728" s="3">
        <f t="shared" si="28"/>
        <v>2041</v>
      </c>
      <c r="B728" s="35">
        <v>3145.0800000000004</v>
      </c>
      <c r="C728" s="35">
        <v>16.927020000000002</v>
      </c>
      <c r="D728" s="35">
        <v>1275</v>
      </c>
      <c r="E728" s="36">
        <v>5100</v>
      </c>
      <c r="F728" s="37" t="s">
        <v>168</v>
      </c>
      <c r="G728" s="37" t="s">
        <v>168</v>
      </c>
      <c r="H728" s="35">
        <v>503</v>
      </c>
      <c r="I728" s="35">
        <v>314</v>
      </c>
      <c r="J728" s="35">
        <v>30.8</v>
      </c>
      <c r="K728" s="37" t="s">
        <v>168</v>
      </c>
      <c r="L728" s="36" t="s">
        <v>168</v>
      </c>
      <c r="M728" s="35">
        <v>400</v>
      </c>
      <c r="N728" s="37" t="s">
        <v>168</v>
      </c>
      <c r="O728" s="38"/>
    </row>
    <row r="729" spans="1:15" x14ac:dyDescent="0.2">
      <c r="A729" s="3">
        <f t="shared" si="28"/>
        <v>2042</v>
      </c>
      <c r="B729" s="35">
        <v>3232.43</v>
      </c>
      <c r="C729" s="35">
        <v>16.927020000000002</v>
      </c>
      <c r="D729" s="35">
        <v>1275</v>
      </c>
      <c r="E729" s="36">
        <v>5100</v>
      </c>
      <c r="F729" s="37" t="s">
        <v>168</v>
      </c>
      <c r="G729" s="37" t="s">
        <v>168</v>
      </c>
      <c r="H729" s="35">
        <v>514</v>
      </c>
      <c r="I729" s="35">
        <v>330</v>
      </c>
      <c r="J729" s="35">
        <v>30.8</v>
      </c>
      <c r="K729" s="37" t="s">
        <v>168</v>
      </c>
      <c r="L729" s="36" t="s">
        <v>168</v>
      </c>
      <c r="M729" s="35">
        <v>400</v>
      </c>
      <c r="N729" s="37" t="s">
        <v>168</v>
      </c>
      <c r="O729" s="38"/>
    </row>
    <row r="730" spans="1:15" customFormat="1" x14ac:dyDescent="0.2">
      <c r="A730" s="3">
        <f t="shared" si="28"/>
        <v>2043</v>
      </c>
      <c r="B730" s="35">
        <v>3320.59</v>
      </c>
      <c r="C730" s="35">
        <v>16.927020000000002</v>
      </c>
      <c r="D730" s="35">
        <v>1275</v>
      </c>
      <c r="E730" s="36">
        <v>5100</v>
      </c>
      <c r="F730" s="37" t="s">
        <v>168</v>
      </c>
      <c r="G730" s="37" t="s">
        <v>168</v>
      </c>
      <c r="H730" s="35">
        <v>523</v>
      </c>
      <c r="I730" s="35">
        <v>336</v>
      </c>
      <c r="J730" s="35">
        <v>30.8</v>
      </c>
      <c r="K730" s="37" t="s">
        <v>168</v>
      </c>
      <c r="L730" s="36" t="s">
        <v>168</v>
      </c>
      <c r="M730" s="35">
        <v>400</v>
      </c>
      <c r="N730" s="37" t="s">
        <v>168</v>
      </c>
      <c r="O730" s="38"/>
    </row>
    <row r="731" spans="1:15" x14ac:dyDescent="0.2">
      <c r="H731" s="3" t="s">
        <v>154</v>
      </c>
      <c r="I731" s="3" t="s">
        <v>154</v>
      </c>
    </row>
    <row r="732" spans="1:15" x14ac:dyDescent="0.2">
      <c r="A732" s="3">
        <f>A707+1</f>
        <v>29</v>
      </c>
      <c r="B732" s="47" t="str">
        <f ca="1">OFFSET(Portfolios!$B$7,A732,0)</f>
        <v>Portfolio29</v>
      </c>
      <c r="C732" s="47" t="str">
        <f ca="1">VLOOKUP(B732,Portfolios!$B$8:$D$47,2,FALSE)</f>
        <v>Long Duration Storage</v>
      </c>
      <c r="H732" s="3" t="s">
        <v>154</v>
      </c>
      <c r="I732" s="3" t="s">
        <v>154</v>
      </c>
    </row>
    <row r="733" spans="1:15" x14ac:dyDescent="0.2">
      <c r="B733" s="3" t="s">
        <v>155</v>
      </c>
      <c r="C733" s="3" t="s">
        <v>155</v>
      </c>
      <c r="D733" s="3" t="s">
        <v>156</v>
      </c>
      <c r="E733" s="3" t="s">
        <v>157</v>
      </c>
      <c r="F733" s="3" t="s">
        <v>156</v>
      </c>
      <c r="G733" s="3" t="s">
        <v>157</v>
      </c>
      <c r="H733" s="3" t="s">
        <v>154</v>
      </c>
      <c r="I733" s="3" t="s">
        <v>154</v>
      </c>
      <c r="J733" s="42" t="s">
        <v>160</v>
      </c>
      <c r="K733" s="11" t="s">
        <v>161</v>
      </c>
      <c r="L733" s="26"/>
    </row>
    <row r="734" spans="1:15" x14ac:dyDescent="0.2">
      <c r="A734" s="3" t="s">
        <v>163</v>
      </c>
      <c r="B734" s="3" t="s">
        <v>164</v>
      </c>
      <c r="C734" s="3" t="s">
        <v>165</v>
      </c>
      <c r="D734" s="3" t="s">
        <v>164</v>
      </c>
      <c r="E734" s="3" t="s">
        <v>164</v>
      </c>
      <c r="F734" s="3" t="s">
        <v>165</v>
      </c>
      <c r="G734" s="3" t="s">
        <v>165</v>
      </c>
      <c r="H734" s="3" t="s">
        <v>158</v>
      </c>
      <c r="I734" s="3" t="s">
        <v>159</v>
      </c>
      <c r="J734" s="3" t="s">
        <v>164</v>
      </c>
      <c r="K734" s="3" t="s">
        <v>165</v>
      </c>
      <c r="L734" s="3" t="s">
        <v>166</v>
      </c>
      <c r="M734" s="3" t="s">
        <v>178</v>
      </c>
      <c r="N734" s="3" t="s">
        <v>167</v>
      </c>
    </row>
    <row r="735" spans="1:15" x14ac:dyDescent="0.2">
      <c r="A735" s="3">
        <f>A710</f>
        <v>2023</v>
      </c>
      <c r="B735" s="36" t="s">
        <v>168</v>
      </c>
      <c r="C735" s="36">
        <v>85.489954347818653</v>
      </c>
      <c r="D735" s="37" t="s">
        <v>168</v>
      </c>
      <c r="E735" s="37" t="s">
        <v>168</v>
      </c>
      <c r="F735" s="37" t="s">
        <v>168</v>
      </c>
      <c r="G735" s="37" t="s">
        <v>168</v>
      </c>
      <c r="H735" s="37" t="s">
        <v>168</v>
      </c>
      <c r="I735" s="37" t="s">
        <v>168</v>
      </c>
      <c r="J735" s="37" t="s">
        <v>168</v>
      </c>
      <c r="K735" s="37" t="s">
        <v>168</v>
      </c>
      <c r="L735" s="36" t="s">
        <v>168</v>
      </c>
      <c r="M735" s="36" t="s">
        <v>168</v>
      </c>
      <c r="N735" s="37" t="s">
        <v>168</v>
      </c>
      <c r="O735" s="37"/>
    </row>
    <row r="736" spans="1:15" x14ac:dyDescent="0.2">
      <c r="A736" s="3">
        <f>A735+1</f>
        <v>2024</v>
      </c>
      <c r="B736" s="35">
        <v>138.6</v>
      </c>
      <c r="C736" s="35">
        <v>112.46754069217755</v>
      </c>
      <c r="D736" s="35">
        <v>0</v>
      </c>
      <c r="E736" s="36">
        <v>0</v>
      </c>
      <c r="F736" s="72" t="s">
        <v>168</v>
      </c>
      <c r="G736" s="37" t="s">
        <v>168</v>
      </c>
      <c r="H736" s="36">
        <v>30</v>
      </c>
      <c r="I736" s="36">
        <v>133</v>
      </c>
      <c r="J736" s="35">
        <v>0</v>
      </c>
      <c r="K736" s="37" t="s">
        <v>168</v>
      </c>
      <c r="L736" s="36" t="s">
        <v>168</v>
      </c>
      <c r="M736" s="35">
        <v>0</v>
      </c>
      <c r="N736" s="37" t="s">
        <v>168</v>
      </c>
      <c r="O736" s="38"/>
    </row>
    <row r="737" spans="1:15" x14ac:dyDescent="0.2">
      <c r="A737" s="3">
        <f t="shared" ref="A737:A755" si="29">A736+1</f>
        <v>2025</v>
      </c>
      <c r="B737" s="35">
        <v>138.60999999999999</v>
      </c>
      <c r="C737" s="35">
        <v>113.20977148356157</v>
      </c>
      <c r="D737" s="35">
        <v>475</v>
      </c>
      <c r="E737" s="36">
        <v>1900</v>
      </c>
      <c r="F737" s="72" t="s">
        <v>168</v>
      </c>
      <c r="G737" s="37" t="s">
        <v>168</v>
      </c>
      <c r="H737" s="70">
        <v>60</v>
      </c>
      <c r="I737" s="70">
        <v>162</v>
      </c>
      <c r="J737" s="71">
        <v>0</v>
      </c>
      <c r="K737" s="37" t="s">
        <v>168</v>
      </c>
      <c r="L737" s="36" t="s">
        <v>168</v>
      </c>
      <c r="M737" s="35">
        <v>0</v>
      </c>
      <c r="N737" s="37" t="s">
        <v>168</v>
      </c>
      <c r="O737" s="38"/>
    </row>
    <row r="738" spans="1:15" x14ac:dyDescent="0.2">
      <c r="A738" s="3">
        <f t="shared" si="29"/>
        <v>2026</v>
      </c>
      <c r="B738" s="35">
        <v>633.43999999999983</v>
      </c>
      <c r="C738" s="35">
        <v>114.47310072614376</v>
      </c>
      <c r="D738" s="35">
        <v>475</v>
      </c>
      <c r="E738" s="36">
        <v>1900</v>
      </c>
      <c r="F738" s="72" t="s">
        <v>168</v>
      </c>
      <c r="G738" s="37" t="s">
        <v>168</v>
      </c>
      <c r="H738" s="71">
        <v>90</v>
      </c>
      <c r="I738" s="71">
        <v>183</v>
      </c>
      <c r="J738" s="71">
        <v>12.54</v>
      </c>
      <c r="K738" s="37" t="s">
        <v>168</v>
      </c>
      <c r="L738" s="36" t="s">
        <v>168</v>
      </c>
      <c r="M738" s="35">
        <v>0</v>
      </c>
      <c r="N738" s="37" t="s">
        <v>168</v>
      </c>
      <c r="O738" s="38"/>
    </row>
    <row r="739" spans="1:15" x14ac:dyDescent="0.2">
      <c r="A739" s="3">
        <f t="shared" si="29"/>
        <v>2027</v>
      </c>
      <c r="B739" s="35">
        <v>734.29</v>
      </c>
      <c r="C739" s="35">
        <v>115.73906072251305</v>
      </c>
      <c r="D739" s="35">
        <v>475</v>
      </c>
      <c r="E739" s="36">
        <v>1900</v>
      </c>
      <c r="F739" s="72" t="s">
        <v>168</v>
      </c>
      <c r="G739" s="37" t="s">
        <v>168</v>
      </c>
      <c r="H739" s="71">
        <v>120</v>
      </c>
      <c r="I739" s="71">
        <v>199</v>
      </c>
      <c r="J739" s="71">
        <v>16.010000000000002</v>
      </c>
      <c r="K739" s="37" t="s">
        <v>168</v>
      </c>
      <c r="L739" s="36" t="s">
        <v>168</v>
      </c>
      <c r="M739" s="35">
        <v>228</v>
      </c>
      <c r="N739" s="37" t="s">
        <v>168</v>
      </c>
      <c r="O739" s="38"/>
    </row>
    <row r="740" spans="1:15" x14ac:dyDescent="0.2">
      <c r="A740" s="3">
        <f t="shared" si="29"/>
        <v>2028</v>
      </c>
      <c r="B740" s="35">
        <v>977.7399999999999</v>
      </c>
      <c r="C740" s="35">
        <v>116.88938767031144</v>
      </c>
      <c r="D740" s="35">
        <v>614</v>
      </c>
      <c r="E740" s="36">
        <v>5236</v>
      </c>
      <c r="F740" s="72" t="s">
        <v>168</v>
      </c>
      <c r="G740" s="37" t="s">
        <v>168</v>
      </c>
      <c r="H740" s="71">
        <v>150</v>
      </c>
      <c r="I740" s="71">
        <v>211</v>
      </c>
      <c r="J740" s="71">
        <v>21.560000000000002</v>
      </c>
      <c r="K740" s="37" t="s">
        <v>168</v>
      </c>
      <c r="L740" s="36" t="s">
        <v>168</v>
      </c>
      <c r="M740" s="35">
        <v>400</v>
      </c>
      <c r="N740" s="37" t="s">
        <v>168</v>
      </c>
      <c r="O740" s="38"/>
    </row>
    <row r="741" spans="1:15" x14ac:dyDescent="0.2">
      <c r="A741" s="3">
        <f t="shared" si="29"/>
        <v>2029</v>
      </c>
      <c r="B741" s="35">
        <v>1243.68</v>
      </c>
      <c r="C741" s="35">
        <v>118.27882042730599</v>
      </c>
      <c r="D741" s="35">
        <v>614</v>
      </c>
      <c r="E741" s="36">
        <v>5236</v>
      </c>
      <c r="F741" s="72" t="s">
        <v>168</v>
      </c>
      <c r="G741" s="37" t="s">
        <v>168</v>
      </c>
      <c r="H741" s="71">
        <v>183</v>
      </c>
      <c r="I741" s="71">
        <v>218</v>
      </c>
      <c r="J741" s="71">
        <v>26.769999999999996</v>
      </c>
      <c r="K741" s="37" t="s">
        <v>168</v>
      </c>
      <c r="L741" s="36" t="s">
        <v>168</v>
      </c>
      <c r="M741" s="35">
        <v>400</v>
      </c>
      <c r="N741" s="37" t="s">
        <v>168</v>
      </c>
      <c r="O741" s="38"/>
    </row>
    <row r="742" spans="1:15" x14ac:dyDescent="0.2">
      <c r="A742" s="3">
        <f t="shared" si="29"/>
        <v>2030</v>
      </c>
      <c r="B742" s="35">
        <v>1415.8599999999997</v>
      </c>
      <c r="C742" s="35">
        <v>119.55259402516945</v>
      </c>
      <c r="D742" s="35">
        <v>747</v>
      </c>
      <c r="E742" s="36">
        <v>5236</v>
      </c>
      <c r="F742" s="72" t="s">
        <v>168</v>
      </c>
      <c r="G742" s="37" t="s">
        <v>168</v>
      </c>
      <c r="H742" s="71">
        <v>216</v>
      </c>
      <c r="I742" s="71">
        <v>228</v>
      </c>
      <c r="J742" s="71">
        <v>30.8</v>
      </c>
      <c r="K742" s="37" t="s">
        <v>168</v>
      </c>
      <c r="L742" s="36" t="s">
        <v>168</v>
      </c>
      <c r="M742" s="35">
        <v>400</v>
      </c>
      <c r="N742" s="37" t="s">
        <v>168</v>
      </c>
      <c r="O742" s="38"/>
    </row>
    <row r="743" spans="1:15" x14ac:dyDescent="0.2">
      <c r="A743" s="3">
        <f t="shared" si="29"/>
        <v>2031</v>
      </c>
      <c r="B743" s="35">
        <v>1525.5499999999997</v>
      </c>
      <c r="C743" s="35">
        <v>119.0394661550436</v>
      </c>
      <c r="D743" s="35">
        <v>847</v>
      </c>
      <c r="E743" s="36">
        <v>5236</v>
      </c>
      <c r="F743" s="72" t="s">
        <v>168</v>
      </c>
      <c r="G743" s="37" t="s">
        <v>168</v>
      </c>
      <c r="H743" s="71">
        <v>251</v>
      </c>
      <c r="I743" s="71">
        <v>242</v>
      </c>
      <c r="J743" s="71">
        <v>30.8</v>
      </c>
      <c r="K743" s="37" t="s">
        <v>168</v>
      </c>
      <c r="L743" s="36" t="s">
        <v>168</v>
      </c>
      <c r="M743" s="35">
        <v>400</v>
      </c>
      <c r="N743" s="37" t="s">
        <v>168</v>
      </c>
      <c r="O743" s="38"/>
    </row>
    <row r="744" spans="1:15" x14ac:dyDescent="0.2">
      <c r="A744" s="3">
        <f t="shared" si="29"/>
        <v>2032</v>
      </c>
      <c r="B744" s="35">
        <v>1656.4399999999998</v>
      </c>
      <c r="C744" s="35">
        <v>118.41300061010524</v>
      </c>
      <c r="D744" s="35">
        <v>947</v>
      </c>
      <c r="E744" s="36">
        <v>5236</v>
      </c>
      <c r="F744" s="72" t="s">
        <v>168</v>
      </c>
      <c r="G744" s="37" t="s">
        <v>168</v>
      </c>
      <c r="H744" s="71">
        <v>285</v>
      </c>
      <c r="I744" s="71">
        <v>252</v>
      </c>
      <c r="J744" s="71">
        <v>30.8</v>
      </c>
      <c r="K744" s="37" t="s">
        <v>168</v>
      </c>
      <c r="L744" s="36" t="s">
        <v>168</v>
      </c>
      <c r="M744" s="35">
        <v>400</v>
      </c>
      <c r="N744" s="37" t="s">
        <v>168</v>
      </c>
      <c r="O744" s="38"/>
    </row>
    <row r="745" spans="1:15" x14ac:dyDescent="0.2">
      <c r="A745" s="3">
        <f t="shared" si="29"/>
        <v>2033</v>
      </c>
      <c r="B745" s="35">
        <v>1787.08</v>
      </c>
      <c r="C745" s="35">
        <v>118.02089450464705</v>
      </c>
      <c r="D745" s="35">
        <v>1014</v>
      </c>
      <c r="E745" s="36">
        <v>5236</v>
      </c>
      <c r="F745" s="72" t="s">
        <v>168</v>
      </c>
      <c r="G745" s="37" t="s">
        <v>168</v>
      </c>
      <c r="H745" s="71">
        <v>317</v>
      </c>
      <c r="I745" s="71">
        <v>261</v>
      </c>
      <c r="J745" s="71">
        <v>30.8</v>
      </c>
      <c r="K745" s="37" t="s">
        <v>168</v>
      </c>
      <c r="L745" s="36" t="s">
        <v>168</v>
      </c>
      <c r="M745" s="35">
        <v>400</v>
      </c>
      <c r="N745" s="37" t="s">
        <v>168</v>
      </c>
      <c r="O745" s="38"/>
    </row>
    <row r="746" spans="1:15" x14ac:dyDescent="0.2">
      <c r="A746" s="3">
        <f t="shared" si="29"/>
        <v>2034</v>
      </c>
      <c r="B746" s="35">
        <v>1922.48</v>
      </c>
      <c r="C746" s="35">
        <v>117.51542513212381</v>
      </c>
      <c r="D746" s="35">
        <v>1014</v>
      </c>
      <c r="E746" s="36">
        <v>5236</v>
      </c>
      <c r="F746" s="72" t="s">
        <v>168</v>
      </c>
      <c r="G746" s="37" t="s">
        <v>168</v>
      </c>
      <c r="H746" s="71">
        <v>348</v>
      </c>
      <c r="I746" s="71">
        <v>270</v>
      </c>
      <c r="J746" s="71">
        <v>30.8</v>
      </c>
      <c r="K746" s="37" t="s">
        <v>168</v>
      </c>
      <c r="L746" s="36" t="s">
        <v>168</v>
      </c>
      <c r="M746" s="35">
        <v>400</v>
      </c>
      <c r="N746" s="37" t="s">
        <v>168</v>
      </c>
      <c r="O746" s="38"/>
    </row>
    <row r="747" spans="1:15" x14ac:dyDescent="0.2">
      <c r="A747" s="3">
        <f t="shared" si="29"/>
        <v>2035</v>
      </c>
      <c r="B747" s="35">
        <v>2080.79</v>
      </c>
      <c r="C747" s="35">
        <v>117.01248310646319</v>
      </c>
      <c r="D747" s="35">
        <v>1014</v>
      </c>
      <c r="E747" s="36">
        <v>5236</v>
      </c>
      <c r="F747" s="72" t="s">
        <v>168</v>
      </c>
      <c r="G747" s="37" t="s">
        <v>168</v>
      </c>
      <c r="H747" s="71">
        <v>377</v>
      </c>
      <c r="I747" s="71">
        <v>272</v>
      </c>
      <c r="J747" s="71">
        <v>30.8</v>
      </c>
      <c r="K747" s="37" t="s">
        <v>168</v>
      </c>
      <c r="L747" s="36" t="s">
        <v>168</v>
      </c>
      <c r="M747" s="35">
        <v>400</v>
      </c>
      <c r="N747" s="37" t="s">
        <v>168</v>
      </c>
      <c r="O747" s="38"/>
    </row>
    <row r="748" spans="1:15" x14ac:dyDescent="0.2">
      <c r="A748" s="3">
        <f t="shared" si="29"/>
        <v>2036</v>
      </c>
      <c r="B748" s="35">
        <v>2270.1499999999996</v>
      </c>
      <c r="C748" s="35">
        <v>116.39845321543309</v>
      </c>
      <c r="D748" s="35">
        <v>1014</v>
      </c>
      <c r="E748" s="36">
        <v>5236</v>
      </c>
      <c r="F748" s="72" t="s">
        <v>168</v>
      </c>
      <c r="G748" s="37" t="s">
        <v>168</v>
      </c>
      <c r="H748" s="71">
        <v>404</v>
      </c>
      <c r="I748" s="71">
        <v>287</v>
      </c>
      <c r="J748" s="71">
        <v>30.8</v>
      </c>
      <c r="K748" s="37" t="s">
        <v>168</v>
      </c>
      <c r="L748" s="36" t="s">
        <v>168</v>
      </c>
      <c r="M748" s="35">
        <v>400</v>
      </c>
      <c r="N748" s="37" t="s">
        <v>168</v>
      </c>
      <c r="O748" s="38"/>
    </row>
    <row r="749" spans="1:15" x14ac:dyDescent="0.2">
      <c r="A749" s="3">
        <f t="shared" si="29"/>
        <v>2037</v>
      </c>
      <c r="B749" s="35">
        <v>2459.8299999999995</v>
      </c>
      <c r="C749" s="35">
        <v>67.74752039704336</v>
      </c>
      <c r="D749" s="35">
        <v>1114</v>
      </c>
      <c r="E749" s="36">
        <v>5236</v>
      </c>
      <c r="F749" s="72" t="s">
        <v>168</v>
      </c>
      <c r="G749" s="37" t="s">
        <v>168</v>
      </c>
      <c r="H749" s="71">
        <v>429</v>
      </c>
      <c r="I749" s="71">
        <v>296</v>
      </c>
      <c r="J749" s="71">
        <v>30.8</v>
      </c>
      <c r="K749" s="37" t="s">
        <v>168</v>
      </c>
      <c r="L749" s="36" t="s">
        <v>168</v>
      </c>
      <c r="M749" s="35">
        <v>400</v>
      </c>
      <c r="N749" s="37" t="s">
        <v>168</v>
      </c>
      <c r="O749" s="38"/>
    </row>
    <row r="750" spans="1:15" x14ac:dyDescent="0.2">
      <c r="A750" s="3">
        <f t="shared" si="29"/>
        <v>2038</v>
      </c>
      <c r="B750" s="35">
        <v>2637.35</v>
      </c>
      <c r="C750" s="35">
        <v>41.471463165077267</v>
      </c>
      <c r="D750" s="35">
        <v>1214</v>
      </c>
      <c r="E750" s="36">
        <v>5236</v>
      </c>
      <c r="F750" s="72" t="s">
        <v>168</v>
      </c>
      <c r="G750" s="37" t="s">
        <v>168</v>
      </c>
      <c r="H750" s="71">
        <v>452</v>
      </c>
      <c r="I750" s="71">
        <v>303</v>
      </c>
      <c r="J750" s="71">
        <v>30.8</v>
      </c>
      <c r="K750" s="37" t="s">
        <v>168</v>
      </c>
      <c r="L750" s="36" t="s">
        <v>168</v>
      </c>
      <c r="M750" s="35">
        <v>400</v>
      </c>
      <c r="N750" s="37" t="s">
        <v>168</v>
      </c>
      <c r="O750" s="38"/>
    </row>
    <row r="751" spans="1:15" x14ac:dyDescent="0.2">
      <c r="A751" s="3">
        <f t="shared" si="29"/>
        <v>2039</v>
      </c>
      <c r="B751" s="35">
        <v>2817.1800000000003</v>
      </c>
      <c r="C751" s="35">
        <v>16.927020000000002</v>
      </c>
      <c r="D751" s="35">
        <v>1314</v>
      </c>
      <c r="E751" s="36">
        <v>5236</v>
      </c>
      <c r="F751" s="72" t="s">
        <v>168</v>
      </c>
      <c r="G751" s="37" t="s">
        <v>168</v>
      </c>
      <c r="H751" s="71">
        <v>471</v>
      </c>
      <c r="I751" s="71">
        <v>310</v>
      </c>
      <c r="J751" s="71">
        <v>30.8</v>
      </c>
      <c r="K751" s="37" t="s">
        <v>168</v>
      </c>
      <c r="L751" s="36" t="s">
        <v>168</v>
      </c>
      <c r="M751" s="35">
        <v>400</v>
      </c>
      <c r="N751" s="37" t="s">
        <v>168</v>
      </c>
      <c r="O751" s="38"/>
    </row>
    <row r="752" spans="1:15" x14ac:dyDescent="0.2">
      <c r="A752" s="3">
        <f t="shared" si="29"/>
        <v>2040</v>
      </c>
      <c r="B752" s="35">
        <v>2966.6100000000006</v>
      </c>
      <c r="C752" s="35">
        <v>16.927020000000002</v>
      </c>
      <c r="D752" s="35">
        <v>1414</v>
      </c>
      <c r="E752" s="36">
        <v>5236</v>
      </c>
      <c r="F752" s="72" t="s">
        <v>168</v>
      </c>
      <c r="G752" s="37" t="s">
        <v>168</v>
      </c>
      <c r="H752" s="71">
        <v>487</v>
      </c>
      <c r="I752" s="71">
        <v>306</v>
      </c>
      <c r="J752" s="71">
        <v>30.8</v>
      </c>
      <c r="K752" s="37" t="s">
        <v>168</v>
      </c>
      <c r="L752" s="36" t="s">
        <v>168</v>
      </c>
      <c r="M752" s="35">
        <v>400</v>
      </c>
      <c r="N752" s="37" t="s">
        <v>168</v>
      </c>
      <c r="O752" s="38"/>
    </row>
    <row r="753" spans="1:15" x14ac:dyDescent="0.2">
      <c r="A753" s="3">
        <f t="shared" si="29"/>
        <v>2041</v>
      </c>
      <c r="B753" s="35">
        <v>3151.0600000000004</v>
      </c>
      <c r="C753" s="35">
        <v>16.927020000000002</v>
      </c>
      <c r="D753" s="35">
        <v>1414</v>
      </c>
      <c r="E753" s="36">
        <v>5236</v>
      </c>
      <c r="F753" s="72" t="s">
        <v>168</v>
      </c>
      <c r="G753" s="37" t="s">
        <v>168</v>
      </c>
      <c r="H753" s="71">
        <v>503</v>
      </c>
      <c r="I753" s="71">
        <v>314</v>
      </c>
      <c r="J753" s="71">
        <v>30.8</v>
      </c>
      <c r="K753" s="37" t="s">
        <v>168</v>
      </c>
      <c r="L753" s="36" t="s">
        <v>168</v>
      </c>
      <c r="M753" s="35">
        <v>400</v>
      </c>
      <c r="N753" s="37" t="s">
        <v>168</v>
      </c>
      <c r="O753" s="38"/>
    </row>
    <row r="754" spans="1:15" x14ac:dyDescent="0.2">
      <c r="A754" s="3">
        <f t="shared" si="29"/>
        <v>2042</v>
      </c>
      <c r="B754" s="35">
        <v>3238.8599999999997</v>
      </c>
      <c r="C754" s="35">
        <v>16.927020000000002</v>
      </c>
      <c r="D754" s="35">
        <v>1414</v>
      </c>
      <c r="E754" s="36">
        <v>5236</v>
      </c>
      <c r="F754" s="72" t="s">
        <v>168</v>
      </c>
      <c r="G754" s="37" t="s">
        <v>168</v>
      </c>
      <c r="H754" s="71">
        <v>514</v>
      </c>
      <c r="I754" s="71">
        <v>330</v>
      </c>
      <c r="J754" s="71">
        <v>30.8</v>
      </c>
      <c r="K754" s="37" t="s">
        <v>168</v>
      </c>
      <c r="L754" s="36" t="s">
        <v>168</v>
      </c>
      <c r="M754" s="35">
        <v>400</v>
      </c>
      <c r="N754" s="37" t="s">
        <v>168</v>
      </c>
      <c r="O754" s="38"/>
    </row>
    <row r="755" spans="1:15" customFormat="1" x14ac:dyDescent="0.2">
      <c r="A755" s="3">
        <f t="shared" si="29"/>
        <v>2043</v>
      </c>
      <c r="B755" s="35">
        <v>3326.89</v>
      </c>
      <c r="C755" s="35">
        <v>16.927020000000002</v>
      </c>
      <c r="D755" s="35">
        <v>1414</v>
      </c>
      <c r="E755" s="36">
        <v>5236</v>
      </c>
      <c r="F755" s="72" t="s">
        <v>168</v>
      </c>
      <c r="G755" s="37" t="s">
        <v>168</v>
      </c>
      <c r="H755" s="71">
        <v>523</v>
      </c>
      <c r="I755" s="71">
        <v>336</v>
      </c>
      <c r="J755" s="71">
        <v>30.8</v>
      </c>
      <c r="K755" s="37" t="s">
        <v>168</v>
      </c>
      <c r="L755" s="36" t="s">
        <v>168</v>
      </c>
      <c r="M755" s="35">
        <v>400</v>
      </c>
      <c r="N755" s="37" t="s">
        <v>168</v>
      </c>
      <c r="O755" s="38"/>
    </row>
    <row r="756" spans="1:15" x14ac:dyDescent="0.2">
      <c r="H756" s="3" t="s">
        <v>154</v>
      </c>
      <c r="I756" s="3" t="s">
        <v>154</v>
      </c>
    </row>
    <row r="757" spans="1:15" x14ac:dyDescent="0.2">
      <c r="A757" s="3">
        <f>A732+1</f>
        <v>30</v>
      </c>
      <c r="B757" s="47" t="str">
        <f ca="1">OFFSET(Portfolios!$B$7,A757,0)</f>
        <v>Portfolio30</v>
      </c>
      <c r="C757" s="47" t="str">
        <f ca="1">VLOOKUP(B757,Portfolios!$B$8:$D$47,2,FALSE)</f>
        <v>Pumped hydro</v>
      </c>
      <c r="H757" s="3" t="s">
        <v>154</v>
      </c>
      <c r="I757" s="3" t="s">
        <v>154</v>
      </c>
    </row>
    <row r="758" spans="1:15" x14ac:dyDescent="0.2">
      <c r="B758" s="3" t="s">
        <v>155</v>
      </c>
      <c r="C758" s="3" t="s">
        <v>155</v>
      </c>
      <c r="D758" s="3" t="s">
        <v>156</v>
      </c>
      <c r="E758" s="3" t="s">
        <v>157</v>
      </c>
      <c r="F758" s="3" t="s">
        <v>156</v>
      </c>
      <c r="G758" s="3" t="s">
        <v>157</v>
      </c>
      <c r="H758" s="3" t="s">
        <v>154</v>
      </c>
      <c r="I758" s="3" t="s">
        <v>154</v>
      </c>
      <c r="J758" s="42" t="s">
        <v>160</v>
      </c>
      <c r="K758" s="11" t="s">
        <v>161</v>
      </c>
      <c r="L758" s="26"/>
    </row>
    <row r="759" spans="1:15" x14ac:dyDescent="0.2">
      <c r="A759" s="3" t="s">
        <v>163</v>
      </c>
      <c r="B759" s="3" t="s">
        <v>164</v>
      </c>
      <c r="C759" s="3" t="s">
        <v>165</v>
      </c>
      <c r="D759" s="3" t="s">
        <v>164</v>
      </c>
      <c r="E759" s="3" t="s">
        <v>164</v>
      </c>
      <c r="F759" s="3" t="s">
        <v>165</v>
      </c>
      <c r="G759" s="3" t="s">
        <v>165</v>
      </c>
      <c r="H759" s="3" t="s">
        <v>158</v>
      </c>
      <c r="I759" s="3" t="s">
        <v>159</v>
      </c>
      <c r="J759" s="3" t="s">
        <v>164</v>
      </c>
      <c r="K759" s="3" t="s">
        <v>165</v>
      </c>
      <c r="L759" s="3" t="s">
        <v>166</v>
      </c>
      <c r="M759" s="3" t="s">
        <v>178</v>
      </c>
      <c r="N759" s="3" t="s">
        <v>167</v>
      </c>
    </row>
    <row r="760" spans="1:15" x14ac:dyDescent="0.2">
      <c r="A760" s="3">
        <v>2023</v>
      </c>
      <c r="B760" s="36" t="s">
        <v>168</v>
      </c>
      <c r="C760" s="36">
        <v>85.489954347818653</v>
      </c>
      <c r="D760" s="37" t="s">
        <v>168</v>
      </c>
      <c r="E760" s="37" t="s">
        <v>168</v>
      </c>
      <c r="F760" s="37" t="s">
        <v>168</v>
      </c>
      <c r="G760" s="37" t="s">
        <v>168</v>
      </c>
      <c r="H760" s="37" t="s">
        <v>168</v>
      </c>
      <c r="I760" s="37" t="s">
        <v>168</v>
      </c>
      <c r="J760" s="37" t="s">
        <v>168</v>
      </c>
      <c r="K760" s="37" t="s">
        <v>168</v>
      </c>
      <c r="L760" s="36" t="s">
        <v>168</v>
      </c>
      <c r="M760" s="36" t="s">
        <v>168</v>
      </c>
      <c r="N760" s="37" t="s">
        <v>168</v>
      </c>
      <c r="O760" s="37"/>
    </row>
    <row r="761" spans="1:15" x14ac:dyDescent="0.2">
      <c r="A761" s="3">
        <v>2024</v>
      </c>
      <c r="B761" s="35">
        <v>138.6</v>
      </c>
      <c r="C761" s="35">
        <v>112.46754069217755</v>
      </c>
      <c r="D761" s="35">
        <v>0</v>
      </c>
      <c r="E761" s="36">
        <v>0</v>
      </c>
      <c r="F761" s="72" t="s">
        <v>168</v>
      </c>
      <c r="G761" s="37" t="s">
        <v>168</v>
      </c>
      <c r="H761" s="36">
        <v>30</v>
      </c>
      <c r="I761" s="36">
        <v>133</v>
      </c>
      <c r="J761" s="35">
        <v>0</v>
      </c>
      <c r="K761" s="37" t="s">
        <v>168</v>
      </c>
      <c r="L761" s="36" t="s">
        <v>168</v>
      </c>
      <c r="M761" s="35">
        <v>0</v>
      </c>
      <c r="N761" s="37" t="s">
        <v>168</v>
      </c>
      <c r="O761" s="38"/>
    </row>
    <row r="762" spans="1:15" x14ac:dyDescent="0.2">
      <c r="A762" s="3">
        <v>2025</v>
      </c>
      <c r="B762" s="35">
        <v>138.60999999999999</v>
      </c>
      <c r="C762" s="35">
        <v>113.20977148356157</v>
      </c>
      <c r="D762" s="35">
        <v>475</v>
      </c>
      <c r="E762" s="36">
        <v>1900</v>
      </c>
      <c r="F762" s="72" t="s">
        <v>168</v>
      </c>
      <c r="G762" s="37" t="s">
        <v>168</v>
      </c>
      <c r="H762" s="70">
        <v>60</v>
      </c>
      <c r="I762" s="70">
        <v>162</v>
      </c>
      <c r="J762" s="35">
        <v>0</v>
      </c>
      <c r="K762" s="37" t="s">
        <v>168</v>
      </c>
      <c r="L762" s="36" t="s">
        <v>168</v>
      </c>
      <c r="M762" s="35">
        <v>0</v>
      </c>
      <c r="N762" s="37" t="s">
        <v>168</v>
      </c>
      <c r="O762" s="38"/>
    </row>
    <row r="763" spans="1:15" x14ac:dyDescent="0.2">
      <c r="A763" s="3">
        <v>2026</v>
      </c>
      <c r="B763" s="35">
        <v>633.43999999999983</v>
      </c>
      <c r="C763" s="35">
        <v>114.47310072614376</v>
      </c>
      <c r="D763" s="35">
        <v>475</v>
      </c>
      <c r="E763" s="36">
        <v>1900</v>
      </c>
      <c r="F763" s="72" t="s">
        <v>168</v>
      </c>
      <c r="G763" s="37" t="s">
        <v>168</v>
      </c>
      <c r="H763" s="35">
        <v>90</v>
      </c>
      <c r="I763" s="35">
        <v>183</v>
      </c>
      <c r="J763" s="35">
        <v>12.54</v>
      </c>
      <c r="K763" s="37" t="s">
        <v>168</v>
      </c>
      <c r="L763" s="36" t="s">
        <v>168</v>
      </c>
      <c r="M763" s="35">
        <v>0</v>
      </c>
      <c r="N763" s="37" t="s">
        <v>168</v>
      </c>
      <c r="O763" s="38"/>
    </row>
    <row r="764" spans="1:15" x14ac:dyDescent="0.2">
      <c r="A764" s="3">
        <v>2027</v>
      </c>
      <c r="B764" s="35">
        <v>734.3</v>
      </c>
      <c r="C764" s="35">
        <v>115.73906072251305</v>
      </c>
      <c r="D764" s="35">
        <v>475</v>
      </c>
      <c r="E764" s="36">
        <v>1900</v>
      </c>
      <c r="F764" s="72" t="s">
        <v>168</v>
      </c>
      <c r="G764" s="37" t="s">
        <v>168</v>
      </c>
      <c r="H764" s="35">
        <v>120</v>
      </c>
      <c r="I764" s="35">
        <v>199</v>
      </c>
      <c r="J764" s="35">
        <v>16.010000000000002</v>
      </c>
      <c r="K764" s="37" t="s">
        <v>168</v>
      </c>
      <c r="L764" s="36" t="s">
        <v>168</v>
      </c>
      <c r="M764" s="35">
        <v>228</v>
      </c>
      <c r="N764" s="37" t="s">
        <v>168</v>
      </c>
      <c r="O764" s="38"/>
    </row>
    <row r="765" spans="1:15" x14ac:dyDescent="0.2">
      <c r="A765" s="3">
        <v>2028</v>
      </c>
      <c r="B765" s="35">
        <v>983.78</v>
      </c>
      <c r="C765" s="35">
        <v>116.88938767031144</v>
      </c>
      <c r="D765" s="35">
        <v>808</v>
      </c>
      <c r="E765" s="36">
        <v>5230</v>
      </c>
      <c r="F765" s="72" t="s">
        <v>168</v>
      </c>
      <c r="G765" s="37" t="s">
        <v>168</v>
      </c>
      <c r="H765" s="35">
        <v>150</v>
      </c>
      <c r="I765" s="35">
        <v>211</v>
      </c>
      <c r="J765" s="35">
        <v>21.560000000000002</v>
      </c>
      <c r="K765" s="37" t="s">
        <v>168</v>
      </c>
      <c r="L765" s="36" t="s">
        <v>168</v>
      </c>
      <c r="M765" s="35">
        <v>400</v>
      </c>
      <c r="N765" s="37" t="s">
        <v>168</v>
      </c>
      <c r="O765" s="38"/>
    </row>
    <row r="766" spans="1:15" x14ac:dyDescent="0.2">
      <c r="A766" s="3">
        <v>2029</v>
      </c>
      <c r="B766" s="35">
        <v>1249.7600000000002</v>
      </c>
      <c r="C766" s="35">
        <v>118.27882042730599</v>
      </c>
      <c r="D766" s="35">
        <v>808</v>
      </c>
      <c r="E766" s="36">
        <v>5230</v>
      </c>
      <c r="F766" s="72" t="s">
        <v>168</v>
      </c>
      <c r="G766" s="37" t="s">
        <v>168</v>
      </c>
      <c r="H766" s="35">
        <v>183</v>
      </c>
      <c r="I766" s="35">
        <v>218</v>
      </c>
      <c r="J766" s="35">
        <v>26.759999999999998</v>
      </c>
      <c r="K766" s="37" t="s">
        <v>168</v>
      </c>
      <c r="L766" s="36" t="s">
        <v>168</v>
      </c>
      <c r="M766" s="35">
        <v>400</v>
      </c>
      <c r="N766" s="37" t="s">
        <v>168</v>
      </c>
      <c r="O766" s="38"/>
    </row>
    <row r="767" spans="1:15" x14ac:dyDescent="0.2">
      <c r="A767" s="3">
        <v>2030</v>
      </c>
      <c r="B767" s="35">
        <v>1423.1399999999996</v>
      </c>
      <c r="C767" s="35">
        <v>119.55259402516945</v>
      </c>
      <c r="D767" s="35">
        <v>941</v>
      </c>
      <c r="E767" s="36">
        <v>5762</v>
      </c>
      <c r="F767" s="72" t="s">
        <v>168</v>
      </c>
      <c r="G767" s="37" t="s">
        <v>168</v>
      </c>
      <c r="H767" s="35">
        <v>216</v>
      </c>
      <c r="I767" s="35">
        <v>228</v>
      </c>
      <c r="J767" s="35">
        <v>30.79</v>
      </c>
      <c r="K767" s="37" t="s">
        <v>168</v>
      </c>
      <c r="L767" s="36" t="s">
        <v>168</v>
      </c>
      <c r="M767" s="35">
        <v>400</v>
      </c>
      <c r="N767" s="37" t="s">
        <v>168</v>
      </c>
      <c r="O767" s="38"/>
    </row>
    <row r="768" spans="1:15" x14ac:dyDescent="0.2">
      <c r="A768" s="3">
        <v>2031</v>
      </c>
      <c r="B768" s="35">
        <v>1532.4799999999998</v>
      </c>
      <c r="C768" s="35">
        <v>119.0394661550436</v>
      </c>
      <c r="D768" s="35">
        <v>1041</v>
      </c>
      <c r="E768" s="36">
        <v>6162</v>
      </c>
      <c r="F768" s="72" t="s">
        <v>168</v>
      </c>
      <c r="G768" s="37" t="s">
        <v>168</v>
      </c>
      <c r="H768" s="35">
        <v>251</v>
      </c>
      <c r="I768" s="35">
        <v>242</v>
      </c>
      <c r="J768" s="35">
        <v>30.8</v>
      </c>
      <c r="K768" s="37" t="s">
        <v>168</v>
      </c>
      <c r="L768" s="36" t="s">
        <v>168</v>
      </c>
      <c r="M768" s="35">
        <v>400</v>
      </c>
      <c r="N768" s="37" t="s">
        <v>168</v>
      </c>
      <c r="O768" s="38"/>
    </row>
    <row r="769" spans="1:15" x14ac:dyDescent="0.2">
      <c r="A769" s="3">
        <v>2032</v>
      </c>
      <c r="B769" s="35">
        <v>1663.9799999999998</v>
      </c>
      <c r="C769" s="35">
        <v>118.41300061010524</v>
      </c>
      <c r="D769" s="35">
        <v>1141</v>
      </c>
      <c r="E769" s="36">
        <v>6562</v>
      </c>
      <c r="F769" s="72" t="s">
        <v>168</v>
      </c>
      <c r="G769" s="37" t="s">
        <v>168</v>
      </c>
      <c r="H769" s="35">
        <v>285</v>
      </c>
      <c r="I769" s="35">
        <v>252</v>
      </c>
      <c r="J769" s="35">
        <v>30.8</v>
      </c>
      <c r="K769" s="37" t="s">
        <v>168</v>
      </c>
      <c r="L769" s="36" t="s">
        <v>168</v>
      </c>
      <c r="M769" s="35">
        <v>400</v>
      </c>
      <c r="N769" s="37" t="s">
        <v>168</v>
      </c>
      <c r="O769" s="38"/>
    </row>
    <row r="770" spans="1:15" x14ac:dyDescent="0.2">
      <c r="A770" s="3">
        <v>2033</v>
      </c>
      <c r="B770" s="35">
        <v>1795.4499999999998</v>
      </c>
      <c r="C770" s="35">
        <v>118.02089450464705</v>
      </c>
      <c r="D770" s="35">
        <v>1208</v>
      </c>
      <c r="E770" s="36">
        <v>6830</v>
      </c>
      <c r="F770" s="72" t="s">
        <v>168</v>
      </c>
      <c r="G770" s="37" t="s">
        <v>168</v>
      </c>
      <c r="H770" s="35">
        <v>317</v>
      </c>
      <c r="I770" s="35">
        <v>261</v>
      </c>
      <c r="J770" s="35">
        <v>30.8</v>
      </c>
      <c r="K770" s="37" t="s">
        <v>168</v>
      </c>
      <c r="L770" s="36" t="s">
        <v>168</v>
      </c>
      <c r="M770" s="35">
        <v>400</v>
      </c>
      <c r="N770" s="37" t="s">
        <v>168</v>
      </c>
      <c r="O770" s="38"/>
    </row>
    <row r="771" spans="1:15" x14ac:dyDescent="0.2">
      <c r="A771" s="3">
        <v>2034</v>
      </c>
      <c r="B771" s="35">
        <v>1931.44</v>
      </c>
      <c r="C771" s="35">
        <v>117.51542513212381</v>
      </c>
      <c r="D771" s="35">
        <v>1208</v>
      </c>
      <c r="E771" s="36">
        <v>6830</v>
      </c>
      <c r="F771" s="72" t="s">
        <v>168</v>
      </c>
      <c r="G771" s="37" t="s">
        <v>168</v>
      </c>
      <c r="H771" s="35">
        <v>348</v>
      </c>
      <c r="I771" s="35">
        <v>270</v>
      </c>
      <c r="J771" s="35">
        <v>30.8</v>
      </c>
      <c r="K771" s="37" t="s">
        <v>168</v>
      </c>
      <c r="L771" s="36" t="s">
        <v>168</v>
      </c>
      <c r="M771" s="35">
        <v>400</v>
      </c>
      <c r="N771" s="37" t="s">
        <v>168</v>
      </c>
      <c r="O771" s="38"/>
    </row>
    <row r="772" spans="1:15" x14ac:dyDescent="0.2">
      <c r="A772" s="3">
        <v>2035</v>
      </c>
      <c r="B772" s="35">
        <v>2088.1</v>
      </c>
      <c r="C772" s="35">
        <v>117.01248310646319</v>
      </c>
      <c r="D772" s="35">
        <v>1208</v>
      </c>
      <c r="E772" s="36">
        <v>6830</v>
      </c>
      <c r="F772" s="72" t="s">
        <v>168</v>
      </c>
      <c r="G772" s="37" t="s">
        <v>168</v>
      </c>
      <c r="H772" s="35">
        <v>377</v>
      </c>
      <c r="I772" s="35">
        <v>272</v>
      </c>
      <c r="J772" s="35">
        <v>30.8</v>
      </c>
      <c r="K772" s="37" t="s">
        <v>168</v>
      </c>
      <c r="L772" s="36" t="s">
        <v>168</v>
      </c>
      <c r="M772" s="35">
        <v>400</v>
      </c>
      <c r="N772" s="37" t="s">
        <v>168</v>
      </c>
      <c r="O772" s="38"/>
    </row>
    <row r="773" spans="1:15" x14ac:dyDescent="0.2">
      <c r="A773" s="3">
        <v>2036</v>
      </c>
      <c r="B773" s="35">
        <v>2277.46</v>
      </c>
      <c r="C773" s="35">
        <v>116.39845321543309</v>
      </c>
      <c r="D773" s="35">
        <v>1208</v>
      </c>
      <c r="E773" s="36">
        <v>6830</v>
      </c>
      <c r="F773" s="72" t="s">
        <v>168</v>
      </c>
      <c r="G773" s="37" t="s">
        <v>168</v>
      </c>
      <c r="H773" s="35">
        <v>404</v>
      </c>
      <c r="I773" s="35">
        <v>287</v>
      </c>
      <c r="J773" s="35">
        <v>30.8</v>
      </c>
      <c r="K773" s="37" t="s">
        <v>168</v>
      </c>
      <c r="L773" s="36" t="s">
        <v>168</v>
      </c>
      <c r="M773" s="35">
        <v>400</v>
      </c>
      <c r="N773" s="37" t="s">
        <v>168</v>
      </c>
      <c r="O773" s="38"/>
    </row>
    <row r="774" spans="1:15" x14ac:dyDescent="0.2">
      <c r="A774" s="3">
        <v>2037</v>
      </c>
      <c r="B774" s="35">
        <v>2467.14</v>
      </c>
      <c r="C774" s="35">
        <v>67.74752039704336</v>
      </c>
      <c r="D774" s="35">
        <v>1308</v>
      </c>
      <c r="E774" s="36">
        <v>7230</v>
      </c>
      <c r="F774" s="72" t="s">
        <v>168</v>
      </c>
      <c r="G774" s="37" t="s">
        <v>168</v>
      </c>
      <c r="H774" s="35">
        <v>429</v>
      </c>
      <c r="I774" s="35">
        <v>296</v>
      </c>
      <c r="J774" s="35">
        <v>30.8</v>
      </c>
      <c r="K774" s="37" t="s">
        <v>168</v>
      </c>
      <c r="L774" s="36" t="s">
        <v>168</v>
      </c>
      <c r="M774" s="35">
        <v>400</v>
      </c>
      <c r="N774" s="37" t="s">
        <v>168</v>
      </c>
      <c r="O774" s="38"/>
    </row>
    <row r="775" spans="1:15" x14ac:dyDescent="0.2">
      <c r="A775" s="3">
        <v>2038</v>
      </c>
      <c r="B775" s="35">
        <v>2644.8799999999997</v>
      </c>
      <c r="C775" s="35">
        <v>41.471463165077267</v>
      </c>
      <c r="D775" s="35">
        <v>1408</v>
      </c>
      <c r="E775" s="36">
        <v>7630</v>
      </c>
      <c r="F775" s="72" t="s">
        <v>168</v>
      </c>
      <c r="G775" s="37" t="s">
        <v>168</v>
      </c>
      <c r="H775" s="35">
        <v>452</v>
      </c>
      <c r="I775" s="35">
        <v>303</v>
      </c>
      <c r="J775" s="35">
        <v>30.8</v>
      </c>
      <c r="K775" s="37" t="s">
        <v>168</v>
      </c>
      <c r="L775" s="36" t="s">
        <v>168</v>
      </c>
      <c r="M775" s="35">
        <v>400</v>
      </c>
      <c r="N775" s="37" t="s">
        <v>168</v>
      </c>
      <c r="O775" s="38"/>
    </row>
    <row r="776" spans="1:15" x14ac:dyDescent="0.2">
      <c r="A776" s="3">
        <v>2039</v>
      </c>
      <c r="B776" s="35">
        <v>2824.6400000000003</v>
      </c>
      <c r="C776" s="35">
        <v>16.927020000000002</v>
      </c>
      <c r="D776" s="35">
        <v>1508</v>
      </c>
      <c r="E776" s="36">
        <v>8030</v>
      </c>
      <c r="F776" s="72" t="s">
        <v>168</v>
      </c>
      <c r="G776" s="37" t="s">
        <v>168</v>
      </c>
      <c r="H776" s="35">
        <v>471</v>
      </c>
      <c r="I776" s="35">
        <v>310</v>
      </c>
      <c r="J776" s="35">
        <v>30.8</v>
      </c>
      <c r="K776" s="37" t="s">
        <v>168</v>
      </c>
      <c r="L776" s="36" t="s">
        <v>168</v>
      </c>
      <c r="M776" s="35">
        <v>400</v>
      </c>
      <c r="N776" s="37" t="s">
        <v>168</v>
      </c>
      <c r="O776" s="38"/>
    </row>
    <row r="777" spans="1:15" x14ac:dyDescent="0.2">
      <c r="A777" s="3">
        <v>2040</v>
      </c>
      <c r="B777" s="35">
        <v>2974.8600000000006</v>
      </c>
      <c r="C777" s="35">
        <v>16.927020000000002</v>
      </c>
      <c r="D777" s="35">
        <v>1608</v>
      </c>
      <c r="E777" s="36">
        <v>8430</v>
      </c>
      <c r="F777" s="72" t="s">
        <v>168</v>
      </c>
      <c r="G777" s="37" t="s">
        <v>168</v>
      </c>
      <c r="H777" s="35">
        <v>487</v>
      </c>
      <c r="I777" s="35">
        <v>306</v>
      </c>
      <c r="J777" s="35">
        <v>30.8</v>
      </c>
      <c r="K777" s="37" t="s">
        <v>168</v>
      </c>
      <c r="L777" s="36" t="s">
        <v>168</v>
      </c>
      <c r="M777" s="35">
        <v>400</v>
      </c>
      <c r="N777" s="37" t="s">
        <v>168</v>
      </c>
      <c r="O777" s="38"/>
    </row>
    <row r="778" spans="1:15" x14ac:dyDescent="0.2">
      <c r="A778" s="3">
        <v>2041</v>
      </c>
      <c r="B778" s="35">
        <v>3159.5300000000007</v>
      </c>
      <c r="C778" s="35">
        <v>16.927020000000002</v>
      </c>
      <c r="D778" s="35">
        <v>1608</v>
      </c>
      <c r="E778" s="36">
        <v>8430</v>
      </c>
      <c r="F778" s="72" t="s">
        <v>168</v>
      </c>
      <c r="G778" s="37" t="s">
        <v>168</v>
      </c>
      <c r="H778" s="35">
        <v>503</v>
      </c>
      <c r="I778" s="35">
        <v>314</v>
      </c>
      <c r="J778" s="35">
        <v>30.8</v>
      </c>
      <c r="K778" s="37" t="s">
        <v>168</v>
      </c>
      <c r="L778" s="36" t="s">
        <v>168</v>
      </c>
      <c r="M778" s="35">
        <v>400</v>
      </c>
      <c r="N778" s="37" t="s">
        <v>168</v>
      </c>
      <c r="O778" s="38"/>
    </row>
    <row r="779" spans="1:15" x14ac:dyDescent="0.2">
      <c r="A779" s="3">
        <v>2042</v>
      </c>
      <c r="B779" s="35">
        <v>3248.4799999999996</v>
      </c>
      <c r="C779" s="35">
        <v>16.927020000000002</v>
      </c>
      <c r="D779" s="35">
        <v>1608</v>
      </c>
      <c r="E779" s="36">
        <v>8430</v>
      </c>
      <c r="F779" s="72" t="s">
        <v>168</v>
      </c>
      <c r="G779" s="37" t="s">
        <v>168</v>
      </c>
      <c r="H779" s="35">
        <v>514</v>
      </c>
      <c r="I779" s="35">
        <v>330</v>
      </c>
      <c r="J779" s="35">
        <v>30.8</v>
      </c>
      <c r="K779" s="37" t="s">
        <v>168</v>
      </c>
      <c r="L779" s="36" t="s">
        <v>168</v>
      </c>
      <c r="M779" s="35">
        <v>400</v>
      </c>
      <c r="N779" s="37" t="s">
        <v>168</v>
      </c>
      <c r="O779" s="38"/>
    </row>
    <row r="780" spans="1:15" customFormat="1" x14ac:dyDescent="0.2">
      <c r="A780" s="3">
        <v>2043</v>
      </c>
      <c r="B780" s="35">
        <v>3336.08</v>
      </c>
      <c r="C780" s="35">
        <v>16.927020000000002</v>
      </c>
      <c r="D780" s="35">
        <v>1608</v>
      </c>
      <c r="E780" s="36">
        <v>8430</v>
      </c>
      <c r="F780" s="72" t="s">
        <v>168</v>
      </c>
      <c r="G780" s="37" t="s">
        <v>168</v>
      </c>
      <c r="H780" s="35">
        <v>523</v>
      </c>
      <c r="I780" s="35">
        <v>336</v>
      </c>
      <c r="J780" s="35">
        <v>30.8</v>
      </c>
      <c r="K780" s="37" t="s">
        <v>168</v>
      </c>
      <c r="L780" s="36" t="s">
        <v>168</v>
      </c>
      <c r="M780" s="35">
        <v>400</v>
      </c>
      <c r="N780" s="37" t="s">
        <v>168</v>
      </c>
      <c r="O780" s="38"/>
    </row>
    <row r="781" spans="1:15" x14ac:dyDescent="0.2">
      <c r="H781" s="3" t="s">
        <v>154</v>
      </c>
      <c r="I781" s="3" t="s">
        <v>154</v>
      </c>
    </row>
    <row r="782" spans="1:15" x14ac:dyDescent="0.2">
      <c r="A782" s="3">
        <f>A757+1</f>
        <v>31</v>
      </c>
      <c r="B782" s="47" t="str">
        <f ca="1">OFFSET(Portfolios!$B$7,A782,0)</f>
        <v>Portfolio31</v>
      </c>
      <c r="C782" s="47" t="str">
        <f ca="1">VLOOKUP(B782,Portfolios!$B$8:$D$47,2,FALSE)</f>
        <v>RTO</v>
      </c>
      <c r="H782" s="3" t="s">
        <v>154</v>
      </c>
      <c r="I782" s="3" t="s">
        <v>154</v>
      </c>
    </row>
    <row r="783" spans="1:15" x14ac:dyDescent="0.2">
      <c r="B783" s="3" t="s">
        <v>155</v>
      </c>
      <c r="C783" s="3" t="s">
        <v>155</v>
      </c>
      <c r="D783" s="3" t="s">
        <v>156</v>
      </c>
      <c r="E783" s="3" t="s">
        <v>157</v>
      </c>
      <c r="F783" s="3" t="s">
        <v>156</v>
      </c>
      <c r="G783" s="3" t="s">
        <v>157</v>
      </c>
      <c r="H783" s="3" t="s">
        <v>154</v>
      </c>
      <c r="I783" s="3" t="s">
        <v>154</v>
      </c>
      <c r="J783" s="42" t="s">
        <v>160</v>
      </c>
      <c r="K783" s="11" t="s">
        <v>161</v>
      </c>
      <c r="L783" s="26"/>
    </row>
    <row r="784" spans="1:15" x14ac:dyDescent="0.2">
      <c r="A784" s="3" t="s">
        <v>163</v>
      </c>
      <c r="B784" s="3" t="s">
        <v>164</v>
      </c>
      <c r="C784" s="3" t="s">
        <v>165</v>
      </c>
      <c r="D784" s="3" t="s">
        <v>164</v>
      </c>
      <c r="E784" s="3" t="s">
        <v>164</v>
      </c>
      <c r="F784" s="3" t="s">
        <v>165</v>
      </c>
      <c r="G784" s="3" t="s">
        <v>165</v>
      </c>
      <c r="H784" s="3" t="s">
        <v>158</v>
      </c>
      <c r="I784" s="3" t="s">
        <v>159</v>
      </c>
      <c r="J784" s="3" t="s">
        <v>164</v>
      </c>
      <c r="K784" s="3" t="s">
        <v>165</v>
      </c>
      <c r="L784" s="3" t="s">
        <v>166</v>
      </c>
      <c r="M784" s="3" t="s">
        <v>178</v>
      </c>
      <c r="N784" s="3" t="s">
        <v>167</v>
      </c>
    </row>
    <row r="785" spans="1:15" x14ac:dyDescent="0.2">
      <c r="A785" s="3">
        <v>2023</v>
      </c>
      <c r="B785" s="36" t="s">
        <v>168</v>
      </c>
      <c r="C785" s="36">
        <v>85.489954347818653</v>
      </c>
      <c r="D785" s="37" t="s">
        <v>168</v>
      </c>
      <c r="E785" s="37" t="s">
        <v>168</v>
      </c>
      <c r="F785" s="37" t="s">
        <v>168</v>
      </c>
      <c r="G785" s="37" t="s">
        <v>168</v>
      </c>
      <c r="H785" s="37" t="s">
        <v>168</v>
      </c>
      <c r="I785" s="37" t="s">
        <v>168</v>
      </c>
      <c r="J785" s="37" t="s">
        <v>168</v>
      </c>
      <c r="K785" s="37" t="s">
        <v>168</v>
      </c>
      <c r="L785" s="36" t="s">
        <v>168</v>
      </c>
      <c r="M785" s="36" t="s">
        <v>168</v>
      </c>
      <c r="N785" s="37" t="s">
        <v>168</v>
      </c>
      <c r="O785" s="37"/>
    </row>
    <row r="786" spans="1:15" x14ac:dyDescent="0.2">
      <c r="A786" s="3">
        <v>2024</v>
      </c>
      <c r="B786" s="35">
        <v>138.6</v>
      </c>
      <c r="C786" s="35">
        <v>112.46754069217755</v>
      </c>
      <c r="D786" s="35">
        <v>0</v>
      </c>
      <c r="E786" s="36">
        <v>0</v>
      </c>
      <c r="F786" s="37" t="s">
        <v>168</v>
      </c>
      <c r="G786" s="37" t="s">
        <v>168</v>
      </c>
      <c r="H786" s="36">
        <v>30</v>
      </c>
      <c r="I786" s="36">
        <v>133</v>
      </c>
      <c r="J786" s="35">
        <v>0</v>
      </c>
      <c r="K786" s="37" t="s">
        <v>168</v>
      </c>
      <c r="L786" s="36" t="s">
        <v>168</v>
      </c>
      <c r="M786" s="35">
        <v>0</v>
      </c>
      <c r="N786" s="37" t="s">
        <v>168</v>
      </c>
      <c r="O786" s="38"/>
    </row>
    <row r="787" spans="1:15" x14ac:dyDescent="0.2">
      <c r="A787" s="3">
        <v>2025</v>
      </c>
      <c r="B787" s="35">
        <v>138.60999999999999</v>
      </c>
      <c r="C787" s="35">
        <v>113.20977148356157</v>
      </c>
      <c r="D787" s="35">
        <v>475</v>
      </c>
      <c r="E787" s="36">
        <v>1900</v>
      </c>
      <c r="F787" s="37" t="s">
        <v>168</v>
      </c>
      <c r="G787" s="37" t="s">
        <v>168</v>
      </c>
      <c r="H787" s="36">
        <v>60</v>
      </c>
      <c r="I787" s="36">
        <v>162</v>
      </c>
      <c r="J787" s="35">
        <v>0</v>
      </c>
      <c r="K787" s="37" t="s">
        <v>168</v>
      </c>
      <c r="L787" s="36" t="s">
        <v>168</v>
      </c>
      <c r="M787" s="35">
        <v>0</v>
      </c>
      <c r="N787" s="37" t="s">
        <v>168</v>
      </c>
      <c r="O787" s="38"/>
    </row>
    <row r="788" spans="1:15" x14ac:dyDescent="0.2">
      <c r="A788" s="3">
        <v>2026</v>
      </c>
      <c r="B788" s="35">
        <v>633.41999999999985</v>
      </c>
      <c r="C788" s="35">
        <v>114.47310072614376</v>
      </c>
      <c r="D788" s="35">
        <v>475</v>
      </c>
      <c r="E788" s="36">
        <v>1900</v>
      </c>
      <c r="F788" s="37" t="s">
        <v>168</v>
      </c>
      <c r="G788" s="37" t="s">
        <v>168</v>
      </c>
      <c r="H788" s="35">
        <v>90</v>
      </c>
      <c r="I788" s="35">
        <v>183</v>
      </c>
      <c r="J788" s="35">
        <v>12.54</v>
      </c>
      <c r="K788" s="37" t="s">
        <v>168</v>
      </c>
      <c r="L788" s="36" t="s">
        <v>168</v>
      </c>
      <c r="M788" s="35">
        <v>0</v>
      </c>
      <c r="N788" s="37" t="s">
        <v>168</v>
      </c>
      <c r="O788" s="38"/>
    </row>
    <row r="789" spans="1:15" x14ac:dyDescent="0.2">
      <c r="A789" s="3">
        <v>2027</v>
      </c>
      <c r="B789" s="35">
        <v>734.27</v>
      </c>
      <c r="C789" s="35">
        <v>115.73906072251305</v>
      </c>
      <c r="D789" s="35">
        <v>475</v>
      </c>
      <c r="E789" s="36">
        <v>1900</v>
      </c>
      <c r="F789" s="37" t="s">
        <v>168</v>
      </c>
      <c r="G789" s="37" t="s">
        <v>168</v>
      </c>
      <c r="H789" s="35">
        <v>120</v>
      </c>
      <c r="I789" s="35">
        <v>199</v>
      </c>
      <c r="J789" s="35">
        <v>16.010000000000002</v>
      </c>
      <c r="K789" s="37" t="s">
        <v>168</v>
      </c>
      <c r="L789" s="36" t="s">
        <v>168</v>
      </c>
      <c r="M789" s="35">
        <v>228</v>
      </c>
      <c r="N789" s="37" t="s">
        <v>168</v>
      </c>
      <c r="O789" s="38"/>
    </row>
    <row r="790" spans="1:15" x14ac:dyDescent="0.2">
      <c r="A790" s="3">
        <v>2028</v>
      </c>
      <c r="B790" s="35">
        <v>972.18000000000006</v>
      </c>
      <c r="C790" s="35">
        <v>116.88938767031144</v>
      </c>
      <c r="D790" s="35">
        <v>475</v>
      </c>
      <c r="E790" s="36">
        <v>1900</v>
      </c>
      <c r="F790" s="37" t="s">
        <v>168</v>
      </c>
      <c r="G790" s="37" t="s">
        <v>168</v>
      </c>
      <c r="H790" s="35">
        <v>150</v>
      </c>
      <c r="I790" s="35">
        <v>211</v>
      </c>
      <c r="J790" s="35">
        <v>21.560000000000002</v>
      </c>
      <c r="K790" s="37" t="s">
        <v>168</v>
      </c>
      <c r="L790" s="36" t="s">
        <v>168</v>
      </c>
      <c r="M790" s="35">
        <v>400</v>
      </c>
      <c r="N790" s="37" t="s">
        <v>168</v>
      </c>
      <c r="O790" s="38"/>
    </row>
    <row r="791" spans="1:15" x14ac:dyDescent="0.2">
      <c r="A791" s="3">
        <v>2029</v>
      </c>
      <c r="B791" s="35">
        <v>1237.96</v>
      </c>
      <c r="C791" s="35">
        <v>118.27882042730599</v>
      </c>
      <c r="D791" s="35">
        <v>475</v>
      </c>
      <c r="E791" s="36">
        <v>1900</v>
      </c>
      <c r="F791" s="37" t="s">
        <v>168</v>
      </c>
      <c r="G791" s="37" t="s">
        <v>168</v>
      </c>
      <c r="H791" s="35">
        <v>183</v>
      </c>
      <c r="I791" s="35">
        <v>218</v>
      </c>
      <c r="J791" s="35">
        <v>26.769999999999996</v>
      </c>
      <c r="K791" s="37" t="s">
        <v>168</v>
      </c>
      <c r="L791" s="36" t="s">
        <v>168</v>
      </c>
      <c r="M791" s="35">
        <v>400</v>
      </c>
      <c r="N791" s="37" t="s">
        <v>168</v>
      </c>
      <c r="O791" s="38"/>
    </row>
    <row r="792" spans="1:15" x14ac:dyDescent="0.2">
      <c r="A792" s="3">
        <v>2030</v>
      </c>
      <c r="B792" s="35">
        <v>1412.7299999999998</v>
      </c>
      <c r="C792" s="35">
        <v>119.55259402516945</v>
      </c>
      <c r="D792" s="35">
        <v>816</v>
      </c>
      <c r="E792" s="36">
        <v>3264</v>
      </c>
      <c r="F792" s="37" t="s">
        <v>168</v>
      </c>
      <c r="G792" s="37" t="s">
        <v>168</v>
      </c>
      <c r="H792" s="35">
        <v>216</v>
      </c>
      <c r="I792" s="35">
        <v>228</v>
      </c>
      <c r="J792" s="35">
        <v>30.8</v>
      </c>
      <c r="K792" s="37" t="s">
        <v>168</v>
      </c>
      <c r="L792" s="36" t="s">
        <v>168</v>
      </c>
      <c r="M792" s="35">
        <v>400</v>
      </c>
      <c r="N792" s="37" t="s">
        <v>168</v>
      </c>
      <c r="O792" s="38"/>
    </row>
    <row r="793" spans="1:15" x14ac:dyDescent="0.2">
      <c r="A793" s="3">
        <v>2031</v>
      </c>
      <c r="B793" s="35">
        <v>1522.5499999999997</v>
      </c>
      <c r="C793" s="35">
        <v>119.0394661550436</v>
      </c>
      <c r="D793" s="35">
        <v>916</v>
      </c>
      <c r="E793" s="36">
        <v>3664</v>
      </c>
      <c r="F793" s="37" t="s">
        <v>168</v>
      </c>
      <c r="G793" s="37" t="s">
        <v>168</v>
      </c>
      <c r="H793" s="35">
        <v>251</v>
      </c>
      <c r="I793" s="35">
        <v>242</v>
      </c>
      <c r="J793" s="35">
        <v>30.8</v>
      </c>
      <c r="K793" s="37" t="s">
        <v>168</v>
      </c>
      <c r="L793" s="36" t="s">
        <v>168</v>
      </c>
      <c r="M793" s="35">
        <v>400</v>
      </c>
      <c r="N793" s="37" t="s">
        <v>168</v>
      </c>
      <c r="O793" s="38"/>
    </row>
    <row r="794" spans="1:15" x14ac:dyDescent="0.2">
      <c r="A794" s="3">
        <v>2032</v>
      </c>
      <c r="B794" s="35">
        <v>1651.9499999999996</v>
      </c>
      <c r="C794" s="35">
        <v>118.41300061010524</v>
      </c>
      <c r="D794" s="35">
        <v>916</v>
      </c>
      <c r="E794" s="36">
        <v>3664</v>
      </c>
      <c r="F794" s="37" t="s">
        <v>168</v>
      </c>
      <c r="G794" s="37" t="s">
        <v>168</v>
      </c>
      <c r="H794" s="35">
        <v>285</v>
      </c>
      <c r="I794" s="35">
        <v>252</v>
      </c>
      <c r="J794" s="35">
        <v>30.8</v>
      </c>
      <c r="K794" s="37" t="s">
        <v>168</v>
      </c>
      <c r="L794" s="36" t="s">
        <v>168</v>
      </c>
      <c r="M794" s="35">
        <v>400</v>
      </c>
      <c r="N794" s="37" t="s">
        <v>168</v>
      </c>
      <c r="O794" s="38"/>
    </row>
    <row r="795" spans="1:15" x14ac:dyDescent="0.2">
      <c r="A795" s="3">
        <v>2033</v>
      </c>
      <c r="B795" s="35">
        <v>1781.48</v>
      </c>
      <c r="C795" s="35">
        <v>118.02089450464705</v>
      </c>
      <c r="D795" s="35">
        <v>916</v>
      </c>
      <c r="E795" s="36">
        <v>3664</v>
      </c>
      <c r="F795" s="37" t="s">
        <v>168</v>
      </c>
      <c r="G795" s="37" t="s">
        <v>168</v>
      </c>
      <c r="H795" s="35">
        <v>317</v>
      </c>
      <c r="I795" s="35">
        <v>261</v>
      </c>
      <c r="J795" s="35">
        <v>30.8</v>
      </c>
      <c r="K795" s="37" t="s">
        <v>168</v>
      </c>
      <c r="L795" s="36" t="s">
        <v>168</v>
      </c>
      <c r="M795" s="35">
        <v>400</v>
      </c>
      <c r="N795" s="37" t="s">
        <v>168</v>
      </c>
      <c r="O795" s="38"/>
    </row>
    <row r="796" spans="1:15" x14ac:dyDescent="0.2">
      <c r="A796" s="3">
        <v>2034</v>
      </c>
      <c r="B796" s="35">
        <v>1916.63</v>
      </c>
      <c r="C796" s="35">
        <v>117.51542513212381</v>
      </c>
      <c r="D796" s="35">
        <v>916</v>
      </c>
      <c r="E796" s="36">
        <v>3664</v>
      </c>
      <c r="F796" s="37" t="s">
        <v>168</v>
      </c>
      <c r="G796" s="37" t="s">
        <v>168</v>
      </c>
      <c r="H796" s="35">
        <v>348</v>
      </c>
      <c r="I796" s="35">
        <v>270</v>
      </c>
      <c r="J796" s="35">
        <v>30.8</v>
      </c>
      <c r="K796" s="37" t="s">
        <v>168</v>
      </c>
      <c r="L796" s="36" t="s">
        <v>168</v>
      </c>
      <c r="M796" s="35">
        <v>400</v>
      </c>
      <c r="N796" s="37" t="s">
        <v>168</v>
      </c>
      <c r="O796" s="38"/>
    </row>
    <row r="797" spans="1:15" x14ac:dyDescent="0.2">
      <c r="A797" s="3">
        <v>2035</v>
      </c>
      <c r="B797" s="35">
        <v>2075.0299999999997</v>
      </c>
      <c r="C797" s="35">
        <v>117.01248310646319</v>
      </c>
      <c r="D797" s="35">
        <v>916</v>
      </c>
      <c r="E797" s="36">
        <v>3664</v>
      </c>
      <c r="F797" s="37" t="s">
        <v>168</v>
      </c>
      <c r="G797" s="37" t="s">
        <v>168</v>
      </c>
      <c r="H797" s="35">
        <v>377</v>
      </c>
      <c r="I797" s="35">
        <v>272</v>
      </c>
      <c r="J797" s="35">
        <v>30.8</v>
      </c>
      <c r="K797" s="37" t="s">
        <v>168</v>
      </c>
      <c r="L797" s="36" t="s">
        <v>168</v>
      </c>
      <c r="M797" s="35">
        <v>400</v>
      </c>
      <c r="N797" s="37" t="s">
        <v>168</v>
      </c>
      <c r="O797" s="38"/>
    </row>
    <row r="798" spans="1:15" x14ac:dyDescent="0.2">
      <c r="A798" s="3">
        <v>2036</v>
      </c>
      <c r="B798" s="35">
        <v>2264.3999999999996</v>
      </c>
      <c r="C798" s="35">
        <v>116.39845321543309</v>
      </c>
      <c r="D798" s="35">
        <v>916</v>
      </c>
      <c r="E798" s="36">
        <v>3664</v>
      </c>
      <c r="F798" s="37" t="s">
        <v>168</v>
      </c>
      <c r="G798" s="37" t="s">
        <v>168</v>
      </c>
      <c r="H798" s="35">
        <v>404</v>
      </c>
      <c r="I798" s="35">
        <v>287</v>
      </c>
      <c r="J798" s="35">
        <v>30.8</v>
      </c>
      <c r="K798" s="37" t="s">
        <v>168</v>
      </c>
      <c r="L798" s="36" t="s">
        <v>168</v>
      </c>
      <c r="M798" s="35">
        <v>400</v>
      </c>
      <c r="N798" s="37" t="s">
        <v>168</v>
      </c>
      <c r="O798" s="38"/>
    </row>
    <row r="799" spans="1:15" x14ac:dyDescent="0.2">
      <c r="A799" s="3">
        <v>2037</v>
      </c>
      <c r="B799" s="35">
        <v>2454.0799999999995</v>
      </c>
      <c r="C799" s="35">
        <v>67.74752039704336</v>
      </c>
      <c r="D799" s="35">
        <v>975</v>
      </c>
      <c r="E799" s="36">
        <v>3900</v>
      </c>
      <c r="F799" s="37" t="s">
        <v>168</v>
      </c>
      <c r="G799" s="37" t="s">
        <v>168</v>
      </c>
      <c r="H799" s="35">
        <v>429</v>
      </c>
      <c r="I799" s="35">
        <v>296</v>
      </c>
      <c r="J799" s="35">
        <v>30.8</v>
      </c>
      <c r="K799" s="37" t="s">
        <v>168</v>
      </c>
      <c r="L799" s="36" t="s">
        <v>168</v>
      </c>
      <c r="M799" s="35">
        <v>400</v>
      </c>
      <c r="N799" s="37" t="s">
        <v>168</v>
      </c>
      <c r="O799" s="38"/>
    </row>
    <row r="800" spans="1:15" x14ac:dyDescent="0.2">
      <c r="A800" s="3">
        <v>2038</v>
      </c>
      <c r="B800" s="35">
        <v>2631.79</v>
      </c>
      <c r="C800" s="35">
        <v>41.471463165077267</v>
      </c>
      <c r="D800" s="35">
        <v>1075</v>
      </c>
      <c r="E800" s="36">
        <v>4300</v>
      </c>
      <c r="F800" s="37" t="s">
        <v>168</v>
      </c>
      <c r="G800" s="37" t="s">
        <v>168</v>
      </c>
      <c r="H800" s="35">
        <v>452</v>
      </c>
      <c r="I800" s="35">
        <v>303</v>
      </c>
      <c r="J800" s="35">
        <v>30.8</v>
      </c>
      <c r="K800" s="37" t="s">
        <v>168</v>
      </c>
      <c r="L800" s="36" t="s">
        <v>168</v>
      </c>
      <c r="M800" s="35">
        <v>400</v>
      </c>
      <c r="N800" s="37" t="s">
        <v>168</v>
      </c>
      <c r="O800" s="38"/>
    </row>
    <row r="801" spans="1:15" x14ac:dyDescent="0.2">
      <c r="A801" s="3">
        <v>2039</v>
      </c>
      <c r="B801" s="35">
        <v>2811.3500000000004</v>
      </c>
      <c r="C801" s="35">
        <v>16.927020000000002</v>
      </c>
      <c r="D801" s="35">
        <v>1175</v>
      </c>
      <c r="E801" s="36">
        <v>4700</v>
      </c>
      <c r="F801" s="37" t="s">
        <v>168</v>
      </c>
      <c r="G801" s="37" t="s">
        <v>168</v>
      </c>
      <c r="H801" s="35">
        <v>471</v>
      </c>
      <c r="I801" s="35">
        <v>310</v>
      </c>
      <c r="J801" s="35">
        <v>30.8</v>
      </c>
      <c r="K801" s="37" t="s">
        <v>168</v>
      </c>
      <c r="L801" s="36" t="s">
        <v>168</v>
      </c>
      <c r="M801" s="35">
        <v>400</v>
      </c>
      <c r="N801" s="37" t="s">
        <v>168</v>
      </c>
      <c r="O801" s="38"/>
    </row>
    <row r="802" spans="1:15" x14ac:dyDescent="0.2">
      <c r="A802" s="3">
        <v>2040</v>
      </c>
      <c r="B802" s="35">
        <v>2960.4000000000005</v>
      </c>
      <c r="C802" s="35">
        <v>16.927020000000002</v>
      </c>
      <c r="D802" s="35">
        <v>1275</v>
      </c>
      <c r="E802" s="36">
        <v>5100</v>
      </c>
      <c r="F802" s="37" t="s">
        <v>168</v>
      </c>
      <c r="G802" s="37" t="s">
        <v>168</v>
      </c>
      <c r="H802" s="35">
        <v>487</v>
      </c>
      <c r="I802" s="35">
        <v>306</v>
      </c>
      <c r="J802" s="35">
        <v>30.8</v>
      </c>
      <c r="K802" s="37" t="s">
        <v>168</v>
      </c>
      <c r="L802" s="36" t="s">
        <v>168</v>
      </c>
      <c r="M802" s="35">
        <v>400</v>
      </c>
      <c r="N802" s="37" t="s">
        <v>168</v>
      </c>
      <c r="O802" s="38"/>
    </row>
    <row r="803" spans="1:15" x14ac:dyDescent="0.2">
      <c r="A803" s="3">
        <v>2041</v>
      </c>
      <c r="B803" s="35">
        <v>3145.01</v>
      </c>
      <c r="C803" s="35">
        <v>16.927020000000002</v>
      </c>
      <c r="D803" s="35">
        <v>1275</v>
      </c>
      <c r="E803" s="36">
        <v>5100</v>
      </c>
      <c r="F803" s="37" t="s">
        <v>168</v>
      </c>
      <c r="G803" s="37" t="s">
        <v>168</v>
      </c>
      <c r="H803" s="35">
        <v>503</v>
      </c>
      <c r="I803" s="35">
        <v>314</v>
      </c>
      <c r="J803" s="35">
        <v>30.8</v>
      </c>
      <c r="K803" s="37" t="s">
        <v>168</v>
      </c>
      <c r="L803" s="36" t="s">
        <v>168</v>
      </c>
      <c r="M803" s="35">
        <v>400</v>
      </c>
      <c r="N803" s="37" t="s">
        <v>168</v>
      </c>
      <c r="O803" s="38"/>
    </row>
    <row r="804" spans="1:15" x14ac:dyDescent="0.2">
      <c r="A804" s="3">
        <v>2042</v>
      </c>
      <c r="B804" s="35">
        <v>3232.3799999999997</v>
      </c>
      <c r="C804" s="35">
        <v>16.927020000000002</v>
      </c>
      <c r="D804" s="35">
        <v>1275</v>
      </c>
      <c r="E804" s="36">
        <v>5100</v>
      </c>
      <c r="F804" s="37" t="s">
        <v>168</v>
      </c>
      <c r="G804" s="37" t="s">
        <v>168</v>
      </c>
      <c r="H804" s="35">
        <v>514</v>
      </c>
      <c r="I804" s="35">
        <v>330</v>
      </c>
      <c r="J804" s="35">
        <v>30.8</v>
      </c>
      <c r="K804" s="37" t="s">
        <v>168</v>
      </c>
      <c r="L804" s="36" t="s">
        <v>168</v>
      </c>
      <c r="M804" s="35">
        <v>400</v>
      </c>
      <c r="N804" s="37" t="s">
        <v>168</v>
      </c>
      <c r="O804" s="38"/>
    </row>
    <row r="805" spans="1:15" customFormat="1" x14ac:dyDescent="0.2">
      <c r="A805" s="3">
        <v>2043</v>
      </c>
      <c r="B805" s="35">
        <v>3320.52</v>
      </c>
      <c r="C805" s="35">
        <v>16.927020000000002</v>
      </c>
      <c r="D805" s="35">
        <v>1275</v>
      </c>
      <c r="E805" s="36">
        <v>5100</v>
      </c>
      <c r="F805" s="37" t="s">
        <v>168</v>
      </c>
      <c r="G805" s="37" t="s">
        <v>168</v>
      </c>
      <c r="H805" s="35">
        <v>523</v>
      </c>
      <c r="I805" s="35">
        <v>336</v>
      </c>
      <c r="J805" s="35">
        <v>30.8</v>
      </c>
      <c r="K805" s="37" t="s">
        <v>168</v>
      </c>
      <c r="L805" s="36" t="s">
        <v>168</v>
      </c>
      <c r="M805" s="35">
        <v>400</v>
      </c>
      <c r="N805" s="37" t="s">
        <v>168</v>
      </c>
      <c r="O805" s="38"/>
    </row>
    <row r="806" spans="1:15" x14ac:dyDescent="0.2">
      <c r="H806" s="3" t="s">
        <v>154</v>
      </c>
      <c r="I806" s="3" t="s">
        <v>154</v>
      </c>
    </row>
    <row r="807" spans="1:15" x14ac:dyDescent="0.2">
      <c r="A807" s="3">
        <f>A782+1</f>
        <v>32</v>
      </c>
      <c r="B807" s="47" t="str">
        <f ca="1">OFFSET(Portfolios!$B$7,A807,0)</f>
        <v>Portfolio32</v>
      </c>
      <c r="C807" s="47" t="str">
        <f ca="1">VLOOKUP(B807,Portfolios!$B$8:$D$47,2,FALSE)</f>
        <v>Min Avg LT cost</v>
      </c>
      <c r="H807" s="3" t="s">
        <v>154</v>
      </c>
      <c r="I807" s="3" t="s">
        <v>154</v>
      </c>
    </row>
    <row r="808" spans="1:15" x14ac:dyDescent="0.2">
      <c r="B808" s="3" t="s">
        <v>155</v>
      </c>
      <c r="C808" s="3" t="s">
        <v>155</v>
      </c>
      <c r="D808" s="3" t="s">
        <v>156</v>
      </c>
      <c r="E808" s="3" t="s">
        <v>157</v>
      </c>
      <c r="F808" s="3" t="s">
        <v>156</v>
      </c>
      <c r="G808" s="3" t="s">
        <v>157</v>
      </c>
      <c r="H808" s="3" t="s">
        <v>154</v>
      </c>
      <c r="I808" s="3" t="s">
        <v>154</v>
      </c>
      <c r="J808" s="42" t="s">
        <v>160</v>
      </c>
      <c r="K808" s="11" t="s">
        <v>161</v>
      </c>
      <c r="L808" s="26"/>
    </row>
    <row r="809" spans="1:15" x14ac:dyDescent="0.2">
      <c r="A809" s="3" t="s">
        <v>163</v>
      </c>
      <c r="B809" s="3" t="s">
        <v>164</v>
      </c>
      <c r="C809" s="3" t="s">
        <v>165</v>
      </c>
      <c r="D809" s="3" t="s">
        <v>164</v>
      </c>
      <c r="E809" s="3" t="s">
        <v>164</v>
      </c>
      <c r="F809" s="3" t="s">
        <v>165</v>
      </c>
      <c r="G809" s="3" t="s">
        <v>165</v>
      </c>
      <c r="H809" s="3" t="s">
        <v>158</v>
      </c>
      <c r="I809" s="3" t="s">
        <v>159</v>
      </c>
      <c r="J809" s="3" t="s">
        <v>164</v>
      </c>
      <c r="K809" s="3" t="s">
        <v>165</v>
      </c>
      <c r="L809" s="3" t="s">
        <v>166</v>
      </c>
      <c r="M809" s="3" t="s">
        <v>178</v>
      </c>
      <c r="N809" s="3" t="s">
        <v>167</v>
      </c>
    </row>
    <row r="810" spans="1:15" x14ac:dyDescent="0.2">
      <c r="A810" s="3">
        <v>2023</v>
      </c>
      <c r="B810" s="36" t="s">
        <v>168</v>
      </c>
      <c r="C810" s="36">
        <v>85.489954347818653</v>
      </c>
      <c r="D810" s="37" t="s">
        <v>168</v>
      </c>
      <c r="E810" s="37" t="s">
        <v>168</v>
      </c>
      <c r="F810" s="37" t="s">
        <v>168</v>
      </c>
      <c r="G810" s="37" t="s">
        <v>168</v>
      </c>
      <c r="H810" s="37" t="s">
        <v>168</v>
      </c>
      <c r="I810" s="37" t="s">
        <v>168</v>
      </c>
      <c r="J810" s="37" t="s">
        <v>168</v>
      </c>
      <c r="K810" s="37" t="s">
        <v>168</v>
      </c>
      <c r="L810" s="36" t="s">
        <v>168</v>
      </c>
      <c r="M810" s="36" t="s">
        <v>168</v>
      </c>
      <c r="N810" s="37" t="s">
        <v>168</v>
      </c>
      <c r="O810" s="37"/>
    </row>
    <row r="811" spans="1:15" x14ac:dyDescent="0.2">
      <c r="A811" s="3">
        <v>2024</v>
      </c>
      <c r="B811" s="35">
        <v>138.6</v>
      </c>
      <c r="C811" s="35">
        <v>112.46754069217755</v>
      </c>
      <c r="D811" s="35">
        <v>0</v>
      </c>
      <c r="E811" s="36">
        <v>0</v>
      </c>
      <c r="F811" s="37" t="s">
        <v>168</v>
      </c>
      <c r="G811" s="37" t="s">
        <v>168</v>
      </c>
      <c r="H811" s="36">
        <v>30</v>
      </c>
      <c r="I811" s="36">
        <v>133</v>
      </c>
      <c r="J811" s="35">
        <v>0</v>
      </c>
      <c r="K811" s="37" t="s">
        <v>168</v>
      </c>
      <c r="L811" s="36" t="s">
        <v>168</v>
      </c>
      <c r="M811" s="35">
        <v>0</v>
      </c>
      <c r="N811" s="37" t="s">
        <v>168</v>
      </c>
      <c r="O811" s="38"/>
    </row>
    <row r="812" spans="1:15" x14ac:dyDescent="0.2">
      <c r="A812" s="3">
        <v>2025</v>
      </c>
      <c r="B812" s="35">
        <v>138.60999999999999</v>
      </c>
      <c r="C812" s="35">
        <v>113.20977148356157</v>
      </c>
      <c r="D812" s="35">
        <v>475</v>
      </c>
      <c r="E812" s="36">
        <v>1900</v>
      </c>
      <c r="F812" s="37" t="s">
        <v>168</v>
      </c>
      <c r="G812" s="37" t="s">
        <v>168</v>
      </c>
      <c r="H812" s="36">
        <v>60</v>
      </c>
      <c r="I812" s="36">
        <v>162</v>
      </c>
      <c r="J812" s="35">
        <v>0</v>
      </c>
      <c r="K812" s="37" t="s">
        <v>168</v>
      </c>
      <c r="L812" s="36" t="s">
        <v>168</v>
      </c>
      <c r="M812" s="35">
        <v>0</v>
      </c>
      <c r="N812" s="37" t="s">
        <v>168</v>
      </c>
      <c r="O812" s="38"/>
    </row>
    <row r="813" spans="1:15" x14ac:dyDescent="0.2">
      <c r="A813" s="3">
        <v>2026</v>
      </c>
      <c r="B813" s="35">
        <v>633.41999999999985</v>
      </c>
      <c r="C813" s="35">
        <v>114.47310072614376</v>
      </c>
      <c r="D813" s="35">
        <v>475</v>
      </c>
      <c r="E813" s="36">
        <v>1900</v>
      </c>
      <c r="F813" s="37" t="s">
        <v>168</v>
      </c>
      <c r="G813" s="37" t="s">
        <v>168</v>
      </c>
      <c r="H813" s="35">
        <v>90</v>
      </c>
      <c r="I813" s="35">
        <v>183</v>
      </c>
      <c r="J813" s="35">
        <v>12.54</v>
      </c>
      <c r="K813" s="37" t="s">
        <v>168</v>
      </c>
      <c r="L813" s="36" t="s">
        <v>168</v>
      </c>
      <c r="M813" s="35">
        <v>0</v>
      </c>
      <c r="N813" s="37" t="s">
        <v>168</v>
      </c>
      <c r="O813" s="38"/>
    </row>
    <row r="814" spans="1:15" x14ac:dyDescent="0.2">
      <c r="A814" s="3">
        <v>2027</v>
      </c>
      <c r="B814" s="35">
        <v>734.27</v>
      </c>
      <c r="C814" s="35">
        <v>115.73906072251305</v>
      </c>
      <c r="D814" s="35">
        <v>475</v>
      </c>
      <c r="E814" s="36">
        <v>1900</v>
      </c>
      <c r="F814" s="37" t="s">
        <v>168</v>
      </c>
      <c r="G814" s="37" t="s">
        <v>168</v>
      </c>
      <c r="H814" s="35">
        <v>120</v>
      </c>
      <c r="I814" s="35">
        <v>199</v>
      </c>
      <c r="J814" s="35">
        <v>16.010000000000002</v>
      </c>
      <c r="K814" s="37" t="s">
        <v>168</v>
      </c>
      <c r="L814" s="36" t="s">
        <v>168</v>
      </c>
      <c r="M814" s="35">
        <v>228</v>
      </c>
      <c r="N814" s="37" t="s">
        <v>168</v>
      </c>
      <c r="O814" s="38"/>
    </row>
    <row r="815" spans="1:15" x14ac:dyDescent="0.2">
      <c r="A815" s="3">
        <v>2028</v>
      </c>
      <c r="B815" s="35">
        <v>972.18000000000006</v>
      </c>
      <c r="C815" s="35">
        <v>116.88938767031144</v>
      </c>
      <c r="D815" s="35">
        <v>475</v>
      </c>
      <c r="E815" s="36">
        <v>1900</v>
      </c>
      <c r="F815" s="37" t="s">
        <v>168</v>
      </c>
      <c r="G815" s="37" t="s">
        <v>168</v>
      </c>
      <c r="H815" s="35">
        <v>150</v>
      </c>
      <c r="I815" s="35">
        <v>211</v>
      </c>
      <c r="J815" s="35">
        <v>21.560000000000002</v>
      </c>
      <c r="K815" s="37" t="s">
        <v>168</v>
      </c>
      <c r="L815" s="36" t="s">
        <v>168</v>
      </c>
      <c r="M815" s="35">
        <v>400</v>
      </c>
      <c r="N815" s="37" t="s">
        <v>168</v>
      </c>
      <c r="O815" s="38"/>
    </row>
    <row r="816" spans="1:15" x14ac:dyDescent="0.2">
      <c r="A816" s="3">
        <v>2029</v>
      </c>
      <c r="B816" s="35">
        <v>1237.96</v>
      </c>
      <c r="C816" s="35">
        <v>118.27882042730599</v>
      </c>
      <c r="D816" s="35">
        <v>475</v>
      </c>
      <c r="E816" s="36">
        <v>1900</v>
      </c>
      <c r="F816" s="37" t="s">
        <v>168</v>
      </c>
      <c r="G816" s="37" t="s">
        <v>168</v>
      </c>
      <c r="H816" s="35">
        <v>183</v>
      </c>
      <c r="I816" s="35">
        <v>218</v>
      </c>
      <c r="J816" s="35">
        <v>26.769999999999996</v>
      </c>
      <c r="K816" s="37" t="s">
        <v>168</v>
      </c>
      <c r="L816" s="36" t="s">
        <v>168</v>
      </c>
      <c r="M816" s="35">
        <v>400</v>
      </c>
      <c r="N816" s="37" t="s">
        <v>168</v>
      </c>
      <c r="O816" s="38"/>
    </row>
    <row r="817" spans="1:15" x14ac:dyDescent="0.2">
      <c r="A817" s="3">
        <v>2030</v>
      </c>
      <c r="B817" s="35">
        <v>1412.7299999999998</v>
      </c>
      <c r="C817" s="35">
        <v>119.55259402516945</v>
      </c>
      <c r="D817" s="35">
        <v>816</v>
      </c>
      <c r="E817" s="36">
        <v>3264</v>
      </c>
      <c r="F817" s="37" t="s">
        <v>168</v>
      </c>
      <c r="G817" s="37" t="s">
        <v>168</v>
      </c>
      <c r="H817" s="35">
        <v>216</v>
      </c>
      <c r="I817" s="35">
        <v>228</v>
      </c>
      <c r="J817" s="35">
        <v>30.8</v>
      </c>
      <c r="K817" s="37" t="s">
        <v>168</v>
      </c>
      <c r="L817" s="36" t="s">
        <v>168</v>
      </c>
      <c r="M817" s="35">
        <v>400</v>
      </c>
      <c r="N817" s="37" t="s">
        <v>168</v>
      </c>
      <c r="O817" s="38"/>
    </row>
    <row r="818" spans="1:15" x14ac:dyDescent="0.2">
      <c r="A818" s="3">
        <v>2031</v>
      </c>
      <c r="B818" s="35">
        <v>1522.5499999999997</v>
      </c>
      <c r="C818" s="35">
        <v>119.0394661550436</v>
      </c>
      <c r="D818" s="35">
        <v>916</v>
      </c>
      <c r="E818" s="36">
        <v>3664</v>
      </c>
      <c r="F818" s="37" t="s">
        <v>168</v>
      </c>
      <c r="G818" s="37" t="s">
        <v>168</v>
      </c>
      <c r="H818" s="35">
        <v>251</v>
      </c>
      <c r="I818" s="35">
        <v>242</v>
      </c>
      <c r="J818" s="35">
        <v>30.8</v>
      </c>
      <c r="K818" s="37" t="s">
        <v>168</v>
      </c>
      <c r="L818" s="36" t="s">
        <v>168</v>
      </c>
      <c r="M818" s="35">
        <v>400</v>
      </c>
      <c r="N818" s="37" t="s">
        <v>168</v>
      </c>
      <c r="O818" s="38"/>
    </row>
    <row r="819" spans="1:15" x14ac:dyDescent="0.2">
      <c r="A819" s="3">
        <v>2032</v>
      </c>
      <c r="B819" s="35">
        <v>1651.9499999999996</v>
      </c>
      <c r="C819" s="35">
        <v>118.41300061010524</v>
      </c>
      <c r="D819" s="35">
        <v>916</v>
      </c>
      <c r="E819" s="36">
        <v>3664</v>
      </c>
      <c r="F819" s="37" t="s">
        <v>168</v>
      </c>
      <c r="G819" s="37" t="s">
        <v>168</v>
      </c>
      <c r="H819" s="35">
        <v>285</v>
      </c>
      <c r="I819" s="35">
        <v>252</v>
      </c>
      <c r="J819" s="35">
        <v>30.8</v>
      </c>
      <c r="K819" s="37" t="s">
        <v>168</v>
      </c>
      <c r="L819" s="36" t="s">
        <v>168</v>
      </c>
      <c r="M819" s="35">
        <v>400</v>
      </c>
      <c r="N819" s="37" t="s">
        <v>168</v>
      </c>
      <c r="O819" s="38"/>
    </row>
    <row r="820" spans="1:15" x14ac:dyDescent="0.2">
      <c r="A820" s="3">
        <v>2033</v>
      </c>
      <c r="B820" s="35">
        <v>1781.48</v>
      </c>
      <c r="C820" s="35">
        <v>118.02089450464705</v>
      </c>
      <c r="D820" s="35">
        <v>916</v>
      </c>
      <c r="E820" s="36">
        <v>3664</v>
      </c>
      <c r="F820" s="37" t="s">
        <v>168</v>
      </c>
      <c r="G820" s="37" t="s">
        <v>168</v>
      </c>
      <c r="H820" s="35">
        <v>317</v>
      </c>
      <c r="I820" s="35">
        <v>261</v>
      </c>
      <c r="J820" s="35">
        <v>30.8</v>
      </c>
      <c r="K820" s="37" t="s">
        <v>168</v>
      </c>
      <c r="L820" s="36" t="s">
        <v>168</v>
      </c>
      <c r="M820" s="35">
        <v>400</v>
      </c>
      <c r="N820" s="37" t="s">
        <v>168</v>
      </c>
      <c r="O820" s="38"/>
    </row>
    <row r="821" spans="1:15" x14ac:dyDescent="0.2">
      <c r="A821" s="3">
        <v>2034</v>
      </c>
      <c r="B821" s="35">
        <v>1916.63</v>
      </c>
      <c r="C821" s="35">
        <v>117.51542513212381</v>
      </c>
      <c r="D821" s="35">
        <v>916</v>
      </c>
      <c r="E821" s="36">
        <v>3664</v>
      </c>
      <c r="F821" s="37" t="s">
        <v>168</v>
      </c>
      <c r="G821" s="37" t="s">
        <v>168</v>
      </c>
      <c r="H821" s="35">
        <v>348</v>
      </c>
      <c r="I821" s="35">
        <v>270</v>
      </c>
      <c r="J821" s="35">
        <v>30.8</v>
      </c>
      <c r="K821" s="37" t="s">
        <v>168</v>
      </c>
      <c r="L821" s="36" t="s">
        <v>168</v>
      </c>
      <c r="M821" s="35">
        <v>400</v>
      </c>
      <c r="N821" s="37" t="s">
        <v>168</v>
      </c>
      <c r="O821" s="38"/>
    </row>
    <row r="822" spans="1:15" x14ac:dyDescent="0.2">
      <c r="A822" s="3">
        <v>2035</v>
      </c>
      <c r="B822" s="35">
        <v>2075.0299999999997</v>
      </c>
      <c r="C822" s="35">
        <v>117.01248310646319</v>
      </c>
      <c r="D822" s="35">
        <v>916</v>
      </c>
      <c r="E822" s="36">
        <v>3664</v>
      </c>
      <c r="F822" s="37" t="s">
        <v>168</v>
      </c>
      <c r="G822" s="37" t="s">
        <v>168</v>
      </c>
      <c r="H822" s="35">
        <v>377</v>
      </c>
      <c r="I822" s="35">
        <v>272</v>
      </c>
      <c r="J822" s="35">
        <v>30.8</v>
      </c>
      <c r="K822" s="37" t="s">
        <v>168</v>
      </c>
      <c r="L822" s="36" t="s">
        <v>168</v>
      </c>
      <c r="M822" s="35">
        <v>400</v>
      </c>
      <c r="N822" s="37" t="s">
        <v>168</v>
      </c>
      <c r="O822" s="38"/>
    </row>
    <row r="823" spans="1:15" x14ac:dyDescent="0.2">
      <c r="A823" s="3">
        <v>2036</v>
      </c>
      <c r="B823" s="35">
        <v>2264.3999999999996</v>
      </c>
      <c r="C823" s="35">
        <v>116.39845321543309</v>
      </c>
      <c r="D823" s="35">
        <v>916</v>
      </c>
      <c r="E823" s="36">
        <v>3664</v>
      </c>
      <c r="F823" s="37" t="s">
        <v>168</v>
      </c>
      <c r="G823" s="37" t="s">
        <v>168</v>
      </c>
      <c r="H823" s="35">
        <v>404</v>
      </c>
      <c r="I823" s="35">
        <v>287</v>
      </c>
      <c r="J823" s="35">
        <v>30.8</v>
      </c>
      <c r="K823" s="37" t="s">
        <v>168</v>
      </c>
      <c r="L823" s="36" t="s">
        <v>168</v>
      </c>
      <c r="M823" s="35">
        <v>400</v>
      </c>
      <c r="N823" s="37" t="s">
        <v>168</v>
      </c>
      <c r="O823" s="38"/>
    </row>
    <row r="824" spans="1:15" x14ac:dyDescent="0.2">
      <c r="A824" s="3">
        <v>2037</v>
      </c>
      <c r="B824" s="35">
        <v>2454.0799999999995</v>
      </c>
      <c r="C824" s="35">
        <v>67.74752039704336</v>
      </c>
      <c r="D824" s="35">
        <v>975</v>
      </c>
      <c r="E824" s="36">
        <v>3900</v>
      </c>
      <c r="F824" s="37" t="s">
        <v>168</v>
      </c>
      <c r="G824" s="37" t="s">
        <v>168</v>
      </c>
      <c r="H824" s="35">
        <v>429</v>
      </c>
      <c r="I824" s="35">
        <v>296</v>
      </c>
      <c r="J824" s="35">
        <v>30.8</v>
      </c>
      <c r="K824" s="37" t="s">
        <v>168</v>
      </c>
      <c r="L824" s="36" t="s">
        <v>168</v>
      </c>
      <c r="M824" s="35">
        <v>400</v>
      </c>
      <c r="N824" s="37" t="s">
        <v>168</v>
      </c>
      <c r="O824" s="38"/>
    </row>
    <row r="825" spans="1:15" x14ac:dyDescent="0.2">
      <c r="A825" s="3">
        <v>2038</v>
      </c>
      <c r="B825" s="35">
        <v>2631.79</v>
      </c>
      <c r="C825" s="35">
        <v>41.471463165077267</v>
      </c>
      <c r="D825" s="35">
        <v>1075</v>
      </c>
      <c r="E825" s="36">
        <v>4300</v>
      </c>
      <c r="F825" s="37" t="s">
        <v>168</v>
      </c>
      <c r="G825" s="37" t="s">
        <v>168</v>
      </c>
      <c r="H825" s="35">
        <v>452</v>
      </c>
      <c r="I825" s="35">
        <v>303</v>
      </c>
      <c r="J825" s="35">
        <v>30.8</v>
      </c>
      <c r="K825" s="37" t="s">
        <v>168</v>
      </c>
      <c r="L825" s="36" t="s">
        <v>168</v>
      </c>
      <c r="M825" s="35">
        <v>400</v>
      </c>
      <c r="N825" s="37" t="s">
        <v>168</v>
      </c>
      <c r="O825" s="38"/>
    </row>
    <row r="826" spans="1:15" x14ac:dyDescent="0.2">
      <c r="A826" s="3">
        <v>2039</v>
      </c>
      <c r="B826" s="35">
        <v>2811.3500000000004</v>
      </c>
      <c r="C826" s="35">
        <v>16.927020000000002</v>
      </c>
      <c r="D826" s="35">
        <v>1175</v>
      </c>
      <c r="E826" s="36">
        <v>4700</v>
      </c>
      <c r="F826" s="37" t="s">
        <v>168</v>
      </c>
      <c r="G826" s="37" t="s">
        <v>168</v>
      </c>
      <c r="H826" s="35">
        <v>471</v>
      </c>
      <c r="I826" s="35">
        <v>310</v>
      </c>
      <c r="J826" s="35">
        <v>30.8</v>
      </c>
      <c r="K826" s="37" t="s">
        <v>168</v>
      </c>
      <c r="L826" s="36" t="s">
        <v>168</v>
      </c>
      <c r="M826" s="35">
        <v>400</v>
      </c>
      <c r="N826" s="37" t="s">
        <v>168</v>
      </c>
      <c r="O826" s="38"/>
    </row>
    <row r="827" spans="1:15" x14ac:dyDescent="0.2">
      <c r="A827" s="3">
        <v>2040</v>
      </c>
      <c r="B827" s="35">
        <v>2960.4000000000005</v>
      </c>
      <c r="C827" s="35">
        <v>16.927020000000002</v>
      </c>
      <c r="D827" s="35">
        <v>1275</v>
      </c>
      <c r="E827" s="36">
        <v>5100</v>
      </c>
      <c r="F827" s="37" t="s">
        <v>168</v>
      </c>
      <c r="G827" s="37" t="s">
        <v>168</v>
      </c>
      <c r="H827" s="35">
        <v>487</v>
      </c>
      <c r="I827" s="35">
        <v>306</v>
      </c>
      <c r="J827" s="35">
        <v>30.8</v>
      </c>
      <c r="K827" s="37" t="s">
        <v>168</v>
      </c>
      <c r="L827" s="36" t="s">
        <v>168</v>
      </c>
      <c r="M827" s="35">
        <v>400</v>
      </c>
      <c r="N827" s="37" t="s">
        <v>168</v>
      </c>
      <c r="O827" s="38"/>
    </row>
    <row r="828" spans="1:15" x14ac:dyDescent="0.2">
      <c r="A828" s="3">
        <v>2041</v>
      </c>
      <c r="B828" s="35">
        <v>3145.01</v>
      </c>
      <c r="C828" s="35">
        <v>16.927020000000002</v>
      </c>
      <c r="D828" s="35">
        <v>1275</v>
      </c>
      <c r="E828" s="36">
        <v>5100</v>
      </c>
      <c r="F828" s="37" t="s">
        <v>168</v>
      </c>
      <c r="G828" s="37" t="s">
        <v>168</v>
      </c>
      <c r="H828" s="35">
        <v>503</v>
      </c>
      <c r="I828" s="35">
        <v>314</v>
      </c>
      <c r="J828" s="35">
        <v>30.8</v>
      </c>
      <c r="K828" s="37" t="s">
        <v>168</v>
      </c>
      <c r="L828" s="36" t="s">
        <v>168</v>
      </c>
      <c r="M828" s="35">
        <v>400</v>
      </c>
      <c r="N828" s="37" t="s">
        <v>168</v>
      </c>
      <c r="O828" s="38"/>
    </row>
    <row r="829" spans="1:15" x14ac:dyDescent="0.2">
      <c r="A829" s="3">
        <v>2042</v>
      </c>
      <c r="B829" s="35">
        <v>3232.3799999999997</v>
      </c>
      <c r="C829" s="35">
        <v>16.927020000000002</v>
      </c>
      <c r="D829" s="35">
        <v>1275</v>
      </c>
      <c r="E829" s="36">
        <v>5100</v>
      </c>
      <c r="F829" s="37" t="s">
        <v>168</v>
      </c>
      <c r="G829" s="37" t="s">
        <v>168</v>
      </c>
      <c r="H829" s="35">
        <v>514</v>
      </c>
      <c r="I829" s="35">
        <v>330</v>
      </c>
      <c r="J829" s="35">
        <v>30.8</v>
      </c>
      <c r="K829" s="37" t="s">
        <v>168</v>
      </c>
      <c r="L829" s="36" t="s">
        <v>168</v>
      </c>
      <c r="M829" s="35">
        <v>400</v>
      </c>
      <c r="N829" s="37" t="s">
        <v>168</v>
      </c>
      <c r="O829" s="38"/>
    </row>
    <row r="830" spans="1:15" customFormat="1" x14ac:dyDescent="0.2">
      <c r="A830" s="3">
        <v>2043</v>
      </c>
      <c r="B830" s="35">
        <v>3320.52</v>
      </c>
      <c r="C830" s="35">
        <v>16.927020000000002</v>
      </c>
      <c r="D830" s="35">
        <v>1275</v>
      </c>
      <c r="E830" s="36">
        <v>5100</v>
      </c>
      <c r="F830" s="37" t="s">
        <v>168</v>
      </c>
      <c r="G830" s="37" t="s">
        <v>168</v>
      </c>
      <c r="H830" s="35">
        <v>523</v>
      </c>
      <c r="I830" s="35">
        <v>336</v>
      </c>
      <c r="J830" s="35">
        <v>30.8</v>
      </c>
      <c r="K830" s="37" t="s">
        <v>168</v>
      </c>
      <c r="L830" s="36" t="s">
        <v>168</v>
      </c>
      <c r="M830" s="35">
        <v>400</v>
      </c>
      <c r="N830" s="37" t="s">
        <v>168</v>
      </c>
      <c r="O830" s="38"/>
    </row>
    <row r="831" spans="1:15" x14ac:dyDescent="0.2">
      <c r="H831" s="3" t="s">
        <v>154</v>
      </c>
      <c r="I831" s="3" t="s">
        <v>154</v>
      </c>
    </row>
    <row r="832" spans="1:15" x14ac:dyDescent="0.2">
      <c r="A832" s="3">
        <f>A807+1</f>
        <v>33</v>
      </c>
      <c r="B832" s="47" t="str">
        <f ca="1">OFFSET(Portfolios!$B$7,A832,0)</f>
        <v>Portfolio33</v>
      </c>
      <c r="C832" s="47" t="str">
        <f ca="1">VLOOKUP(B832,Portfolios!$B$8:$D$47,2,FALSE)</f>
        <v>Min Avg ST cost</v>
      </c>
      <c r="H832" s="3" t="s">
        <v>154</v>
      </c>
      <c r="I832" s="3" t="s">
        <v>154</v>
      </c>
    </row>
    <row r="833" spans="1:15" x14ac:dyDescent="0.2">
      <c r="B833" s="3" t="s">
        <v>155</v>
      </c>
      <c r="C833" s="3" t="s">
        <v>155</v>
      </c>
      <c r="D833" s="3" t="s">
        <v>156</v>
      </c>
      <c r="E833" s="3" t="s">
        <v>157</v>
      </c>
      <c r="F833" s="3" t="s">
        <v>156</v>
      </c>
      <c r="G833" s="3" t="s">
        <v>157</v>
      </c>
      <c r="H833" s="3" t="s">
        <v>154</v>
      </c>
      <c r="I833" s="3" t="s">
        <v>154</v>
      </c>
      <c r="J833" s="42" t="s">
        <v>160</v>
      </c>
      <c r="K833" s="11" t="s">
        <v>161</v>
      </c>
      <c r="L833" s="26"/>
    </row>
    <row r="834" spans="1:15" x14ac:dyDescent="0.2">
      <c r="A834" s="3" t="s">
        <v>163</v>
      </c>
      <c r="B834" s="3" t="s">
        <v>164</v>
      </c>
      <c r="C834" s="3" t="s">
        <v>165</v>
      </c>
      <c r="D834" s="3" t="s">
        <v>164</v>
      </c>
      <c r="E834" s="3" t="s">
        <v>164</v>
      </c>
      <c r="F834" s="3" t="s">
        <v>165</v>
      </c>
      <c r="G834" s="3" t="s">
        <v>165</v>
      </c>
      <c r="H834" s="3" t="s">
        <v>158</v>
      </c>
      <c r="I834" s="3" t="s">
        <v>159</v>
      </c>
      <c r="J834" s="3" t="s">
        <v>164</v>
      </c>
      <c r="K834" s="3" t="s">
        <v>165</v>
      </c>
      <c r="L834" s="3" t="s">
        <v>166</v>
      </c>
      <c r="M834" s="3" t="s">
        <v>178</v>
      </c>
      <c r="N834" s="3" t="s">
        <v>167</v>
      </c>
    </row>
    <row r="835" spans="1:15" x14ac:dyDescent="0.2">
      <c r="A835" s="3">
        <v>2023</v>
      </c>
      <c r="B835" s="36" t="s">
        <v>168</v>
      </c>
      <c r="C835" s="36">
        <v>85.489954347818653</v>
      </c>
      <c r="D835" s="37" t="s">
        <v>168</v>
      </c>
      <c r="E835" s="37" t="s">
        <v>168</v>
      </c>
      <c r="F835" s="37" t="s">
        <v>168</v>
      </c>
      <c r="G835" s="37" t="s">
        <v>168</v>
      </c>
      <c r="H835" s="37" t="s">
        <v>168</v>
      </c>
      <c r="I835" s="37" t="s">
        <v>168</v>
      </c>
      <c r="J835" s="37" t="s">
        <v>168</v>
      </c>
      <c r="K835" s="37" t="s">
        <v>168</v>
      </c>
      <c r="L835" s="36" t="s">
        <v>168</v>
      </c>
      <c r="M835" s="36" t="s">
        <v>168</v>
      </c>
      <c r="N835" s="37" t="s">
        <v>168</v>
      </c>
      <c r="O835" s="37"/>
    </row>
    <row r="836" spans="1:15" x14ac:dyDescent="0.2">
      <c r="A836" s="3">
        <v>2024</v>
      </c>
      <c r="B836" s="35">
        <v>138.6</v>
      </c>
      <c r="C836" s="35">
        <v>112.46754069217755</v>
      </c>
      <c r="D836" s="35">
        <v>0</v>
      </c>
      <c r="E836" s="36">
        <v>0</v>
      </c>
      <c r="F836" s="37" t="s">
        <v>168</v>
      </c>
      <c r="G836" s="37" t="s">
        <v>168</v>
      </c>
      <c r="H836" s="36">
        <v>30</v>
      </c>
      <c r="I836" s="36">
        <v>133</v>
      </c>
      <c r="J836" s="35">
        <v>0</v>
      </c>
      <c r="K836" s="37" t="s">
        <v>168</v>
      </c>
      <c r="L836" s="36" t="s">
        <v>168</v>
      </c>
      <c r="M836" s="35">
        <v>0</v>
      </c>
      <c r="N836" s="37" t="s">
        <v>168</v>
      </c>
      <c r="O836" s="38"/>
    </row>
    <row r="837" spans="1:15" x14ac:dyDescent="0.2">
      <c r="A837" s="3">
        <v>2025</v>
      </c>
      <c r="B837" s="35">
        <v>138.60999999999999</v>
      </c>
      <c r="C837" s="35">
        <v>113.20977148356157</v>
      </c>
      <c r="D837" s="35">
        <v>475</v>
      </c>
      <c r="E837" s="36">
        <v>1900</v>
      </c>
      <c r="F837" s="37" t="s">
        <v>168</v>
      </c>
      <c r="G837" s="37" t="s">
        <v>168</v>
      </c>
      <c r="H837" s="36">
        <v>60</v>
      </c>
      <c r="I837" s="36">
        <v>162</v>
      </c>
      <c r="J837" s="35">
        <v>0</v>
      </c>
      <c r="K837" s="37" t="s">
        <v>168</v>
      </c>
      <c r="L837" s="36" t="s">
        <v>168</v>
      </c>
      <c r="M837" s="35">
        <v>0</v>
      </c>
      <c r="N837" s="37" t="s">
        <v>168</v>
      </c>
      <c r="O837" s="38"/>
    </row>
    <row r="838" spans="1:15" x14ac:dyDescent="0.2">
      <c r="A838" s="3">
        <v>2026</v>
      </c>
      <c r="B838" s="35">
        <v>442.54999999999995</v>
      </c>
      <c r="C838" s="35">
        <v>114.47310072614376</v>
      </c>
      <c r="D838" s="35">
        <v>649</v>
      </c>
      <c r="E838" s="36">
        <v>2596</v>
      </c>
      <c r="F838" s="37" t="s">
        <v>168</v>
      </c>
      <c r="G838" s="37" t="s">
        <v>168</v>
      </c>
      <c r="H838" s="35">
        <v>90</v>
      </c>
      <c r="I838" s="35">
        <v>183</v>
      </c>
      <c r="J838" s="35">
        <v>12.54</v>
      </c>
      <c r="K838" s="37" t="s">
        <v>168</v>
      </c>
      <c r="L838" s="36" t="s">
        <v>168</v>
      </c>
      <c r="M838" s="35">
        <v>0</v>
      </c>
      <c r="N838" s="37" t="s">
        <v>168</v>
      </c>
      <c r="O838" s="38"/>
    </row>
    <row r="839" spans="1:15" x14ac:dyDescent="0.2">
      <c r="A839" s="3">
        <v>2027</v>
      </c>
      <c r="B839" s="35">
        <v>502.29999999999995</v>
      </c>
      <c r="C839" s="35">
        <v>115.73906072251305</v>
      </c>
      <c r="D839" s="35">
        <v>649</v>
      </c>
      <c r="E839" s="36">
        <v>2596</v>
      </c>
      <c r="F839" s="37" t="s">
        <v>168</v>
      </c>
      <c r="G839" s="37" t="s">
        <v>168</v>
      </c>
      <c r="H839" s="35">
        <v>120</v>
      </c>
      <c r="I839" s="35">
        <v>199</v>
      </c>
      <c r="J839" s="35">
        <v>16.000000000000004</v>
      </c>
      <c r="K839" s="37" t="s">
        <v>168</v>
      </c>
      <c r="L839" s="36" t="s">
        <v>168</v>
      </c>
      <c r="M839" s="35">
        <v>137</v>
      </c>
      <c r="N839" s="37" t="s">
        <v>168</v>
      </c>
      <c r="O839" s="38"/>
    </row>
    <row r="840" spans="1:15" x14ac:dyDescent="0.2">
      <c r="A840" s="3">
        <v>2028</v>
      </c>
      <c r="B840" s="35">
        <v>627.68999999999994</v>
      </c>
      <c r="C840" s="35">
        <v>116.88938767031144</v>
      </c>
      <c r="D840" s="35">
        <v>649</v>
      </c>
      <c r="E840" s="36">
        <v>2596</v>
      </c>
      <c r="F840" s="37" t="s">
        <v>168</v>
      </c>
      <c r="G840" s="37" t="s">
        <v>168</v>
      </c>
      <c r="H840" s="35">
        <v>150</v>
      </c>
      <c r="I840" s="35">
        <v>211</v>
      </c>
      <c r="J840" s="35">
        <v>21.560000000000002</v>
      </c>
      <c r="K840" s="37" t="s">
        <v>168</v>
      </c>
      <c r="L840" s="36" t="s">
        <v>168</v>
      </c>
      <c r="M840" s="35">
        <v>253</v>
      </c>
      <c r="N840" s="37" t="s">
        <v>168</v>
      </c>
      <c r="O840" s="38"/>
    </row>
    <row r="841" spans="1:15" x14ac:dyDescent="0.2">
      <c r="A841" s="3">
        <v>2029</v>
      </c>
      <c r="B841" s="35">
        <v>871.4699999999998</v>
      </c>
      <c r="C841" s="35">
        <v>118.27882042730599</v>
      </c>
      <c r="D841" s="35">
        <v>649</v>
      </c>
      <c r="E841" s="36">
        <v>2596</v>
      </c>
      <c r="F841" s="37" t="s">
        <v>168</v>
      </c>
      <c r="G841" s="37" t="s">
        <v>168</v>
      </c>
      <c r="H841" s="35">
        <v>183</v>
      </c>
      <c r="I841" s="35">
        <v>218</v>
      </c>
      <c r="J841" s="35">
        <v>26.769999999999996</v>
      </c>
      <c r="K841" s="37" t="s">
        <v>168</v>
      </c>
      <c r="L841" s="36" t="s">
        <v>168</v>
      </c>
      <c r="M841" s="35">
        <v>400</v>
      </c>
      <c r="N841" s="37" t="s">
        <v>168</v>
      </c>
      <c r="O841" s="38"/>
    </row>
    <row r="842" spans="1:15" x14ac:dyDescent="0.2">
      <c r="A842" s="3">
        <v>2030</v>
      </c>
      <c r="B842" s="35">
        <v>1015.9999999999998</v>
      </c>
      <c r="C842" s="35">
        <v>119.55259402516945</v>
      </c>
      <c r="D842" s="35">
        <v>684</v>
      </c>
      <c r="E842" s="36">
        <v>2736</v>
      </c>
      <c r="F842" s="37" t="s">
        <v>168</v>
      </c>
      <c r="G842" s="37" t="s">
        <v>168</v>
      </c>
      <c r="H842" s="35">
        <v>216</v>
      </c>
      <c r="I842" s="35">
        <v>228</v>
      </c>
      <c r="J842" s="35">
        <v>30.8</v>
      </c>
      <c r="K842" s="37" t="s">
        <v>168</v>
      </c>
      <c r="L842" s="36" t="s">
        <v>168</v>
      </c>
      <c r="M842" s="35">
        <v>400</v>
      </c>
      <c r="N842" s="37" t="s">
        <v>168</v>
      </c>
      <c r="O842" s="38"/>
    </row>
    <row r="843" spans="1:15" x14ac:dyDescent="0.2">
      <c r="A843" s="3">
        <v>2031</v>
      </c>
      <c r="B843" s="35">
        <v>1116.3499999999999</v>
      </c>
      <c r="C843" s="35">
        <v>119.0394661550436</v>
      </c>
      <c r="D843" s="35">
        <v>784</v>
      </c>
      <c r="E843" s="36">
        <v>3136</v>
      </c>
      <c r="F843" s="37" t="s">
        <v>168</v>
      </c>
      <c r="G843" s="37" t="s">
        <v>168</v>
      </c>
      <c r="H843" s="35">
        <v>251</v>
      </c>
      <c r="I843" s="35">
        <v>242</v>
      </c>
      <c r="J843" s="35">
        <v>30.8</v>
      </c>
      <c r="K843" s="37" t="s">
        <v>168</v>
      </c>
      <c r="L843" s="36" t="s">
        <v>168</v>
      </c>
      <c r="M843" s="35">
        <v>400</v>
      </c>
      <c r="N843" s="37" t="s">
        <v>168</v>
      </c>
      <c r="O843" s="38"/>
    </row>
    <row r="844" spans="1:15" x14ac:dyDescent="0.2">
      <c r="A844" s="3">
        <v>2032</v>
      </c>
      <c r="B844" s="35">
        <v>1225.52</v>
      </c>
      <c r="C844" s="35">
        <v>118.41300061010524</v>
      </c>
      <c r="D844" s="35">
        <v>884</v>
      </c>
      <c r="E844" s="36">
        <v>3536</v>
      </c>
      <c r="F844" s="37" t="s">
        <v>168</v>
      </c>
      <c r="G844" s="37" t="s">
        <v>168</v>
      </c>
      <c r="H844" s="35">
        <v>285</v>
      </c>
      <c r="I844" s="35">
        <v>252</v>
      </c>
      <c r="J844" s="35">
        <v>30.8</v>
      </c>
      <c r="K844" s="37" t="s">
        <v>168</v>
      </c>
      <c r="L844" s="36" t="s">
        <v>168</v>
      </c>
      <c r="M844" s="35">
        <v>400</v>
      </c>
      <c r="N844" s="37" t="s">
        <v>168</v>
      </c>
      <c r="O844" s="38"/>
    </row>
    <row r="845" spans="1:15" x14ac:dyDescent="0.2">
      <c r="A845" s="3">
        <v>2033</v>
      </c>
      <c r="B845" s="35">
        <v>1334.4299999999998</v>
      </c>
      <c r="C845" s="35">
        <v>118.02089450464705</v>
      </c>
      <c r="D845" s="35">
        <v>984</v>
      </c>
      <c r="E845" s="36">
        <v>3936</v>
      </c>
      <c r="F845" s="37" t="s">
        <v>168</v>
      </c>
      <c r="G845" s="37" t="s">
        <v>168</v>
      </c>
      <c r="H845" s="35">
        <v>317</v>
      </c>
      <c r="I845" s="35">
        <v>261</v>
      </c>
      <c r="J845" s="35">
        <v>30.8</v>
      </c>
      <c r="K845" s="37" t="s">
        <v>168</v>
      </c>
      <c r="L845" s="36" t="s">
        <v>168</v>
      </c>
      <c r="M845" s="35">
        <v>400</v>
      </c>
      <c r="N845" s="37" t="s">
        <v>168</v>
      </c>
      <c r="O845" s="38"/>
    </row>
    <row r="846" spans="1:15" x14ac:dyDescent="0.2">
      <c r="A846" s="3">
        <v>2034</v>
      </c>
      <c r="B846" s="35">
        <v>1443.9499999999998</v>
      </c>
      <c r="C846" s="35">
        <v>117.51542513212381</v>
      </c>
      <c r="D846" s="35">
        <v>1084</v>
      </c>
      <c r="E846" s="36">
        <v>4336</v>
      </c>
      <c r="F846" s="37" t="s">
        <v>168</v>
      </c>
      <c r="G846" s="37" t="s">
        <v>168</v>
      </c>
      <c r="H846" s="35">
        <v>348</v>
      </c>
      <c r="I846" s="35">
        <v>270</v>
      </c>
      <c r="J846" s="35">
        <v>30.8</v>
      </c>
      <c r="K846" s="37" t="s">
        <v>168</v>
      </c>
      <c r="L846" s="36" t="s">
        <v>168</v>
      </c>
      <c r="M846" s="35">
        <v>400</v>
      </c>
      <c r="N846" s="37" t="s">
        <v>168</v>
      </c>
      <c r="O846" s="38"/>
    </row>
    <row r="847" spans="1:15" x14ac:dyDescent="0.2">
      <c r="A847" s="3">
        <v>2035</v>
      </c>
      <c r="B847" s="35">
        <v>1565.72</v>
      </c>
      <c r="C847" s="35">
        <v>117.01248310646319</v>
      </c>
      <c r="D847" s="35">
        <v>1184</v>
      </c>
      <c r="E847" s="36">
        <v>4736</v>
      </c>
      <c r="F847" s="37" t="s">
        <v>168</v>
      </c>
      <c r="G847" s="37" t="s">
        <v>168</v>
      </c>
      <c r="H847" s="35">
        <v>377</v>
      </c>
      <c r="I847" s="35">
        <v>272</v>
      </c>
      <c r="J847" s="35">
        <v>30.8</v>
      </c>
      <c r="K847" s="37" t="s">
        <v>168</v>
      </c>
      <c r="L847" s="36" t="s">
        <v>168</v>
      </c>
      <c r="M847" s="35">
        <v>400</v>
      </c>
      <c r="N847" s="37" t="s">
        <v>168</v>
      </c>
      <c r="O847" s="38"/>
    </row>
    <row r="848" spans="1:15" x14ac:dyDescent="0.2">
      <c r="A848" s="3">
        <v>2036</v>
      </c>
      <c r="B848" s="35">
        <v>1755.0099999999998</v>
      </c>
      <c r="C848" s="35">
        <v>116.39845321543309</v>
      </c>
      <c r="D848" s="35">
        <v>1275</v>
      </c>
      <c r="E848" s="36">
        <v>5100</v>
      </c>
      <c r="F848" s="37" t="s">
        <v>168</v>
      </c>
      <c r="G848" s="37" t="s">
        <v>168</v>
      </c>
      <c r="H848" s="35">
        <v>404</v>
      </c>
      <c r="I848" s="35">
        <v>287</v>
      </c>
      <c r="J848" s="35">
        <v>30.8</v>
      </c>
      <c r="K848" s="37" t="s">
        <v>168</v>
      </c>
      <c r="L848" s="36" t="s">
        <v>168</v>
      </c>
      <c r="M848" s="35">
        <v>400</v>
      </c>
      <c r="N848" s="37" t="s">
        <v>168</v>
      </c>
      <c r="O848" s="38"/>
    </row>
    <row r="849" spans="1:15" x14ac:dyDescent="0.2">
      <c r="A849" s="3">
        <v>2037</v>
      </c>
      <c r="B849" s="35">
        <v>1899.87</v>
      </c>
      <c r="C849" s="35">
        <v>67.74752039704336</v>
      </c>
      <c r="D849" s="35">
        <v>1275</v>
      </c>
      <c r="E849" s="36">
        <v>5100</v>
      </c>
      <c r="F849" s="37" t="s">
        <v>168</v>
      </c>
      <c r="G849" s="37" t="s">
        <v>168</v>
      </c>
      <c r="H849" s="35">
        <v>429</v>
      </c>
      <c r="I849" s="35">
        <v>296</v>
      </c>
      <c r="J849" s="35">
        <v>30.8</v>
      </c>
      <c r="K849" s="37" t="s">
        <v>168</v>
      </c>
      <c r="L849" s="36" t="s">
        <v>168</v>
      </c>
      <c r="M849" s="35">
        <v>400</v>
      </c>
      <c r="N849" s="37" t="s">
        <v>168</v>
      </c>
      <c r="O849" s="38"/>
    </row>
    <row r="850" spans="1:15" x14ac:dyDescent="0.2">
      <c r="A850" s="3">
        <v>2038</v>
      </c>
      <c r="B850" s="35">
        <v>2088.9900000000002</v>
      </c>
      <c r="C850" s="35">
        <v>41.471463165077267</v>
      </c>
      <c r="D850" s="35">
        <v>1275</v>
      </c>
      <c r="E850" s="36">
        <v>5100</v>
      </c>
      <c r="F850" s="37" t="s">
        <v>168</v>
      </c>
      <c r="G850" s="37" t="s">
        <v>168</v>
      </c>
      <c r="H850" s="35">
        <v>452</v>
      </c>
      <c r="I850" s="35">
        <v>303</v>
      </c>
      <c r="J850" s="35">
        <v>30.8</v>
      </c>
      <c r="K850" s="37" t="s">
        <v>168</v>
      </c>
      <c r="L850" s="36" t="s">
        <v>168</v>
      </c>
      <c r="M850" s="35">
        <v>400</v>
      </c>
      <c r="N850" s="37" t="s">
        <v>168</v>
      </c>
      <c r="O850" s="38"/>
    </row>
    <row r="851" spans="1:15" x14ac:dyDescent="0.2">
      <c r="A851" s="3">
        <v>2039</v>
      </c>
      <c r="B851" s="35">
        <v>2234.96</v>
      </c>
      <c r="C851" s="35">
        <v>16.927020000000002</v>
      </c>
      <c r="D851" s="35">
        <v>1275</v>
      </c>
      <c r="E851" s="36">
        <v>5100</v>
      </c>
      <c r="F851" s="37" t="s">
        <v>168</v>
      </c>
      <c r="G851" s="37" t="s">
        <v>168</v>
      </c>
      <c r="H851" s="35">
        <v>471</v>
      </c>
      <c r="I851" s="35">
        <v>310</v>
      </c>
      <c r="J851" s="35">
        <v>30.8</v>
      </c>
      <c r="K851" s="37" t="s">
        <v>168</v>
      </c>
      <c r="L851" s="36" t="s">
        <v>168</v>
      </c>
      <c r="M851" s="35">
        <v>400</v>
      </c>
      <c r="N851" s="37" t="s">
        <v>168</v>
      </c>
      <c r="O851" s="38"/>
    </row>
    <row r="852" spans="1:15" x14ac:dyDescent="0.2">
      <c r="A852" s="3">
        <v>2040</v>
      </c>
      <c r="B852" s="35">
        <v>2424.4699999999998</v>
      </c>
      <c r="C852" s="35">
        <v>16.927020000000002</v>
      </c>
      <c r="D852" s="35">
        <v>1275</v>
      </c>
      <c r="E852" s="36">
        <v>5100</v>
      </c>
      <c r="F852" s="37" t="s">
        <v>168</v>
      </c>
      <c r="G852" s="37" t="s">
        <v>168</v>
      </c>
      <c r="H852" s="35">
        <v>487</v>
      </c>
      <c r="I852" s="35">
        <v>306</v>
      </c>
      <c r="J852" s="35">
        <v>30.8</v>
      </c>
      <c r="K852" s="37" t="s">
        <v>168</v>
      </c>
      <c r="L852" s="36" t="s">
        <v>168</v>
      </c>
      <c r="M852" s="35">
        <v>400</v>
      </c>
      <c r="N852" s="37" t="s">
        <v>168</v>
      </c>
      <c r="O852" s="38"/>
    </row>
    <row r="853" spans="1:15" x14ac:dyDescent="0.2">
      <c r="A853" s="3">
        <v>2041</v>
      </c>
      <c r="B853" s="35">
        <v>2513.33</v>
      </c>
      <c r="C853" s="35">
        <v>16.927020000000002</v>
      </c>
      <c r="D853" s="35">
        <v>1275</v>
      </c>
      <c r="E853" s="36">
        <v>5100</v>
      </c>
      <c r="F853" s="37" t="s">
        <v>168</v>
      </c>
      <c r="G853" s="37" t="s">
        <v>168</v>
      </c>
      <c r="H853" s="35">
        <v>503</v>
      </c>
      <c r="I853" s="35">
        <v>314</v>
      </c>
      <c r="J853" s="35">
        <v>30.8</v>
      </c>
      <c r="K853" s="37" t="s">
        <v>168</v>
      </c>
      <c r="L853" s="36" t="s">
        <v>168</v>
      </c>
      <c r="M853" s="35">
        <v>400</v>
      </c>
      <c r="N853" s="37" t="s">
        <v>168</v>
      </c>
      <c r="O853" s="38"/>
    </row>
    <row r="854" spans="1:15" x14ac:dyDescent="0.2">
      <c r="A854" s="3">
        <v>2042</v>
      </c>
      <c r="B854" s="35">
        <v>2648.57</v>
      </c>
      <c r="C854" s="35">
        <v>16.927020000000002</v>
      </c>
      <c r="D854" s="35">
        <v>1275</v>
      </c>
      <c r="E854" s="36">
        <v>5100</v>
      </c>
      <c r="F854" s="37" t="s">
        <v>168</v>
      </c>
      <c r="G854" s="37" t="s">
        <v>168</v>
      </c>
      <c r="H854" s="35">
        <v>514</v>
      </c>
      <c r="I854" s="35">
        <v>330</v>
      </c>
      <c r="J854" s="35">
        <v>30.8</v>
      </c>
      <c r="K854" s="37" t="s">
        <v>168</v>
      </c>
      <c r="L854" s="36" t="s">
        <v>168</v>
      </c>
      <c r="M854" s="35">
        <v>400</v>
      </c>
      <c r="N854" s="37" t="s">
        <v>168</v>
      </c>
      <c r="O854" s="38"/>
    </row>
    <row r="855" spans="1:15" customFormat="1" x14ac:dyDescent="0.2">
      <c r="A855" s="3">
        <v>2043</v>
      </c>
      <c r="B855" s="35">
        <v>2647.98</v>
      </c>
      <c r="C855" s="35">
        <v>16.927020000000002</v>
      </c>
      <c r="D855" s="35">
        <v>1275</v>
      </c>
      <c r="E855" s="36">
        <v>5100</v>
      </c>
      <c r="F855" s="37" t="s">
        <v>168</v>
      </c>
      <c r="G855" s="37" t="s">
        <v>168</v>
      </c>
      <c r="H855" s="35">
        <v>523</v>
      </c>
      <c r="I855" s="35">
        <v>336</v>
      </c>
      <c r="J855" s="35">
        <v>30.8</v>
      </c>
      <c r="K855" s="37" t="s">
        <v>168</v>
      </c>
      <c r="L855" s="36" t="s">
        <v>168</v>
      </c>
      <c r="M855" s="35">
        <v>400</v>
      </c>
      <c r="N855" s="37" t="s">
        <v>168</v>
      </c>
      <c r="O855" s="38"/>
    </row>
    <row r="856" spans="1:15" x14ac:dyDescent="0.2">
      <c r="H856" s="3" t="s">
        <v>154</v>
      </c>
      <c r="I856" s="3" t="s">
        <v>154</v>
      </c>
    </row>
    <row r="857" spans="1:15" x14ac:dyDescent="0.2">
      <c r="A857" s="3">
        <f>A832+1</f>
        <v>34</v>
      </c>
      <c r="B857" s="47" t="str">
        <f ca="1">OFFSET(Portfolios!$B$7,A857,0)</f>
        <v>Portfolio34</v>
      </c>
      <c r="C857" s="47" t="str">
        <f ca="1">VLOOKUP(B857,Portfolios!$B$8:$D$47,2,FALSE)</f>
        <v>Min Ref ST cost</v>
      </c>
      <c r="H857" s="3" t="s">
        <v>154</v>
      </c>
      <c r="I857" s="3" t="s">
        <v>154</v>
      </c>
    </row>
    <row r="858" spans="1:15" x14ac:dyDescent="0.2">
      <c r="B858" s="3" t="s">
        <v>155</v>
      </c>
      <c r="C858" s="3" t="s">
        <v>155</v>
      </c>
      <c r="D858" s="3" t="s">
        <v>156</v>
      </c>
      <c r="E858" s="3" t="s">
        <v>157</v>
      </c>
      <c r="F858" s="3" t="s">
        <v>156</v>
      </c>
      <c r="G858" s="3" t="s">
        <v>157</v>
      </c>
      <c r="H858" s="3" t="s">
        <v>154</v>
      </c>
      <c r="I858" s="3" t="s">
        <v>154</v>
      </c>
      <c r="J858" s="42" t="s">
        <v>160</v>
      </c>
      <c r="K858" s="11" t="s">
        <v>161</v>
      </c>
      <c r="L858" s="26"/>
    </row>
    <row r="859" spans="1:15" x14ac:dyDescent="0.2">
      <c r="A859" s="3" t="s">
        <v>163</v>
      </c>
      <c r="B859" s="3" t="s">
        <v>164</v>
      </c>
      <c r="C859" s="3" t="s">
        <v>165</v>
      </c>
      <c r="D859" s="3" t="s">
        <v>164</v>
      </c>
      <c r="E859" s="3" t="s">
        <v>164</v>
      </c>
      <c r="F859" s="3" t="s">
        <v>165</v>
      </c>
      <c r="G859" s="3" t="s">
        <v>165</v>
      </c>
      <c r="H859" s="3" t="s">
        <v>158</v>
      </c>
      <c r="I859" s="3" t="s">
        <v>159</v>
      </c>
      <c r="J859" s="3" t="s">
        <v>164</v>
      </c>
      <c r="K859" s="3" t="s">
        <v>165</v>
      </c>
      <c r="L859" s="3" t="s">
        <v>166</v>
      </c>
      <c r="M859" s="3" t="s">
        <v>178</v>
      </c>
      <c r="N859" s="3" t="s">
        <v>167</v>
      </c>
    </row>
    <row r="860" spans="1:15" x14ac:dyDescent="0.2">
      <c r="A860" s="3">
        <v>2023</v>
      </c>
      <c r="B860" s="36" t="s">
        <v>168</v>
      </c>
      <c r="C860" s="36">
        <v>85.489954347818653</v>
      </c>
      <c r="D860" s="37" t="s">
        <v>168</v>
      </c>
      <c r="E860" s="37" t="s">
        <v>168</v>
      </c>
      <c r="F860" s="37" t="s">
        <v>168</v>
      </c>
      <c r="G860" s="37" t="s">
        <v>168</v>
      </c>
      <c r="H860" s="37" t="s">
        <v>168</v>
      </c>
      <c r="I860" s="37" t="s">
        <v>168</v>
      </c>
      <c r="J860" s="37" t="s">
        <v>168</v>
      </c>
      <c r="K860" s="37" t="s">
        <v>168</v>
      </c>
      <c r="L860" s="36" t="s">
        <v>168</v>
      </c>
      <c r="M860" s="36" t="s">
        <v>168</v>
      </c>
      <c r="N860" s="37" t="s">
        <v>168</v>
      </c>
      <c r="O860" s="37"/>
    </row>
    <row r="861" spans="1:15" x14ac:dyDescent="0.2">
      <c r="A861" s="3">
        <v>2024</v>
      </c>
      <c r="B861" s="35">
        <v>138.6</v>
      </c>
      <c r="C861" s="35">
        <v>112.46754069217755</v>
      </c>
      <c r="D861" s="35">
        <v>0</v>
      </c>
      <c r="E861" s="36">
        <v>0</v>
      </c>
      <c r="F861" s="37" t="s">
        <v>168</v>
      </c>
      <c r="G861" s="37" t="s">
        <v>168</v>
      </c>
      <c r="H861" s="36">
        <v>30</v>
      </c>
      <c r="I861" s="36">
        <v>133</v>
      </c>
      <c r="J861" s="35">
        <v>0</v>
      </c>
      <c r="K861" s="37" t="s">
        <v>168</v>
      </c>
      <c r="L861" s="36" t="s">
        <v>168</v>
      </c>
      <c r="M861" s="35">
        <v>0</v>
      </c>
      <c r="N861" s="37" t="s">
        <v>168</v>
      </c>
      <c r="O861" s="38"/>
    </row>
    <row r="862" spans="1:15" x14ac:dyDescent="0.2">
      <c r="A862" s="3">
        <v>2025</v>
      </c>
      <c r="B862" s="35">
        <v>138.60999999999999</v>
      </c>
      <c r="C862" s="35">
        <v>113.20977148356157</v>
      </c>
      <c r="D862" s="35">
        <v>475</v>
      </c>
      <c r="E862" s="36">
        <v>1900</v>
      </c>
      <c r="F862" s="37" t="s">
        <v>168</v>
      </c>
      <c r="G862" s="37" t="s">
        <v>168</v>
      </c>
      <c r="H862" s="36">
        <v>60</v>
      </c>
      <c r="I862" s="36">
        <v>162</v>
      </c>
      <c r="J862" s="35">
        <v>0</v>
      </c>
      <c r="K862" s="37" t="s">
        <v>168</v>
      </c>
      <c r="L862" s="36" t="s">
        <v>168</v>
      </c>
      <c r="M862" s="35">
        <v>0</v>
      </c>
      <c r="N862" s="37" t="s">
        <v>168</v>
      </c>
      <c r="O862" s="38"/>
    </row>
    <row r="863" spans="1:15" x14ac:dyDescent="0.2">
      <c r="A863" s="3">
        <v>2026</v>
      </c>
      <c r="B863" s="35">
        <v>675.99</v>
      </c>
      <c r="C863" s="35">
        <v>114.47310072614376</v>
      </c>
      <c r="D863" s="35">
        <v>475</v>
      </c>
      <c r="E863" s="36">
        <v>1900</v>
      </c>
      <c r="F863" s="37" t="s">
        <v>168</v>
      </c>
      <c r="G863" s="37" t="s">
        <v>168</v>
      </c>
      <c r="H863" s="35">
        <v>90</v>
      </c>
      <c r="I863" s="35">
        <v>183</v>
      </c>
      <c r="J863" s="35">
        <v>12.54</v>
      </c>
      <c r="K863" s="37" t="s">
        <v>168</v>
      </c>
      <c r="L863" s="36" t="s">
        <v>168</v>
      </c>
      <c r="M863" s="35">
        <v>0</v>
      </c>
      <c r="N863" s="37" t="s">
        <v>168</v>
      </c>
      <c r="O863" s="38"/>
    </row>
    <row r="864" spans="1:15" x14ac:dyDescent="0.2">
      <c r="A864" s="3">
        <v>2027</v>
      </c>
      <c r="B864" s="35">
        <v>773.28</v>
      </c>
      <c r="C864" s="35">
        <v>115.73906072251305</v>
      </c>
      <c r="D864" s="35">
        <v>475</v>
      </c>
      <c r="E864" s="36">
        <v>1900</v>
      </c>
      <c r="F864" s="37" t="s">
        <v>168</v>
      </c>
      <c r="G864" s="37" t="s">
        <v>168</v>
      </c>
      <c r="H864" s="35">
        <v>120</v>
      </c>
      <c r="I864" s="35">
        <v>199</v>
      </c>
      <c r="J864" s="35">
        <v>16.000000000000004</v>
      </c>
      <c r="K864" s="37" t="s">
        <v>168</v>
      </c>
      <c r="L864" s="36" t="s">
        <v>168</v>
      </c>
      <c r="M864" s="35">
        <v>220</v>
      </c>
      <c r="N864" s="37" t="s">
        <v>168</v>
      </c>
      <c r="O864" s="38"/>
    </row>
    <row r="865" spans="1:15" x14ac:dyDescent="0.2">
      <c r="A865" s="3">
        <v>2028</v>
      </c>
      <c r="B865" s="35">
        <v>972.2199999999998</v>
      </c>
      <c r="C865" s="35">
        <v>116.88938767031144</v>
      </c>
      <c r="D865" s="35">
        <v>475</v>
      </c>
      <c r="E865" s="36">
        <v>1900</v>
      </c>
      <c r="F865" s="37" t="s">
        <v>168</v>
      </c>
      <c r="G865" s="37" t="s">
        <v>168</v>
      </c>
      <c r="H865" s="35">
        <v>150</v>
      </c>
      <c r="I865" s="35">
        <v>211</v>
      </c>
      <c r="J865" s="35">
        <v>21.560000000000002</v>
      </c>
      <c r="K865" s="37" t="s">
        <v>168</v>
      </c>
      <c r="L865" s="36" t="s">
        <v>168</v>
      </c>
      <c r="M865" s="35">
        <v>400</v>
      </c>
      <c r="N865" s="37" t="s">
        <v>168</v>
      </c>
      <c r="O865" s="38"/>
    </row>
    <row r="866" spans="1:15" x14ac:dyDescent="0.2">
      <c r="A866" s="3">
        <v>2029</v>
      </c>
      <c r="B866" s="35">
        <v>1237.9899999999998</v>
      </c>
      <c r="C866" s="35">
        <v>118.27882042730599</v>
      </c>
      <c r="D866" s="35">
        <v>475</v>
      </c>
      <c r="E866" s="36">
        <v>1900</v>
      </c>
      <c r="F866" s="37" t="s">
        <v>168</v>
      </c>
      <c r="G866" s="37" t="s">
        <v>168</v>
      </c>
      <c r="H866" s="35">
        <v>183</v>
      </c>
      <c r="I866" s="35">
        <v>218</v>
      </c>
      <c r="J866" s="35">
        <v>26.769999999999996</v>
      </c>
      <c r="K866" s="37" t="s">
        <v>168</v>
      </c>
      <c r="L866" s="36" t="s">
        <v>168</v>
      </c>
      <c r="M866" s="35">
        <v>400</v>
      </c>
      <c r="N866" s="37" t="s">
        <v>168</v>
      </c>
      <c r="O866" s="38"/>
    </row>
    <row r="867" spans="1:15" x14ac:dyDescent="0.2">
      <c r="A867" s="3">
        <v>2030</v>
      </c>
      <c r="B867" s="35">
        <v>1418.6099999999997</v>
      </c>
      <c r="C867" s="35">
        <v>119.55259402516945</v>
      </c>
      <c r="D867" s="35">
        <v>1231</v>
      </c>
      <c r="E867" s="36">
        <v>4924</v>
      </c>
      <c r="F867" s="37" t="s">
        <v>168</v>
      </c>
      <c r="G867" s="37" t="s">
        <v>168</v>
      </c>
      <c r="H867" s="35">
        <v>216</v>
      </c>
      <c r="I867" s="35">
        <v>228</v>
      </c>
      <c r="J867" s="35">
        <v>30.8</v>
      </c>
      <c r="K867" s="37" t="s">
        <v>168</v>
      </c>
      <c r="L867" s="36" t="s">
        <v>168</v>
      </c>
      <c r="M867" s="35">
        <v>400</v>
      </c>
      <c r="N867" s="37" t="s">
        <v>168</v>
      </c>
      <c r="O867" s="38"/>
    </row>
    <row r="868" spans="1:15" x14ac:dyDescent="0.2">
      <c r="A868" s="3">
        <v>2031</v>
      </c>
      <c r="B868" s="35">
        <v>1627.4699999999996</v>
      </c>
      <c r="C868" s="35">
        <v>119.0394661550436</v>
      </c>
      <c r="D868" s="35">
        <v>1275</v>
      </c>
      <c r="E868" s="36">
        <v>5100</v>
      </c>
      <c r="F868" s="37" t="s">
        <v>168</v>
      </c>
      <c r="G868" s="37" t="s">
        <v>168</v>
      </c>
      <c r="H868" s="35">
        <v>251</v>
      </c>
      <c r="I868" s="35">
        <v>242</v>
      </c>
      <c r="J868" s="35">
        <v>30.8</v>
      </c>
      <c r="K868" s="37" t="s">
        <v>168</v>
      </c>
      <c r="L868" s="36" t="s">
        <v>168</v>
      </c>
      <c r="M868" s="35">
        <v>400</v>
      </c>
      <c r="N868" s="37" t="s">
        <v>168</v>
      </c>
      <c r="O868" s="38"/>
    </row>
    <row r="869" spans="1:15" x14ac:dyDescent="0.2">
      <c r="A869" s="3">
        <v>2032</v>
      </c>
      <c r="B869" s="35">
        <v>1657.2899999999997</v>
      </c>
      <c r="C869" s="35">
        <v>118.41300061010524</v>
      </c>
      <c r="D869" s="35">
        <v>1275</v>
      </c>
      <c r="E869" s="36">
        <v>5100</v>
      </c>
      <c r="F869" s="37" t="s">
        <v>168</v>
      </c>
      <c r="G869" s="37" t="s">
        <v>168</v>
      </c>
      <c r="H869" s="35">
        <v>285</v>
      </c>
      <c r="I869" s="35">
        <v>252</v>
      </c>
      <c r="J869" s="35">
        <v>30.8</v>
      </c>
      <c r="K869" s="37" t="s">
        <v>168</v>
      </c>
      <c r="L869" s="36" t="s">
        <v>168</v>
      </c>
      <c r="M869" s="35">
        <v>400</v>
      </c>
      <c r="N869" s="37" t="s">
        <v>168</v>
      </c>
      <c r="O869" s="38"/>
    </row>
    <row r="870" spans="1:15" x14ac:dyDescent="0.2">
      <c r="A870" s="3">
        <v>2033</v>
      </c>
      <c r="B870" s="35">
        <v>1786.57</v>
      </c>
      <c r="C870" s="35">
        <v>118.02089450464705</v>
      </c>
      <c r="D870" s="35">
        <v>1275</v>
      </c>
      <c r="E870" s="36">
        <v>5100</v>
      </c>
      <c r="F870" s="37" t="s">
        <v>168</v>
      </c>
      <c r="G870" s="37" t="s">
        <v>168</v>
      </c>
      <c r="H870" s="35">
        <v>317</v>
      </c>
      <c r="I870" s="35">
        <v>261</v>
      </c>
      <c r="J870" s="35">
        <v>30.8</v>
      </c>
      <c r="K870" s="37" t="s">
        <v>168</v>
      </c>
      <c r="L870" s="36" t="s">
        <v>168</v>
      </c>
      <c r="M870" s="35">
        <v>400</v>
      </c>
      <c r="N870" s="37" t="s">
        <v>168</v>
      </c>
      <c r="O870" s="38"/>
    </row>
    <row r="871" spans="1:15" x14ac:dyDescent="0.2">
      <c r="A871" s="3">
        <v>2034</v>
      </c>
      <c r="B871" s="35">
        <v>1975.1</v>
      </c>
      <c r="C871" s="35">
        <v>117.51542513212381</v>
      </c>
      <c r="D871" s="35">
        <v>1275</v>
      </c>
      <c r="E871" s="36">
        <v>5100</v>
      </c>
      <c r="F871" s="37" t="s">
        <v>168</v>
      </c>
      <c r="G871" s="37" t="s">
        <v>168</v>
      </c>
      <c r="H871" s="35">
        <v>348</v>
      </c>
      <c r="I871" s="35">
        <v>270</v>
      </c>
      <c r="J871" s="35">
        <v>30.8</v>
      </c>
      <c r="K871" s="37" t="s">
        <v>168</v>
      </c>
      <c r="L871" s="36" t="s">
        <v>168</v>
      </c>
      <c r="M871" s="35">
        <v>400</v>
      </c>
      <c r="N871" s="37" t="s">
        <v>168</v>
      </c>
      <c r="O871" s="38"/>
    </row>
    <row r="872" spans="1:15" x14ac:dyDescent="0.2">
      <c r="A872" s="3">
        <v>2035</v>
      </c>
      <c r="B872" s="35">
        <v>2160.0699999999997</v>
      </c>
      <c r="C872" s="35">
        <v>117.01248310646319</v>
      </c>
      <c r="D872" s="35">
        <v>1275</v>
      </c>
      <c r="E872" s="36">
        <v>5100</v>
      </c>
      <c r="F872" s="37" t="s">
        <v>168</v>
      </c>
      <c r="G872" s="37" t="s">
        <v>168</v>
      </c>
      <c r="H872" s="35">
        <v>377</v>
      </c>
      <c r="I872" s="35">
        <v>272</v>
      </c>
      <c r="J872" s="35">
        <v>30.8</v>
      </c>
      <c r="K872" s="37" t="s">
        <v>168</v>
      </c>
      <c r="L872" s="36" t="s">
        <v>168</v>
      </c>
      <c r="M872" s="35">
        <v>400</v>
      </c>
      <c r="N872" s="37" t="s">
        <v>168</v>
      </c>
      <c r="O872" s="38"/>
    </row>
    <row r="873" spans="1:15" x14ac:dyDescent="0.2">
      <c r="A873" s="3">
        <v>2036</v>
      </c>
      <c r="B873" s="35">
        <v>2349.3599999999997</v>
      </c>
      <c r="C873" s="35">
        <v>116.39845321543309</v>
      </c>
      <c r="D873" s="35">
        <v>1275</v>
      </c>
      <c r="E873" s="36">
        <v>5100</v>
      </c>
      <c r="F873" s="37" t="s">
        <v>168</v>
      </c>
      <c r="G873" s="37" t="s">
        <v>168</v>
      </c>
      <c r="H873" s="35">
        <v>404</v>
      </c>
      <c r="I873" s="35">
        <v>287</v>
      </c>
      <c r="J873" s="35">
        <v>30.8</v>
      </c>
      <c r="K873" s="37" t="s">
        <v>168</v>
      </c>
      <c r="L873" s="36" t="s">
        <v>168</v>
      </c>
      <c r="M873" s="35">
        <v>400</v>
      </c>
      <c r="N873" s="37" t="s">
        <v>168</v>
      </c>
      <c r="O873" s="38"/>
    </row>
    <row r="874" spans="1:15" x14ac:dyDescent="0.2">
      <c r="A874" s="3">
        <v>2037</v>
      </c>
      <c r="B874" s="35">
        <v>2539.4800000000005</v>
      </c>
      <c r="C874" s="35">
        <v>67.74752039704336</v>
      </c>
      <c r="D874" s="35">
        <v>1275</v>
      </c>
      <c r="E874" s="36">
        <v>5100</v>
      </c>
      <c r="F874" s="37" t="s">
        <v>168</v>
      </c>
      <c r="G874" s="37" t="s">
        <v>168</v>
      </c>
      <c r="H874" s="35">
        <v>429</v>
      </c>
      <c r="I874" s="35">
        <v>296</v>
      </c>
      <c r="J874" s="35">
        <v>30.8</v>
      </c>
      <c r="K874" s="37" t="s">
        <v>168</v>
      </c>
      <c r="L874" s="36" t="s">
        <v>168</v>
      </c>
      <c r="M874" s="35">
        <v>400</v>
      </c>
      <c r="N874" s="37" t="s">
        <v>168</v>
      </c>
      <c r="O874" s="38"/>
    </row>
    <row r="875" spans="1:15" x14ac:dyDescent="0.2">
      <c r="A875" s="3">
        <v>2038</v>
      </c>
      <c r="B875" s="35">
        <v>2728.56</v>
      </c>
      <c r="C875" s="35">
        <v>41.471463165077267</v>
      </c>
      <c r="D875" s="35">
        <v>1275</v>
      </c>
      <c r="E875" s="36">
        <v>5100</v>
      </c>
      <c r="F875" s="37" t="s">
        <v>168</v>
      </c>
      <c r="G875" s="37" t="s">
        <v>168</v>
      </c>
      <c r="H875" s="35">
        <v>452</v>
      </c>
      <c r="I875" s="35">
        <v>303</v>
      </c>
      <c r="J875" s="35">
        <v>30.8</v>
      </c>
      <c r="K875" s="37" t="s">
        <v>168</v>
      </c>
      <c r="L875" s="36" t="s">
        <v>168</v>
      </c>
      <c r="M875" s="35">
        <v>400</v>
      </c>
      <c r="N875" s="37" t="s">
        <v>168</v>
      </c>
      <c r="O875" s="38"/>
    </row>
    <row r="876" spans="1:15" x14ac:dyDescent="0.2">
      <c r="A876" s="3">
        <v>2039</v>
      </c>
      <c r="B876" s="35">
        <v>2813.1800000000003</v>
      </c>
      <c r="C876" s="35">
        <v>16.927020000000002</v>
      </c>
      <c r="D876" s="35">
        <v>1275</v>
      </c>
      <c r="E876" s="36">
        <v>5100</v>
      </c>
      <c r="F876" s="37" t="s">
        <v>168</v>
      </c>
      <c r="G876" s="37" t="s">
        <v>168</v>
      </c>
      <c r="H876" s="35">
        <v>471</v>
      </c>
      <c r="I876" s="35">
        <v>310</v>
      </c>
      <c r="J876" s="35">
        <v>30.8</v>
      </c>
      <c r="K876" s="37" t="s">
        <v>168</v>
      </c>
      <c r="L876" s="36" t="s">
        <v>168</v>
      </c>
      <c r="M876" s="35">
        <v>400</v>
      </c>
      <c r="N876" s="37" t="s">
        <v>168</v>
      </c>
      <c r="O876" s="38"/>
    </row>
    <row r="877" spans="1:15" x14ac:dyDescent="0.2">
      <c r="A877" s="3">
        <v>2040</v>
      </c>
      <c r="B877" s="35">
        <v>2960.77</v>
      </c>
      <c r="C877" s="35">
        <v>16.927020000000002</v>
      </c>
      <c r="D877" s="35">
        <v>1275</v>
      </c>
      <c r="E877" s="36">
        <v>5100</v>
      </c>
      <c r="F877" s="37" t="s">
        <v>168</v>
      </c>
      <c r="G877" s="37" t="s">
        <v>168</v>
      </c>
      <c r="H877" s="35">
        <v>487</v>
      </c>
      <c r="I877" s="35">
        <v>306</v>
      </c>
      <c r="J877" s="35">
        <v>30.8</v>
      </c>
      <c r="K877" s="37" t="s">
        <v>168</v>
      </c>
      <c r="L877" s="36" t="s">
        <v>168</v>
      </c>
      <c r="M877" s="35">
        <v>400</v>
      </c>
      <c r="N877" s="37" t="s">
        <v>168</v>
      </c>
      <c r="O877" s="38"/>
    </row>
    <row r="878" spans="1:15" x14ac:dyDescent="0.2">
      <c r="A878" s="3">
        <v>2041</v>
      </c>
      <c r="B878" s="35">
        <v>3145.4</v>
      </c>
      <c r="C878" s="35">
        <v>16.927020000000002</v>
      </c>
      <c r="D878" s="35">
        <v>1275</v>
      </c>
      <c r="E878" s="36">
        <v>5100</v>
      </c>
      <c r="F878" s="37" t="s">
        <v>168</v>
      </c>
      <c r="G878" s="37" t="s">
        <v>168</v>
      </c>
      <c r="H878" s="35">
        <v>503</v>
      </c>
      <c r="I878" s="35">
        <v>314</v>
      </c>
      <c r="J878" s="35">
        <v>30.8</v>
      </c>
      <c r="K878" s="37" t="s">
        <v>168</v>
      </c>
      <c r="L878" s="36" t="s">
        <v>168</v>
      </c>
      <c r="M878" s="35">
        <v>400</v>
      </c>
      <c r="N878" s="37" t="s">
        <v>168</v>
      </c>
      <c r="O878" s="38"/>
    </row>
    <row r="879" spans="1:15" x14ac:dyDescent="0.2">
      <c r="A879" s="3">
        <v>2042</v>
      </c>
      <c r="B879" s="35">
        <v>3232.74</v>
      </c>
      <c r="C879" s="35">
        <v>16.927020000000002</v>
      </c>
      <c r="D879" s="35">
        <v>1275</v>
      </c>
      <c r="E879" s="36">
        <v>5100</v>
      </c>
      <c r="F879" s="37" t="s">
        <v>168</v>
      </c>
      <c r="G879" s="37" t="s">
        <v>168</v>
      </c>
      <c r="H879" s="35">
        <v>514</v>
      </c>
      <c r="I879" s="35">
        <v>330</v>
      </c>
      <c r="J879" s="35">
        <v>30.8</v>
      </c>
      <c r="K879" s="37" t="s">
        <v>168</v>
      </c>
      <c r="L879" s="36" t="s">
        <v>168</v>
      </c>
      <c r="M879" s="35">
        <v>400</v>
      </c>
      <c r="N879" s="37" t="s">
        <v>168</v>
      </c>
      <c r="O879" s="38"/>
    </row>
    <row r="880" spans="1:15" customFormat="1" x14ac:dyDescent="0.2">
      <c r="A880" s="3">
        <v>2043</v>
      </c>
      <c r="B880" s="35">
        <v>3320.8799999999997</v>
      </c>
      <c r="C880" s="35">
        <v>16.927020000000002</v>
      </c>
      <c r="D880" s="35">
        <v>1275</v>
      </c>
      <c r="E880" s="36">
        <v>5100</v>
      </c>
      <c r="F880" s="37" t="s">
        <v>168</v>
      </c>
      <c r="G880" s="37" t="s">
        <v>168</v>
      </c>
      <c r="H880" s="35">
        <v>523</v>
      </c>
      <c r="I880" s="35">
        <v>336</v>
      </c>
      <c r="J880" s="35">
        <v>30.8</v>
      </c>
      <c r="K880" s="37" t="s">
        <v>168</v>
      </c>
      <c r="L880" s="36" t="s">
        <v>168</v>
      </c>
      <c r="M880" s="35">
        <v>400</v>
      </c>
      <c r="N880" s="37" t="s">
        <v>168</v>
      </c>
      <c r="O880" s="38"/>
    </row>
    <row r="881" spans="1:15" x14ac:dyDescent="0.2">
      <c r="H881" s="3" t="s">
        <v>154</v>
      </c>
      <c r="I881" s="3" t="s">
        <v>154</v>
      </c>
    </row>
    <row r="882" spans="1:15" x14ac:dyDescent="0.2">
      <c r="A882" s="3">
        <f>A857+1</f>
        <v>35</v>
      </c>
      <c r="B882" s="47" t="str">
        <f ca="1">OFFSET(Portfolios!$B$7,A882,0)</f>
        <v>Portfolio35</v>
      </c>
      <c r="C882" s="47" t="str">
        <f ca="1">VLOOKUP(B882,Portfolios!$B$8:$D$47,2,FALSE)</f>
        <v>SoA in 2027 Plus</v>
      </c>
      <c r="H882" s="3" t="s">
        <v>154</v>
      </c>
      <c r="I882" s="3" t="s">
        <v>154</v>
      </c>
    </row>
    <row r="883" spans="1:15" x14ac:dyDescent="0.2">
      <c r="B883" s="3" t="s">
        <v>155</v>
      </c>
      <c r="C883" s="3" t="s">
        <v>155</v>
      </c>
      <c r="D883" s="3" t="s">
        <v>156</v>
      </c>
      <c r="E883" s="3" t="s">
        <v>157</v>
      </c>
      <c r="F883" s="3" t="s">
        <v>156</v>
      </c>
      <c r="G883" s="3" t="s">
        <v>157</v>
      </c>
      <c r="H883" s="3" t="s">
        <v>154</v>
      </c>
      <c r="I883" s="3" t="s">
        <v>154</v>
      </c>
      <c r="J883" s="42" t="s">
        <v>160</v>
      </c>
      <c r="K883" s="11" t="s">
        <v>161</v>
      </c>
      <c r="L883" s="26"/>
    </row>
    <row r="884" spans="1:15" x14ac:dyDescent="0.2">
      <c r="A884" s="3" t="s">
        <v>163</v>
      </c>
      <c r="B884" s="3" t="s">
        <v>164</v>
      </c>
      <c r="C884" s="3" t="s">
        <v>165</v>
      </c>
      <c r="D884" s="3" t="s">
        <v>164</v>
      </c>
      <c r="E884" s="3" t="s">
        <v>164</v>
      </c>
      <c r="F884" s="3" t="s">
        <v>165</v>
      </c>
      <c r="G884" s="3" t="s">
        <v>165</v>
      </c>
      <c r="H884" s="3" t="s">
        <v>158</v>
      </c>
      <c r="I884" s="3" t="s">
        <v>159</v>
      </c>
      <c r="J884" s="3" t="s">
        <v>164</v>
      </c>
      <c r="K884" s="3" t="s">
        <v>165</v>
      </c>
      <c r="L884" s="3" t="s">
        <v>166</v>
      </c>
      <c r="M884" s="3" t="s">
        <v>178</v>
      </c>
      <c r="N884" s="3" t="s">
        <v>167</v>
      </c>
    </row>
    <row r="885" spans="1:15" x14ac:dyDescent="0.2">
      <c r="A885" s="3">
        <v>2023</v>
      </c>
      <c r="B885" s="36" t="s">
        <v>168</v>
      </c>
      <c r="C885" s="36">
        <v>85.489954347818653</v>
      </c>
      <c r="D885" s="37" t="s">
        <v>168</v>
      </c>
      <c r="E885" s="37" t="s">
        <v>168</v>
      </c>
      <c r="F885" s="37" t="s">
        <v>168</v>
      </c>
      <c r="G885" s="37" t="s">
        <v>168</v>
      </c>
      <c r="H885" s="37" t="s">
        <v>168</v>
      </c>
      <c r="I885" s="37" t="s">
        <v>168</v>
      </c>
      <c r="J885" s="37" t="s">
        <v>168</v>
      </c>
      <c r="K885" s="37" t="s">
        <v>168</v>
      </c>
      <c r="L885" s="36" t="s">
        <v>168</v>
      </c>
      <c r="M885" s="36" t="s">
        <v>168</v>
      </c>
      <c r="N885" s="37" t="s">
        <v>168</v>
      </c>
      <c r="O885" s="37"/>
    </row>
    <row r="886" spans="1:15" x14ac:dyDescent="0.2">
      <c r="A886" s="3">
        <v>2024</v>
      </c>
      <c r="B886" s="35">
        <v>138.6</v>
      </c>
      <c r="C886" s="35">
        <v>112.46754069217755</v>
      </c>
      <c r="D886" s="35">
        <v>0</v>
      </c>
      <c r="E886" s="36">
        <v>0</v>
      </c>
      <c r="F886" s="37" t="s">
        <v>168</v>
      </c>
      <c r="G886" s="37" t="s">
        <v>168</v>
      </c>
      <c r="H886" s="36">
        <v>30</v>
      </c>
      <c r="I886" s="36">
        <v>133</v>
      </c>
      <c r="J886" s="35">
        <v>0</v>
      </c>
      <c r="K886" s="37" t="s">
        <v>168</v>
      </c>
      <c r="L886" s="36" t="s">
        <v>168</v>
      </c>
      <c r="M886" s="35">
        <v>0</v>
      </c>
      <c r="N886" s="37" t="s">
        <v>168</v>
      </c>
      <c r="O886" s="38"/>
    </row>
    <row r="887" spans="1:15" x14ac:dyDescent="0.2">
      <c r="A887" s="3">
        <v>2025</v>
      </c>
      <c r="B887" s="35">
        <v>138.60999999999999</v>
      </c>
      <c r="C887" s="35">
        <v>113.20977148356157</v>
      </c>
      <c r="D887" s="35">
        <v>475</v>
      </c>
      <c r="E887" s="36">
        <v>1900</v>
      </c>
      <c r="F887" s="37" t="s">
        <v>168</v>
      </c>
      <c r="G887" s="37" t="s">
        <v>168</v>
      </c>
      <c r="H887" s="36">
        <v>60</v>
      </c>
      <c r="I887" s="36">
        <v>162</v>
      </c>
      <c r="J887" s="35">
        <v>0</v>
      </c>
      <c r="K887" s="37" t="s">
        <v>168</v>
      </c>
      <c r="L887" s="36" t="s">
        <v>168</v>
      </c>
      <c r="M887" s="35">
        <v>0</v>
      </c>
      <c r="N887" s="37" t="s">
        <v>168</v>
      </c>
      <c r="O887" s="38"/>
    </row>
    <row r="888" spans="1:15" x14ac:dyDescent="0.2">
      <c r="A888" s="3">
        <v>2026</v>
      </c>
      <c r="B888" s="35">
        <v>618.31999999999994</v>
      </c>
      <c r="C888" s="35">
        <v>114.47310072614376</v>
      </c>
      <c r="D888" s="35">
        <v>475</v>
      </c>
      <c r="E888" s="36">
        <v>1900</v>
      </c>
      <c r="F888" s="37" t="s">
        <v>168</v>
      </c>
      <c r="G888" s="37" t="s">
        <v>168</v>
      </c>
      <c r="H888" s="35">
        <v>90</v>
      </c>
      <c r="I888" s="35">
        <v>183</v>
      </c>
      <c r="J888" s="35">
        <v>12.549999999999999</v>
      </c>
      <c r="K888" s="37" t="s">
        <v>168</v>
      </c>
      <c r="L888" s="36" t="s">
        <v>168</v>
      </c>
      <c r="M888" s="35">
        <v>0</v>
      </c>
      <c r="N888" s="37" t="s">
        <v>168</v>
      </c>
      <c r="O888" s="38"/>
    </row>
    <row r="889" spans="1:15" x14ac:dyDescent="0.2">
      <c r="A889" s="3">
        <v>2027</v>
      </c>
      <c r="B889" s="35">
        <v>791.8</v>
      </c>
      <c r="C889" s="35">
        <v>115.73906072251305</v>
      </c>
      <c r="D889" s="35">
        <v>475</v>
      </c>
      <c r="E889" s="36">
        <v>1900</v>
      </c>
      <c r="F889" s="37" t="s">
        <v>168</v>
      </c>
      <c r="G889" s="37" t="s">
        <v>168</v>
      </c>
      <c r="H889" s="35">
        <v>120</v>
      </c>
      <c r="I889" s="35">
        <v>199</v>
      </c>
      <c r="J889" s="35">
        <v>16.010000000000002</v>
      </c>
      <c r="K889" s="37" t="s">
        <v>168</v>
      </c>
      <c r="L889" s="36" t="s">
        <v>168</v>
      </c>
      <c r="M889" s="35">
        <v>400</v>
      </c>
      <c r="N889" s="37" t="s">
        <v>168</v>
      </c>
      <c r="O889" s="38"/>
    </row>
    <row r="890" spans="1:15" x14ac:dyDescent="0.2">
      <c r="A890" s="3">
        <v>2028</v>
      </c>
      <c r="B890" s="35">
        <v>972.18</v>
      </c>
      <c r="C890" s="35">
        <v>116.88938767031144</v>
      </c>
      <c r="D890" s="35">
        <v>475</v>
      </c>
      <c r="E890" s="36">
        <v>1900</v>
      </c>
      <c r="F890" s="37" t="s">
        <v>168</v>
      </c>
      <c r="G890" s="37" t="s">
        <v>168</v>
      </c>
      <c r="H890" s="35">
        <v>150</v>
      </c>
      <c r="I890" s="35">
        <v>211</v>
      </c>
      <c r="J890" s="35">
        <v>21.57</v>
      </c>
      <c r="K890" s="37" t="s">
        <v>168</v>
      </c>
      <c r="L890" s="36" t="s">
        <v>168</v>
      </c>
      <c r="M890" s="35">
        <v>400</v>
      </c>
      <c r="N890" s="37" t="s">
        <v>168</v>
      </c>
      <c r="O890" s="38"/>
    </row>
    <row r="891" spans="1:15" x14ac:dyDescent="0.2">
      <c r="A891" s="3">
        <v>2029</v>
      </c>
      <c r="B891" s="35">
        <v>1237.95</v>
      </c>
      <c r="C891" s="35">
        <v>118.27882042730599</v>
      </c>
      <c r="D891" s="35">
        <v>475</v>
      </c>
      <c r="E891" s="36">
        <v>1900</v>
      </c>
      <c r="F891" s="37" t="s">
        <v>168</v>
      </c>
      <c r="G891" s="37" t="s">
        <v>168</v>
      </c>
      <c r="H891" s="35">
        <v>183</v>
      </c>
      <c r="I891" s="35">
        <v>218</v>
      </c>
      <c r="J891" s="35">
        <v>26.759999999999998</v>
      </c>
      <c r="K891" s="37" t="s">
        <v>168</v>
      </c>
      <c r="L891" s="36" t="s">
        <v>168</v>
      </c>
      <c r="M891" s="35">
        <v>953</v>
      </c>
      <c r="N891" s="37" t="s">
        <v>168</v>
      </c>
      <c r="O891" s="38"/>
    </row>
    <row r="892" spans="1:15" x14ac:dyDescent="0.2">
      <c r="A892" s="3">
        <v>2030</v>
      </c>
      <c r="B892" s="35">
        <v>1407.9</v>
      </c>
      <c r="C892" s="35">
        <v>119.55259402516945</v>
      </c>
      <c r="D892" s="35">
        <v>475</v>
      </c>
      <c r="E892" s="36">
        <v>1900</v>
      </c>
      <c r="F892" s="37" t="s">
        <v>168</v>
      </c>
      <c r="G892" s="37" t="s">
        <v>168</v>
      </c>
      <c r="H892" s="35">
        <v>216</v>
      </c>
      <c r="I892" s="35">
        <v>228</v>
      </c>
      <c r="J892" s="35">
        <v>30.78</v>
      </c>
      <c r="K892" s="37" t="s">
        <v>168</v>
      </c>
      <c r="L892" s="36" t="s">
        <v>168</v>
      </c>
      <c r="M892" s="35">
        <v>1200</v>
      </c>
      <c r="N892" s="37" t="s">
        <v>168</v>
      </c>
      <c r="O892" s="38"/>
    </row>
    <row r="893" spans="1:15" x14ac:dyDescent="0.2">
      <c r="A893" s="3">
        <v>2031</v>
      </c>
      <c r="B893" s="35">
        <v>1516.56</v>
      </c>
      <c r="C893" s="35">
        <v>119.0394661550436</v>
      </c>
      <c r="D893" s="35">
        <v>475</v>
      </c>
      <c r="E893" s="36">
        <v>1900</v>
      </c>
      <c r="F893" s="37" t="s">
        <v>168</v>
      </c>
      <c r="G893" s="37" t="s">
        <v>168</v>
      </c>
      <c r="H893" s="35">
        <v>251</v>
      </c>
      <c r="I893" s="35">
        <v>242</v>
      </c>
      <c r="J893" s="35">
        <v>30.79</v>
      </c>
      <c r="K893" s="37" t="s">
        <v>168</v>
      </c>
      <c r="L893" s="36" t="s">
        <v>168</v>
      </c>
      <c r="M893" s="35">
        <v>1200</v>
      </c>
      <c r="N893" s="37" t="s">
        <v>168</v>
      </c>
      <c r="O893" s="38"/>
    </row>
    <row r="894" spans="1:15" x14ac:dyDescent="0.2">
      <c r="A894" s="3">
        <v>2032</v>
      </c>
      <c r="B894" s="35">
        <v>1645.9799999999998</v>
      </c>
      <c r="C894" s="35">
        <v>118.41300061010524</v>
      </c>
      <c r="D894" s="35">
        <v>507</v>
      </c>
      <c r="E894" s="36">
        <v>2028</v>
      </c>
      <c r="F894" s="37" t="s">
        <v>168</v>
      </c>
      <c r="G894" s="37" t="s">
        <v>168</v>
      </c>
      <c r="H894" s="35">
        <v>285</v>
      </c>
      <c r="I894" s="35">
        <v>252</v>
      </c>
      <c r="J894" s="35">
        <v>30.8</v>
      </c>
      <c r="K894" s="37" t="s">
        <v>168</v>
      </c>
      <c r="L894" s="36" t="s">
        <v>168</v>
      </c>
      <c r="M894" s="35">
        <v>1200</v>
      </c>
      <c r="N894" s="37" t="s">
        <v>168</v>
      </c>
      <c r="O894" s="38"/>
    </row>
    <row r="895" spans="1:15" x14ac:dyDescent="0.2">
      <c r="A895" s="3">
        <v>2033</v>
      </c>
      <c r="B895" s="35">
        <v>1777.26</v>
      </c>
      <c r="C895" s="35">
        <v>118.02089450464705</v>
      </c>
      <c r="D895" s="35">
        <v>607</v>
      </c>
      <c r="E895" s="36">
        <v>2428</v>
      </c>
      <c r="F895" s="37" t="s">
        <v>168</v>
      </c>
      <c r="G895" s="37" t="s">
        <v>168</v>
      </c>
      <c r="H895" s="35">
        <v>317</v>
      </c>
      <c r="I895" s="35">
        <v>261</v>
      </c>
      <c r="J895" s="35">
        <v>30.8</v>
      </c>
      <c r="K895" s="37" t="s">
        <v>168</v>
      </c>
      <c r="L895" s="36" t="s">
        <v>168</v>
      </c>
      <c r="M895" s="35">
        <v>1200</v>
      </c>
      <c r="N895" s="37" t="s">
        <v>168</v>
      </c>
      <c r="O895" s="38"/>
    </row>
    <row r="896" spans="1:15" x14ac:dyDescent="0.2">
      <c r="A896" s="3">
        <v>2034</v>
      </c>
      <c r="B896" s="35">
        <v>1913.67</v>
      </c>
      <c r="C896" s="35">
        <v>117.51542513212381</v>
      </c>
      <c r="D896" s="35">
        <v>707</v>
      </c>
      <c r="E896" s="36">
        <v>2828</v>
      </c>
      <c r="F896" s="37" t="s">
        <v>168</v>
      </c>
      <c r="G896" s="37" t="s">
        <v>168</v>
      </c>
      <c r="H896" s="35">
        <v>348</v>
      </c>
      <c r="I896" s="35">
        <v>270</v>
      </c>
      <c r="J896" s="35">
        <v>30.8</v>
      </c>
      <c r="K896" s="37" t="s">
        <v>168</v>
      </c>
      <c r="L896" s="36" t="s">
        <v>168</v>
      </c>
      <c r="M896" s="35">
        <v>1200</v>
      </c>
      <c r="N896" s="37" t="s">
        <v>168</v>
      </c>
      <c r="O896" s="38"/>
    </row>
    <row r="897" spans="1:15" x14ac:dyDescent="0.2">
      <c r="A897" s="3">
        <v>2035</v>
      </c>
      <c r="B897" s="35">
        <v>2074.89</v>
      </c>
      <c r="C897" s="35">
        <v>117.01248310646319</v>
      </c>
      <c r="D897" s="35">
        <v>775</v>
      </c>
      <c r="E897" s="36">
        <v>3100</v>
      </c>
      <c r="F897" s="37" t="s">
        <v>168</v>
      </c>
      <c r="G897" s="37" t="s">
        <v>168</v>
      </c>
      <c r="H897" s="35">
        <v>377</v>
      </c>
      <c r="I897" s="35">
        <v>272</v>
      </c>
      <c r="J897" s="35">
        <v>30.8</v>
      </c>
      <c r="K897" s="37" t="s">
        <v>168</v>
      </c>
      <c r="L897" s="36" t="s">
        <v>168</v>
      </c>
      <c r="M897" s="35">
        <v>1200</v>
      </c>
      <c r="N897" s="37" t="s">
        <v>168</v>
      </c>
      <c r="O897" s="38"/>
    </row>
    <row r="898" spans="1:15" x14ac:dyDescent="0.2">
      <c r="A898" s="3">
        <v>2036</v>
      </c>
      <c r="B898" s="35">
        <v>2263.7999999999997</v>
      </c>
      <c r="C898" s="35">
        <v>116.39845321543309</v>
      </c>
      <c r="D898" s="35">
        <v>875</v>
      </c>
      <c r="E898" s="36">
        <v>3500</v>
      </c>
      <c r="F898" s="37" t="s">
        <v>168</v>
      </c>
      <c r="G898" s="37" t="s">
        <v>168</v>
      </c>
      <c r="H898" s="35">
        <v>404</v>
      </c>
      <c r="I898" s="35">
        <v>287</v>
      </c>
      <c r="J898" s="35">
        <v>30.8</v>
      </c>
      <c r="K898" s="37" t="s">
        <v>168</v>
      </c>
      <c r="L898" s="36" t="s">
        <v>168</v>
      </c>
      <c r="M898" s="35">
        <v>1200</v>
      </c>
      <c r="N898" s="37" t="s">
        <v>168</v>
      </c>
      <c r="O898" s="38"/>
    </row>
    <row r="899" spans="1:15" x14ac:dyDescent="0.2">
      <c r="A899" s="3">
        <v>2037</v>
      </c>
      <c r="B899" s="35">
        <v>2454.08</v>
      </c>
      <c r="C899" s="35">
        <v>67.74752039704336</v>
      </c>
      <c r="D899" s="35">
        <v>975</v>
      </c>
      <c r="E899" s="36">
        <v>3900</v>
      </c>
      <c r="F899" s="37" t="s">
        <v>168</v>
      </c>
      <c r="G899" s="37" t="s">
        <v>168</v>
      </c>
      <c r="H899" s="35">
        <v>429</v>
      </c>
      <c r="I899" s="35">
        <v>296</v>
      </c>
      <c r="J899" s="35">
        <v>30.8</v>
      </c>
      <c r="K899" s="37" t="s">
        <v>168</v>
      </c>
      <c r="L899" s="36" t="s">
        <v>168</v>
      </c>
      <c r="M899" s="35">
        <v>1200</v>
      </c>
      <c r="N899" s="37" t="s">
        <v>168</v>
      </c>
      <c r="O899" s="38"/>
    </row>
    <row r="900" spans="1:15" x14ac:dyDescent="0.2">
      <c r="A900" s="3">
        <v>2038</v>
      </c>
      <c r="B900" s="35">
        <v>2631.78</v>
      </c>
      <c r="C900" s="35">
        <v>41.471463165077267</v>
      </c>
      <c r="D900" s="35">
        <v>1075</v>
      </c>
      <c r="E900" s="36">
        <v>4300</v>
      </c>
      <c r="F900" s="37" t="s">
        <v>168</v>
      </c>
      <c r="G900" s="37" t="s">
        <v>168</v>
      </c>
      <c r="H900" s="35">
        <v>452</v>
      </c>
      <c r="I900" s="35">
        <v>303</v>
      </c>
      <c r="J900" s="35">
        <v>30.8</v>
      </c>
      <c r="K900" s="37" t="s">
        <v>168</v>
      </c>
      <c r="L900" s="36" t="s">
        <v>168</v>
      </c>
      <c r="M900" s="35">
        <v>1200</v>
      </c>
      <c r="N900" s="37" t="s">
        <v>168</v>
      </c>
      <c r="O900" s="38"/>
    </row>
    <row r="901" spans="1:15" x14ac:dyDescent="0.2">
      <c r="A901" s="3">
        <v>2039</v>
      </c>
      <c r="B901" s="35">
        <v>2811.34</v>
      </c>
      <c r="C901" s="35">
        <v>16.927020000000002</v>
      </c>
      <c r="D901" s="35">
        <v>1175</v>
      </c>
      <c r="E901" s="36">
        <v>4700</v>
      </c>
      <c r="F901" s="37" t="s">
        <v>168</v>
      </c>
      <c r="G901" s="37" t="s">
        <v>168</v>
      </c>
      <c r="H901" s="35">
        <v>471</v>
      </c>
      <c r="I901" s="35">
        <v>310</v>
      </c>
      <c r="J901" s="35">
        <v>30.8</v>
      </c>
      <c r="K901" s="37" t="s">
        <v>168</v>
      </c>
      <c r="L901" s="36" t="s">
        <v>168</v>
      </c>
      <c r="M901" s="35">
        <v>1200</v>
      </c>
      <c r="N901" s="37" t="s">
        <v>168</v>
      </c>
      <c r="O901" s="38"/>
    </row>
    <row r="902" spans="1:15" x14ac:dyDescent="0.2">
      <c r="A902" s="3">
        <v>2040</v>
      </c>
      <c r="B902" s="35">
        <v>2960.38</v>
      </c>
      <c r="C902" s="35">
        <v>16.927020000000002</v>
      </c>
      <c r="D902" s="35">
        <v>1275</v>
      </c>
      <c r="E902" s="36">
        <v>5100</v>
      </c>
      <c r="F902" s="37" t="s">
        <v>168</v>
      </c>
      <c r="G902" s="37" t="s">
        <v>168</v>
      </c>
      <c r="H902" s="35">
        <v>487</v>
      </c>
      <c r="I902" s="35">
        <v>306</v>
      </c>
      <c r="J902" s="35">
        <v>30.8</v>
      </c>
      <c r="K902" s="37" t="s">
        <v>168</v>
      </c>
      <c r="L902" s="36" t="s">
        <v>168</v>
      </c>
      <c r="M902" s="35">
        <v>1200</v>
      </c>
      <c r="N902" s="37" t="s">
        <v>168</v>
      </c>
      <c r="O902" s="38"/>
    </row>
    <row r="903" spans="1:15" x14ac:dyDescent="0.2">
      <c r="A903" s="3">
        <v>2041</v>
      </c>
      <c r="B903" s="35">
        <v>3145.0099999999998</v>
      </c>
      <c r="C903" s="35">
        <v>16.927020000000002</v>
      </c>
      <c r="D903" s="35">
        <v>1275</v>
      </c>
      <c r="E903" s="36">
        <v>5100</v>
      </c>
      <c r="F903" s="37" t="s">
        <v>168</v>
      </c>
      <c r="G903" s="37" t="s">
        <v>168</v>
      </c>
      <c r="H903" s="35">
        <v>503</v>
      </c>
      <c r="I903" s="35">
        <v>314</v>
      </c>
      <c r="J903" s="35">
        <v>30.8</v>
      </c>
      <c r="K903" s="37" t="s">
        <v>168</v>
      </c>
      <c r="L903" s="36" t="s">
        <v>168</v>
      </c>
      <c r="M903" s="35">
        <v>1200</v>
      </c>
      <c r="N903" s="37" t="s">
        <v>168</v>
      </c>
      <c r="O903" s="38"/>
    </row>
    <row r="904" spans="1:15" x14ac:dyDescent="0.2">
      <c r="A904" s="3">
        <v>2042</v>
      </c>
      <c r="B904" s="35">
        <v>3232.37</v>
      </c>
      <c r="C904" s="35">
        <v>16.927020000000002</v>
      </c>
      <c r="D904" s="35">
        <v>1275</v>
      </c>
      <c r="E904" s="36">
        <v>5100</v>
      </c>
      <c r="F904" s="37" t="s">
        <v>168</v>
      </c>
      <c r="G904" s="37" t="s">
        <v>168</v>
      </c>
      <c r="H904" s="35">
        <v>514</v>
      </c>
      <c r="I904" s="35">
        <v>330</v>
      </c>
      <c r="J904" s="35">
        <v>30.8</v>
      </c>
      <c r="K904" s="37" t="s">
        <v>168</v>
      </c>
      <c r="L904" s="36" t="s">
        <v>168</v>
      </c>
      <c r="M904" s="35">
        <v>1200</v>
      </c>
      <c r="N904" s="37" t="s">
        <v>168</v>
      </c>
      <c r="O904" s="38"/>
    </row>
    <row r="905" spans="1:15" customFormat="1" x14ac:dyDescent="0.2">
      <c r="A905" s="3">
        <v>2043</v>
      </c>
      <c r="B905" s="35">
        <v>3320.5</v>
      </c>
      <c r="C905" s="35">
        <v>16.927020000000002</v>
      </c>
      <c r="D905" s="35">
        <v>1275</v>
      </c>
      <c r="E905" s="36">
        <v>5100</v>
      </c>
      <c r="F905" s="37" t="s">
        <v>168</v>
      </c>
      <c r="G905" s="37" t="s">
        <v>168</v>
      </c>
      <c r="H905" s="35">
        <v>523</v>
      </c>
      <c r="I905" s="35">
        <v>336</v>
      </c>
      <c r="J905" s="35">
        <v>30.8</v>
      </c>
      <c r="K905" s="37" t="s">
        <v>168</v>
      </c>
      <c r="L905" s="36" t="s">
        <v>168</v>
      </c>
      <c r="M905" s="35">
        <v>1200</v>
      </c>
      <c r="N905" s="37" t="s">
        <v>168</v>
      </c>
      <c r="O905" s="38"/>
    </row>
    <row r="906" spans="1:15" x14ac:dyDescent="0.2">
      <c r="H906" s="3" t="s">
        <v>154</v>
      </c>
      <c r="I906" s="3" t="s">
        <v>154</v>
      </c>
    </row>
    <row r="907" spans="1:15" x14ac:dyDescent="0.2">
      <c r="A907" s="3">
        <f>A882+1</f>
        <v>36</v>
      </c>
      <c r="B907" s="47" t="str">
        <f ca="1">OFFSET(Portfolios!$B$7,A907,0)</f>
        <v>Portfolio36</v>
      </c>
      <c r="C907" s="47" t="str">
        <f ca="1">VLOOKUP(B907,Portfolios!$B$8:$D$47,2,FALSE)</f>
        <v>50 Mwa EE</v>
      </c>
      <c r="H907" s="3" t="s">
        <v>154</v>
      </c>
      <c r="I907" s="3" t="s">
        <v>154</v>
      </c>
    </row>
    <row r="908" spans="1:15" x14ac:dyDescent="0.2">
      <c r="B908" s="3" t="s">
        <v>155</v>
      </c>
      <c r="C908" s="3" t="s">
        <v>155</v>
      </c>
      <c r="D908" s="3" t="s">
        <v>156</v>
      </c>
      <c r="E908" s="3" t="s">
        <v>157</v>
      </c>
      <c r="F908" s="3" t="s">
        <v>156</v>
      </c>
      <c r="G908" s="3" t="s">
        <v>157</v>
      </c>
      <c r="H908" s="3" t="s">
        <v>154</v>
      </c>
      <c r="I908" s="3" t="s">
        <v>154</v>
      </c>
      <c r="J908" s="42" t="s">
        <v>160</v>
      </c>
      <c r="K908" s="11" t="s">
        <v>161</v>
      </c>
      <c r="L908" s="26"/>
    </row>
    <row r="909" spans="1:15" x14ac:dyDescent="0.2">
      <c r="A909" s="3" t="s">
        <v>163</v>
      </c>
      <c r="B909" s="3" t="s">
        <v>164</v>
      </c>
      <c r="C909" s="3" t="s">
        <v>165</v>
      </c>
      <c r="D909" s="3" t="s">
        <v>164</v>
      </c>
      <c r="E909" s="3" t="s">
        <v>164</v>
      </c>
      <c r="F909" s="3" t="s">
        <v>165</v>
      </c>
      <c r="G909" s="3" t="s">
        <v>165</v>
      </c>
      <c r="H909" s="3" t="s">
        <v>158</v>
      </c>
      <c r="I909" s="3" t="s">
        <v>159</v>
      </c>
      <c r="J909" s="3" t="s">
        <v>164</v>
      </c>
      <c r="K909" s="3" t="s">
        <v>165</v>
      </c>
      <c r="L909" s="3" t="s">
        <v>166</v>
      </c>
      <c r="M909" s="3" t="s">
        <v>178</v>
      </c>
      <c r="N909" s="3" t="s">
        <v>167</v>
      </c>
    </row>
    <row r="910" spans="1:15" x14ac:dyDescent="0.2">
      <c r="A910" s="3">
        <v>2023</v>
      </c>
      <c r="B910" s="36" t="s">
        <v>168</v>
      </c>
      <c r="C910" s="36">
        <v>85.489954347818653</v>
      </c>
      <c r="D910" s="37" t="s">
        <v>168</v>
      </c>
      <c r="E910" s="37" t="s">
        <v>168</v>
      </c>
      <c r="F910" s="37" t="s">
        <v>168</v>
      </c>
      <c r="G910" s="37" t="s">
        <v>168</v>
      </c>
      <c r="H910" s="37" t="s">
        <v>168</v>
      </c>
      <c r="I910" s="37" t="s">
        <v>168</v>
      </c>
      <c r="J910" s="37" t="s">
        <v>168</v>
      </c>
      <c r="K910" s="37" t="s">
        <v>168</v>
      </c>
      <c r="L910" s="36" t="s">
        <v>168</v>
      </c>
      <c r="M910" s="36" t="s">
        <v>168</v>
      </c>
      <c r="N910" s="37" t="s">
        <v>168</v>
      </c>
      <c r="O910" s="37"/>
    </row>
    <row r="911" spans="1:15" x14ac:dyDescent="0.2">
      <c r="A911" s="3">
        <v>2024</v>
      </c>
      <c r="B911" s="35">
        <v>138.6</v>
      </c>
      <c r="C911" s="35">
        <v>112.46754069217755</v>
      </c>
      <c r="D911" s="35">
        <v>0</v>
      </c>
      <c r="E911" s="36">
        <v>0</v>
      </c>
      <c r="F911" s="37" t="s">
        <v>168</v>
      </c>
      <c r="G911" s="37" t="s">
        <v>168</v>
      </c>
      <c r="H911" s="36">
        <v>30</v>
      </c>
      <c r="I911" s="36">
        <v>133</v>
      </c>
      <c r="J911" s="35">
        <v>0</v>
      </c>
      <c r="K911" s="37" t="s">
        <v>168</v>
      </c>
      <c r="L911" s="36" t="s">
        <v>168</v>
      </c>
      <c r="M911" s="35">
        <v>0</v>
      </c>
      <c r="N911" s="37" t="s">
        <v>168</v>
      </c>
      <c r="O911" s="38"/>
    </row>
    <row r="912" spans="1:15" x14ac:dyDescent="0.2">
      <c r="A912" s="3">
        <v>2025</v>
      </c>
      <c r="B912" s="35">
        <v>138.60999999999999</v>
      </c>
      <c r="C912" s="35">
        <v>113.20977148356157</v>
      </c>
      <c r="D912" s="35">
        <v>475</v>
      </c>
      <c r="E912" s="36">
        <v>1900</v>
      </c>
      <c r="F912" s="37" t="s">
        <v>168</v>
      </c>
      <c r="G912" s="37" t="s">
        <v>168</v>
      </c>
      <c r="H912" s="36">
        <v>60</v>
      </c>
      <c r="I912" s="36">
        <v>162</v>
      </c>
      <c r="J912" s="35">
        <v>0</v>
      </c>
      <c r="K912" s="37" t="s">
        <v>168</v>
      </c>
      <c r="L912" s="36" t="s">
        <v>168</v>
      </c>
      <c r="M912" s="35">
        <v>0</v>
      </c>
      <c r="N912" s="37" t="s">
        <v>168</v>
      </c>
      <c r="O912" s="38"/>
    </row>
    <row r="913" spans="1:15" x14ac:dyDescent="0.2">
      <c r="A913" s="3">
        <v>2026</v>
      </c>
      <c r="B913" s="35">
        <v>630.16999999999985</v>
      </c>
      <c r="C913" s="35">
        <v>114.47310072614376</v>
      </c>
      <c r="D913" s="35">
        <v>475</v>
      </c>
      <c r="E913" s="36">
        <v>1900</v>
      </c>
      <c r="F913" s="37" t="s">
        <v>168</v>
      </c>
      <c r="G913" s="37" t="s">
        <v>168</v>
      </c>
      <c r="H913" s="35">
        <v>100.06</v>
      </c>
      <c r="I913" s="35">
        <v>183</v>
      </c>
      <c r="J913" s="35">
        <v>12.549999999999999</v>
      </c>
      <c r="K913" s="37" t="s">
        <v>168</v>
      </c>
      <c r="L913" s="36" t="s">
        <v>168</v>
      </c>
      <c r="M913" s="35">
        <v>0</v>
      </c>
      <c r="N913" s="37" t="s">
        <v>168</v>
      </c>
      <c r="O913" s="38"/>
    </row>
    <row r="914" spans="1:15" x14ac:dyDescent="0.2">
      <c r="A914" s="3">
        <v>2027</v>
      </c>
      <c r="B914" s="35">
        <v>716.15999999999985</v>
      </c>
      <c r="C914" s="35">
        <v>115.73906072251305</v>
      </c>
      <c r="D914" s="35">
        <v>475</v>
      </c>
      <c r="E914" s="36">
        <v>1900</v>
      </c>
      <c r="F914" s="37" t="s">
        <v>168</v>
      </c>
      <c r="G914" s="37" t="s">
        <v>168</v>
      </c>
      <c r="H914" s="35">
        <v>140.09</v>
      </c>
      <c r="I914" s="35">
        <v>199</v>
      </c>
      <c r="J914" s="35">
        <v>16.010000000000002</v>
      </c>
      <c r="K914" s="37" t="s">
        <v>168</v>
      </c>
      <c r="L914" s="36" t="s">
        <v>168</v>
      </c>
      <c r="M914" s="35">
        <v>194</v>
      </c>
      <c r="N914" s="37" t="s">
        <v>168</v>
      </c>
      <c r="O914" s="38"/>
    </row>
    <row r="915" spans="1:15" x14ac:dyDescent="0.2">
      <c r="A915" s="3">
        <v>2028</v>
      </c>
      <c r="B915" s="35">
        <v>942.18000000000006</v>
      </c>
      <c r="C915" s="35">
        <v>116.88938767031144</v>
      </c>
      <c r="D915" s="35">
        <v>475</v>
      </c>
      <c r="E915" s="36">
        <v>1900</v>
      </c>
      <c r="F915" s="37" t="s">
        <v>168</v>
      </c>
      <c r="G915" s="37" t="s">
        <v>168</v>
      </c>
      <c r="H915" s="35">
        <v>180.12</v>
      </c>
      <c r="I915" s="35">
        <v>211</v>
      </c>
      <c r="J915" s="35">
        <v>21.57</v>
      </c>
      <c r="K915" s="37" t="s">
        <v>168</v>
      </c>
      <c r="L915" s="36" t="s">
        <v>168</v>
      </c>
      <c r="M915" s="35">
        <v>400</v>
      </c>
      <c r="N915" s="37" t="s">
        <v>168</v>
      </c>
      <c r="O915" s="38"/>
    </row>
    <row r="916" spans="1:15" x14ac:dyDescent="0.2">
      <c r="A916" s="3">
        <v>2029</v>
      </c>
      <c r="B916" s="35">
        <v>1197.96</v>
      </c>
      <c r="C916" s="35">
        <v>118.27882042730599</v>
      </c>
      <c r="D916" s="35">
        <v>475</v>
      </c>
      <c r="E916" s="36">
        <v>1900</v>
      </c>
      <c r="F916" s="37" t="s">
        <v>168</v>
      </c>
      <c r="G916" s="37" t="s">
        <v>168</v>
      </c>
      <c r="H916" s="35">
        <v>223.15</v>
      </c>
      <c r="I916" s="35">
        <v>218</v>
      </c>
      <c r="J916" s="35">
        <v>26.759999999999998</v>
      </c>
      <c r="K916" s="37" t="s">
        <v>168</v>
      </c>
      <c r="L916" s="36" t="s">
        <v>168</v>
      </c>
      <c r="M916" s="35">
        <v>400</v>
      </c>
      <c r="N916" s="37" t="s">
        <v>168</v>
      </c>
      <c r="O916" s="38"/>
    </row>
    <row r="917" spans="1:15" x14ac:dyDescent="0.2">
      <c r="A917" s="3">
        <v>2030</v>
      </c>
      <c r="B917" s="35">
        <v>1360.1799999999996</v>
      </c>
      <c r="C917" s="35">
        <v>119.55259402516945</v>
      </c>
      <c r="D917" s="35">
        <v>636</v>
      </c>
      <c r="E917" s="36">
        <v>2544</v>
      </c>
      <c r="F917" s="37" t="s">
        <v>168</v>
      </c>
      <c r="G917" s="37" t="s">
        <v>168</v>
      </c>
      <c r="H917" s="35">
        <v>266.18</v>
      </c>
      <c r="I917" s="35">
        <v>228</v>
      </c>
      <c r="J917" s="35">
        <v>30.79</v>
      </c>
      <c r="K917" s="37" t="s">
        <v>168</v>
      </c>
      <c r="L917" s="36" t="s">
        <v>168</v>
      </c>
      <c r="M917" s="35">
        <v>400</v>
      </c>
      <c r="N917" s="37" t="s">
        <v>168</v>
      </c>
      <c r="O917" s="38"/>
    </row>
    <row r="918" spans="1:15" x14ac:dyDescent="0.2">
      <c r="A918" s="3">
        <v>2031</v>
      </c>
      <c r="B918" s="35">
        <v>1470.1099999999997</v>
      </c>
      <c r="C918" s="35">
        <v>119.0394661550436</v>
      </c>
      <c r="D918" s="35">
        <v>736</v>
      </c>
      <c r="E918" s="36">
        <v>2944</v>
      </c>
      <c r="F918" s="37" t="s">
        <v>168</v>
      </c>
      <c r="G918" s="37" t="s">
        <v>168</v>
      </c>
      <c r="H918" s="35">
        <v>301.23</v>
      </c>
      <c r="I918" s="35">
        <v>242</v>
      </c>
      <c r="J918" s="35">
        <v>30.8</v>
      </c>
      <c r="K918" s="37" t="s">
        <v>168</v>
      </c>
      <c r="L918" s="36" t="s">
        <v>168</v>
      </c>
      <c r="M918" s="35">
        <v>400</v>
      </c>
      <c r="N918" s="37" t="s">
        <v>168</v>
      </c>
      <c r="O918" s="38"/>
    </row>
    <row r="919" spans="1:15" x14ac:dyDescent="0.2">
      <c r="A919" s="3">
        <v>2032</v>
      </c>
      <c r="B919" s="35">
        <v>1600.7799999999997</v>
      </c>
      <c r="C919" s="35">
        <v>118.41300061010524</v>
      </c>
      <c r="D919" s="35">
        <v>836</v>
      </c>
      <c r="E919" s="36">
        <v>3344</v>
      </c>
      <c r="F919" s="37" t="s">
        <v>168</v>
      </c>
      <c r="G919" s="37" t="s">
        <v>168</v>
      </c>
      <c r="H919" s="35">
        <v>335.28</v>
      </c>
      <c r="I919" s="35">
        <v>252</v>
      </c>
      <c r="J919" s="35">
        <v>30.8</v>
      </c>
      <c r="K919" s="37" t="s">
        <v>168</v>
      </c>
      <c r="L919" s="36" t="s">
        <v>168</v>
      </c>
      <c r="M919" s="35">
        <v>400</v>
      </c>
      <c r="N919" s="37" t="s">
        <v>168</v>
      </c>
      <c r="O919" s="38"/>
    </row>
    <row r="920" spans="1:15" x14ac:dyDescent="0.2">
      <c r="A920" s="3">
        <v>2033</v>
      </c>
      <c r="B920" s="35">
        <v>1730.9299999999998</v>
      </c>
      <c r="C920" s="35">
        <v>118.02089450464705</v>
      </c>
      <c r="D920" s="35">
        <v>875</v>
      </c>
      <c r="E920" s="36">
        <v>3500</v>
      </c>
      <c r="F920" s="37" t="s">
        <v>168</v>
      </c>
      <c r="G920" s="37" t="s">
        <v>168</v>
      </c>
      <c r="H920" s="35">
        <v>367.33</v>
      </c>
      <c r="I920" s="35">
        <v>261</v>
      </c>
      <c r="J920" s="35">
        <v>30.8</v>
      </c>
      <c r="K920" s="37" t="s">
        <v>168</v>
      </c>
      <c r="L920" s="36" t="s">
        <v>168</v>
      </c>
      <c r="M920" s="35">
        <v>400</v>
      </c>
      <c r="N920" s="37" t="s">
        <v>168</v>
      </c>
      <c r="O920" s="38"/>
    </row>
    <row r="921" spans="1:15" x14ac:dyDescent="0.2">
      <c r="A921" s="3">
        <v>2034</v>
      </c>
      <c r="B921" s="35">
        <v>1866.05</v>
      </c>
      <c r="C921" s="35">
        <v>117.51542513212381</v>
      </c>
      <c r="D921" s="35">
        <v>875</v>
      </c>
      <c r="E921" s="36">
        <v>3500</v>
      </c>
      <c r="F921" s="37" t="s">
        <v>168</v>
      </c>
      <c r="G921" s="37" t="s">
        <v>168</v>
      </c>
      <c r="H921" s="35">
        <v>398.38</v>
      </c>
      <c r="I921" s="35">
        <v>270</v>
      </c>
      <c r="J921" s="35">
        <v>30.8</v>
      </c>
      <c r="K921" s="37" t="s">
        <v>168</v>
      </c>
      <c r="L921" s="36" t="s">
        <v>168</v>
      </c>
      <c r="M921" s="35">
        <v>400</v>
      </c>
      <c r="N921" s="37" t="s">
        <v>168</v>
      </c>
      <c r="O921" s="38"/>
    </row>
    <row r="922" spans="1:15" x14ac:dyDescent="0.2">
      <c r="A922" s="3">
        <v>2035</v>
      </c>
      <c r="B922" s="35">
        <v>2025.0299999999997</v>
      </c>
      <c r="C922" s="35">
        <v>117.01248310646319</v>
      </c>
      <c r="D922" s="35">
        <v>875</v>
      </c>
      <c r="E922" s="36">
        <v>3500</v>
      </c>
      <c r="F922" s="37" t="s">
        <v>168</v>
      </c>
      <c r="G922" s="37" t="s">
        <v>168</v>
      </c>
      <c r="H922" s="35">
        <v>427.43</v>
      </c>
      <c r="I922" s="35">
        <v>272</v>
      </c>
      <c r="J922" s="35">
        <v>30.8</v>
      </c>
      <c r="K922" s="37" t="s">
        <v>168</v>
      </c>
      <c r="L922" s="36" t="s">
        <v>168</v>
      </c>
      <c r="M922" s="35">
        <v>400</v>
      </c>
      <c r="N922" s="37" t="s">
        <v>168</v>
      </c>
      <c r="O922" s="38"/>
    </row>
    <row r="923" spans="1:15" x14ac:dyDescent="0.2">
      <c r="A923" s="3">
        <v>2036</v>
      </c>
      <c r="B923" s="35">
        <v>2214.3999999999996</v>
      </c>
      <c r="C923" s="35">
        <v>116.39845321543309</v>
      </c>
      <c r="D923" s="35">
        <v>875</v>
      </c>
      <c r="E923" s="36">
        <v>3500</v>
      </c>
      <c r="F923" s="37" t="s">
        <v>168</v>
      </c>
      <c r="G923" s="37" t="s">
        <v>168</v>
      </c>
      <c r="H923" s="35">
        <v>454.48</v>
      </c>
      <c r="I923" s="35">
        <v>287</v>
      </c>
      <c r="J923" s="35">
        <v>30.8</v>
      </c>
      <c r="K923" s="37" t="s">
        <v>168</v>
      </c>
      <c r="L923" s="36" t="s">
        <v>168</v>
      </c>
      <c r="M923" s="35">
        <v>400</v>
      </c>
      <c r="N923" s="37" t="s">
        <v>168</v>
      </c>
      <c r="O923" s="38"/>
    </row>
    <row r="924" spans="1:15" x14ac:dyDescent="0.2">
      <c r="A924" s="3">
        <v>2037</v>
      </c>
      <c r="B924" s="35">
        <v>2404.0799999999995</v>
      </c>
      <c r="C924" s="35">
        <v>67.74752039704336</v>
      </c>
      <c r="D924" s="35">
        <v>975</v>
      </c>
      <c r="E924" s="36">
        <v>3900</v>
      </c>
      <c r="F924" s="37" t="s">
        <v>168</v>
      </c>
      <c r="G924" s="37" t="s">
        <v>168</v>
      </c>
      <c r="H924" s="35">
        <v>479.53</v>
      </c>
      <c r="I924" s="35">
        <v>296</v>
      </c>
      <c r="J924" s="35">
        <v>30.8</v>
      </c>
      <c r="K924" s="37" t="s">
        <v>168</v>
      </c>
      <c r="L924" s="36" t="s">
        <v>168</v>
      </c>
      <c r="M924" s="35">
        <v>400</v>
      </c>
      <c r="N924" s="37" t="s">
        <v>168</v>
      </c>
      <c r="O924" s="38"/>
    </row>
    <row r="925" spans="1:15" x14ac:dyDescent="0.2">
      <c r="A925" s="3">
        <v>2038</v>
      </c>
      <c r="B925" s="35">
        <v>2581.79</v>
      </c>
      <c r="C925" s="35">
        <v>41.471463165077267</v>
      </c>
      <c r="D925" s="35">
        <v>1075</v>
      </c>
      <c r="E925" s="36">
        <v>4300</v>
      </c>
      <c r="F925" s="37" t="s">
        <v>168</v>
      </c>
      <c r="G925" s="37" t="s">
        <v>168</v>
      </c>
      <c r="H925" s="35">
        <v>502.58</v>
      </c>
      <c r="I925" s="35">
        <v>303</v>
      </c>
      <c r="J925" s="35">
        <v>30.8</v>
      </c>
      <c r="K925" s="37" t="s">
        <v>168</v>
      </c>
      <c r="L925" s="36" t="s">
        <v>168</v>
      </c>
      <c r="M925" s="35">
        <v>400</v>
      </c>
      <c r="N925" s="37" t="s">
        <v>168</v>
      </c>
      <c r="O925" s="38"/>
    </row>
    <row r="926" spans="1:15" x14ac:dyDescent="0.2">
      <c r="A926" s="3">
        <v>2039</v>
      </c>
      <c r="B926" s="35">
        <v>2761.36</v>
      </c>
      <c r="C926" s="35">
        <v>16.927020000000002</v>
      </c>
      <c r="D926" s="35">
        <v>1175</v>
      </c>
      <c r="E926" s="36">
        <v>4700</v>
      </c>
      <c r="F926" s="37" t="s">
        <v>168</v>
      </c>
      <c r="G926" s="37" t="s">
        <v>168</v>
      </c>
      <c r="H926" s="35">
        <v>521.63</v>
      </c>
      <c r="I926" s="35">
        <v>310</v>
      </c>
      <c r="J926" s="35">
        <v>30.8</v>
      </c>
      <c r="K926" s="37" t="s">
        <v>168</v>
      </c>
      <c r="L926" s="36" t="s">
        <v>168</v>
      </c>
      <c r="M926" s="35">
        <v>400</v>
      </c>
      <c r="N926" s="37" t="s">
        <v>168</v>
      </c>
      <c r="O926" s="38"/>
    </row>
    <row r="927" spans="1:15" x14ac:dyDescent="0.2">
      <c r="A927" s="3">
        <v>2040</v>
      </c>
      <c r="B927" s="35">
        <v>2910.4000000000005</v>
      </c>
      <c r="C927" s="35">
        <v>16.927020000000002</v>
      </c>
      <c r="D927" s="35">
        <v>1275</v>
      </c>
      <c r="E927" s="36">
        <v>5100</v>
      </c>
      <c r="F927" s="37" t="s">
        <v>168</v>
      </c>
      <c r="G927" s="37" t="s">
        <v>168</v>
      </c>
      <c r="H927" s="35">
        <v>537.67999999999995</v>
      </c>
      <c r="I927" s="35">
        <v>306</v>
      </c>
      <c r="J927" s="35">
        <v>30.8</v>
      </c>
      <c r="K927" s="37" t="s">
        <v>168</v>
      </c>
      <c r="L927" s="36" t="s">
        <v>168</v>
      </c>
      <c r="M927" s="35">
        <v>400</v>
      </c>
      <c r="N927" s="37" t="s">
        <v>168</v>
      </c>
      <c r="O927" s="38"/>
    </row>
    <row r="928" spans="1:15" x14ac:dyDescent="0.2">
      <c r="A928" s="3">
        <v>2041</v>
      </c>
      <c r="B928" s="35">
        <v>3095.01</v>
      </c>
      <c r="C928" s="35">
        <v>16.927020000000002</v>
      </c>
      <c r="D928" s="35">
        <v>1275</v>
      </c>
      <c r="E928" s="36">
        <v>5100</v>
      </c>
      <c r="F928" s="37" t="s">
        <v>168</v>
      </c>
      <c r="G928" s="37" t="s">
        <v>168</v>
      </c>
      <c r="H928" s="35">
        <v>553.73</v>
      </c>
      <c r="I928" s="35">
        <v>314</v>
      </c>
      <c r="J928" s="35">
        <v>30.8</v>
      </c>
      <c r="K928" s="37" t="s">
        <v>168</v>
      </c>
      <c r="L928" s="36" t="s">
        <v>168</v>
      </c>
      <c r="M928" s="35">
        <v>400</v>
      </c>
      <c r="N928" s="37" t="s">
        <v>168</v>
      </c>
      <c r="O928" s="38"/>
    </row>
    <row r="929" spans="1:15" x14ac:dyDescent="0.2">
      <c r="A929" s="3">
        <v>2042</v>
      </c>
      <c r="B929" s="35">
        <v>3182.39</v>
      </c>
      <c r="C929" s="35">
        <v>16.927020000000002</v>
      </c>
      <c r="D929" s="35">
        <v>1275</v>
      </c>
      <c r="E929" s="36">
        <v>5100</v>
      </c>
      <c r="F929" s="37" t="s">
        <v>168</v>
      </c>
      <c r="G929" s="37" t="s">
        <v>168</v>
      </c>
      <c r="H929" s="35">
        <v>564.78</v>
      </c>
      <c r="I929" s="35">
        <v>330</v>
      </c>
      <c r="J929" s="35">
        <v>30.8</v>
      </c>
      <c r="K929" s="37" t="s">
        <v>168</v>
      </c>
      <c r="L929" s="36" t="s">
        <v>168</v>
      </c>
      <c r="M929" s="35">
        <v>400</v>
      </c>
      <c r="N929" s="37" t="s">
        <v>168</v>
      </c>
      <c r="O929" s="38"/>
    </row>
    <row r="930" spans="1:15" customFormat="1" x14ac:dyDescent="0.2">
      <c r="A930" s="3">
        <v>2043</v>
      </c>
      <c r="B930" s="35">
        <v>3270.52</v>
      </c>
      <c r="C930" s="35">
        <v>16.927020000000002</v>
      </c>
      <c r="D930" s="35">
        <v>1275</v>
      </c>
      <c r="E930" s="36">
        <v>5100</v>
      </c>
      <c r="F930" s="37" t="s">
        <v>168</v>
      </c>
      <c r="G930" s="37" t="s">
        <v>168</v>
      </c>
      <c r="H930" s="35">
        <v>573.83000000000004</v>
      </c>
      <c r="I930" s="35">
        <v>336</v>
      </c>
      <c r="J930" s="35">
        <v>30.8</v>
      </c>
      <c r="K930" s="37" t="s">
        <v>168</v>
      </c>
      <c r="L930" s="36" t="s">
        <v>168</v>
      </c>
      <c r="M930" s="35">
        <v>400</v>
      </c>
      <c r="N930" s="37" t="s">
        <v>168</v>
      </c>
      <c r="O930" s="38"/>
    </row>
    <row r="931" spans="1:15" x14ac:dyDescent="0.2">
      <c r="H931" s="3" t="s">
        <v>154</v>
      </c>
      <c r="I931" s="3" t="s">
        <v>154</v>
      </c>
    </row>
    <row r="932" spans="1:15" x14ac:dyDescent="0.2">
      <c r="A932" s="3">
        <f>A907+1</f>
        <v>37</v>
      </c>
      <c r="B932" s="47" t="str">
        <f ca="1">OFFSET(Portfolios!$B$7,A932,0)</f>
        <v>Portfolio37</v>
      </c>
      <c r="C932" s="47" t="str">
        <f ca="1">VLOOKUP(B932,Portfolios!$B$8:$D$47,2,FALSE)</f>
        <v>25 Mwa EE</v>
      </c>
      <c r="H932" s="3" t="s">
        <v>154</v>
      </c>
      <c r="I932" s="3" t="s">
        <v>154</v>
      </c>
    </row>
    <row r="933" spans="1:15" x14ac:dyDescent="0.2">
      <c r="B933" s="3" t="s">
        <v>155</v>
      </c>
      <c r="C933" s="3" t="s">
        <v>155</v>
      </c>
      <c r="D933" s="3" t="s">
        <v>156</v>
      </c>
      <c r="E933" s="3" t="s">
        <v>157</v>
      </c>
      <c r="F933" s="3" t="s">
        <v>156</v>
      </c>
      <c r="G933" s="3" t="s">
        <v>157</v>
      </c>
      <c r="H933" s="3" t="s">
        <v>154</v>
      </c>
      <c r="I933" s="3" t="s">
        <v>154</v>
      </c>
      <c r="J933" s="42" t="s">
        <v>160</v>
      </c>
      <c r="K933" s="11" t="s">
        <v>161</v>
      </c>
      <c r="L933" s="26"/>
    </row>
    <row r="934" spans="1:15" x14ac:dyDescent="0.2">
      <c r="A934" s="3" t="s">
        <v>163</v>
      </c>
      <c r="B934" s="3" t="s">
        <v>164</v>
      </c>
      <c r="C934" s="3" t="s">
        <v>165</v>
      </c>
      <c r="D934" s="3" t="s">
        <v>164</v>
      </c>
      <c r="E934" s="3" t="s">
        <v>164</v>
      </c>
      <c r="F934" s="3" t="s">
        <v>165</v>
      </c>
      <c r="G934" s="3" t="s">
        <v>165</v>
      </c>
      <c r="H934" s="3" t="s">
        <v>158</v>
      </c>
      <c r="I934" s="3" t="s">
        <v>159</v>
      </c>
      <c r="J934" s="3" t="s">
        <v>164</v>
      </c>
      <c r="K934" s="3" t="s">
        <v>165</v>
      </c>
      <c r="L934" s="3" t="s">
        <v>166</v>
      </c>
      <c r="M934" s="3" t="s">
        <v>178</v>
      </c>
      <c r="N934" s="3" t="s">
        <v>167</v>
      </c>
    </row>
    <row r="935" spans="1:15" x14ac:dyDescent="0.2">
      <c r="A935" s="3">
        <v>2023</v>
      </c>
      <c r="B935" s="36" t="s">
        <v>168</v>
      </c>
      <c r="C935" s="36">
        <v>85.489954347818653</v>
      </c>
      <c r="D935" s="37" t="s">
        <v>168</v>
      </c>
      <c r="E935" s="37" t="s">
        <v>168</v>
      </c>
      <c r="F935" s="37" t="s">
        <v>168</v>
      </c>
      <c r="G935" s="37" t="s">
        <v>168</v>
      </c>
      <c r="H935" s="37" t="s">
        <v>168</v>
      </c>
      <c r="I935" s="37" t="s">
        <v>168</v>
      </c>
      <c r="J935" s="37" t="s">
        <v>168</v>
      </c>
      <c r="K935" s="37" t="s">
        <v>168</v>
      </c>
      <c r="L935" s="36" t="s">
        <v>168</v>
      </c>
      <c r="M935" s="36" t="s">
        <v>168</v>
      </c>
      <c r="N935" s="37" t="s">
        <v>168</v>
      </c>
      <c r="O935" s="37"/>
    </row>
    <row r="936" spans="1:15" x14ac:dyDescent="0.2">
      <c r="A936" s="3">
        <v>2024</v>
      </c>
      <c r="B936" s="35">
        <v>138.6</v>
      </c>
      <c r="C936" s="35">
        <v>112.46754069217755</v>
      </c>
      <c r="D936" s="35">
        <v>0</v>
      </c>
      <c r="E936" s="36">
        <v>0</v>
      </c>
      <c r="F936" s="37" t="s">
        <v>168</v>
      </c>
      <c r="G936" s="37" t="s">
        <v>168</v>
      </c>
      <c r="H936" s="36">
        <v>30</v>
      </c>
      <c r="I936" s="36">
        <v>133</v>
      </c>
      <c r="J936" s="35">
        <v>0</v>
      </c>
      <c r="K936" s="37" t="s">
        <v>168</v>
      </c>
      <c r="L936" s="36" t="s">
        <v>168</v>
      </c>
      <c r="M936" s="35">
        <v>0</v>
      </c>
      <c r="N936" s="37" t="s">
        <v>168</v>
      </c>
      <c r="O936" s="38"/>
    </row>
    <row r="937" spans="1:15" x14ac:dyDescent="0.2">
      <c r="A937" s="3">
        <v>2025</v>
      </c>
      <c r="B937" s="35">
        <v>138.60999999999999</v>
      </c>
      <c r="C937" s="35">
        <v>113.20977148356157</v>
      </c>
      <c r="D937" s="35">
        <v>475</v>
      </c>
      <c r="E937" s="36">
        <v>1900</v>
      </c>
      <c r="F937" s="37" t="s">
        <v>168</v>
      </c>
      <c r="G937" s="37" t="s">
        <v>168</v>
      </c>
      <c r="H937" s="36">
        <v>60</v>
      </c>
      <c r="I937" s="36">
        <v>162</v>
      </c>
      <c r="J937" s="35">
        <v>0</v>
      </c>
      <c r="K937" s="37" t="s">
        <v>168</v>
      </c>
      <c r="L937" s="36" t="s">
        <v>168</v>
      </c>
      <c r="M937" s="35">
        <v>0</v>
      </c>
      <c r="N937" s="37" t="s">
        <v>168</v>
      </c>
      <c r="O937" s="38"/>
    </row>
    <row r="938" spans="1:15" x14ac:dyDescent="0.2">
      <c r="A938" s="3">
        <v>2026</v>
      </c>
      <c r="B938" s="35">
        <v>631.79999999999995</v>
      </c>
      <c r="C938" s="35">
        <v>114.47310072614376</v>
      </c>
      <c r="D938" s="35">
        <v>475</v>
      </c>
      <c r="E938" s="36">
        <v>1900</v>
      </c>
      <c r="F938" s="37" t="s">
        <v>168</v>
      </c>
      <c r="G938" s="37" t="s">
        <v>168</v>
      </c>
      <c r="H938" s="35">
        <v>95.06</v>
      </c>
      <c r="I938" s="35">
        <v>183</v>
      </c>
      <c r="J938" s="35">
        <v>12.549999999999999</v>
      </c>
      <c r="K938" s="37" t="s">
        <v>168</v>
      </c>
      <c r="L938" s="36" t="s">
        <v>168</v>
      </c>
      <c r="M938" s="35">
        <v>0</v>
      </c>
      <c r="N938" s="37" t="s">
        <v>168</v>
      </c>
      <c r="O938" s="38"/>
    </row>
    <row r="939" spans="1:15" x14ac:dyDescent="0.2">
      <c r="A939" s="3">
        <v>2027</v>
      </c>
      <c r="B939" s="35">
        <v>725.96</v>
      </c>
      <c r="C939" s="35">
        <v>115.73906072251305</v>
      </c>
      <c r="D939" s="35">
        <v>475</v>
      </c>
      <c r="E939" s="36">
        <v>1900</v>
      </c>
      <c r="F939" s="37" t="s">
        <v>168</v>
      </c>
      <c r="G939" s="37" t="s">
        <v>168</v>
      </c>
      <c r="H939" s="35">
        <v>130.09</v>
      </c>
      <c r="I939" s="35">
        <v>199</v>
      </c>
      <c r="J939" s="35">
        <v>16.010000000000002</v>
      </c>
      <c r="K939" s="37" t="s">
        <v>168</v>
      </c>
      <c r="L939" s="36" t="s">
        <v>168</v>
      </c>
      <c r="M939" s="35">
        <v>213</v>
      </c>
      <c r="N939" s="37" t="s">
        <v>168</v>
      </c>
      <c r="O939" s="38"/>
    </row>
    <row r="940" spans="1:15" x14ac:dyDescent="0.2">
      <c r="A940" s="3">
        <v>2028</v>
      </c>
      <c r="B940" s="35">
        <v>957.18</v>
      </c>
      <c r="C940" s="35">
        <v>116.88938767031144</v>
      </c>
      <c r="D940" s="35">
        <v>475</v>
      </c>
      <c r="E940" s="36">
        <v>1900</v>
      </c>
      <c r="F940" s="37" t="s">
        <v>168</v>
      </c>
      <c r="G940" s="37" t="s">
        <v>168</v>
      </c>
      <c r="H940" s="35">
        <v>165.12</v>
      </c>
      <c r="I940" s="35">
        <v>211</v>
      </c>
      <c r="J940" s="35">
        <v>21.57</v>
      </c>
      <c r="K940" s="37" t="s">
        <v>168</v>
      </c>
      <c r="L940" s="36" t="s">
        <v>168</v>
      </c>
      <c r="M940" s="35">
        <v>400</v>
      </c>
      <c r="N940" s="37" t="s">
        <v>168</v>
      </c>
      <c r="O940" s="38"/>
    </row>
    <row r="941" spans="1:15" x14ac:dyDescent="0.2">
      <c r="A941" s="3">
        <v>2029</v>
      </c>
      <c r="B941" s="35">
        <v>1217.96</v>
      </c>
      <c r="C941" s="35">
        <v>118.27882042730599</v>
      </c>
      <c r="D941" s="35">
        <v>475</v>
      </c>
      <c r="E941" s="36">
        <v>1900</v>
      </c>
      <c r="F941" s="37" t="s">
        <v>168</v>
      </c>
      <c r="G941" s="37" t="s">
        <v>168</v>
      </c>
      <c r="H941" s="35">
        <v>203.15</v>
      </c>
      <c r="I941" s="35">
        <v>218</v>
      </c>
      <c r="J941" s="35">
        <v>26.769999999999996</v>
      </c>
      <c r="K941" s="37" t="s">
        <v>168</v>
      </c>
      <c r="L941" s="36" t="s">
        <v>168</v>
      </c>
      <c r="M941" s="35">
        <v>400</v>
      </c>
      <c r="N941" s="37" t="s">
        <v>168</v>
      </c>
      <c r="O941" s="38"/>
    </row>
    <row r="942" spans="1:15" x14ac:dyDescent="0.2">
      <c r="A942" s="3">
        <v>2030</v>
      </c>
      <c r="B942" s="35">
        <v>1385.9899999999998</v>
      </c>
      <c r="C942" s="35">
        <v>119.55259402516945</v>
      </c>
      <c r="D942" s="35">
        <v>693</v>
      </c>
      <c r="E942" s="36">
        <v>2772</v>
      </c>
      <c r="F942" s="37" t="s">
        <v>168</v>
      </c>
      <c r="G942" s="37" t="s">
        <v>168</v>
      </c>
      <c r="H942" s="35">
        <v>241.18</v>
      </c>
      <c r="I942" s="35">
        <v>228</v>
      </c>
      <c r="J942" s="35">
        <v>30.8</v>
      </c>
      <c r="K942" s="37" t="s">
        <v>168</v>
      </c>
      <c r="L942" s="36" t="s">
        <v>168</v>
      </c>
      <c r="M942" s="35">
        <v>400</v>
      </c>
      <c r="N942" s="37" t="s">
        <v>168</v>
      </c>
      <c r="O942" s="38"/>
    </row>
    <row r="943" spans="1:15" x14ac:dyDescent="0.2">
      <c r="A943" s="3">
        <v>2031</v>
      </c>
      <c r="B943" s="35">
        <v>1495.8899999999999</v>
      </c>
      <c r="C943" s="35">
        <v>119.0394661550436</v>
      </c>
      <c r="D943" s="35">
        <v>793</v>
      </c>
      <c r="E943" s="36">
        <v>3172</v>
      </c>
      <c r="F943" s="37" t="s">
        <v>168</v>
      </c>
      <c r="G943" s="37" t="s">
        <v>168</v>
      </c>
      <c r="H943" s="35">
        <v>276.23</v>
      </c>
      <c r="I943" s="35">
        <v>242</v>
      </c>
      <c r="J943" s="35">
        <v>30.8</v>
      </c>
      <c r="K943" s="37" t="s">
        <v>168</v>
      </c>
      <c r="L943" s="36" t="s">
        <v>168</v>
      </c>
      <c r="M943" s="35">
        <v>400</v>
      </c>
      <c r="N943" s="37" t="s">
        <v>168</v>
      </c>
      <c r="O943" s="38"/>
    </row>
    <row r="944" spans="1:15" x14ac:dyDescent="0.2">
      <c r="A944" s="3">
        <v>2032</v>
      </c>
      <c r="B944" s="35">
        <v>1626.3499999999997</v>
      </c>
      <c r="C944" s="35">
        <v>118.41300061010524</v>
      </c>
      <c r="D944" s="35">
        <v>875</v>
      </c>
      <c r="E944" s="36">
        <v>3500</v>
      </c>
      <c r="F944" s="37" t="s">
        <v>168</v>
      </c>
      <c r="G944" s="37" t="s">
        <v>168</v>
      </c>
      <c r="H944" s="35">
        <v>310.27999999999997</v>
      </c>
      <c r="I944" s="35">
        <v>252</v>
      </c>
      <c r="J944" s="35">
        <v>30.8</v>
      </c>
      <c r="K944" s="37" t="s">
        <v>168</v>
      </c>
      <c r="L944" s="36" t="s">
        <v>168</v>
      </c>
      <c r="M944" s="35">
        <v>400</v>
      </c>
      <c r="N944" s="37" t="s">
        <v>168</v>
      </c>
      <c r="O944" s="38"/>
    </row>
    <row r="945" spans="1:15" x14ac:dyDescent="0.2">
      <c r="A945" s="3">
        <v>2033</v>
      </c>
      <c r="B945" s="35">
        <v>1755.9299999999998</v>
      </c>
      <c r="C945" s="35">
        <v>118.02089450464705</v>
      </c>
      <c r="D945" s="35">
        <v>875</v>
      </c>
      <c r="E945" s="36">
        <v>3500</v>
      </c>
      <c r="F945" s="37" t="s">
        <v>168</v>
      </c>
      <c r="G945" s="37" t="s">
        <v>168</v>
      </c>
      <c r="H945" s="35">
        <v>342.33</v>
      </c>
      <c r="I945" s="35">
        <v>261</v>
      </c>
      <c r="J945" s="35">
        <v>30.8</v>
      </c>
      <c r="K945" s="37" t="s">
        <v>168</v>
      </c>
      <c r="L945" s="36" t="s">
        <v>168</v>
      </c>
      <c r="M945" s="35">
        <v>400</v>
      </c>
      <c r="N945" s="37" t="s">
        <v>168</v>
      </c>
      <c r="O945" s="38"/>
    </row>
    <row r="946" spans="1:15" x14ac:dyDescent="0.2">
      <c r="A946" s="3">
        <v>2034</v>
      </c>
      <c r="B946" s="35">
        <v>1891.05</v>
      </c>
      <c r="C946" s="35">
        <v>117.51542513212381</v>
      </c>
      <c r="D946" s="35">
        <v>875</v>
      </c>
      <c r="E946" s="36">
        <v>3500</v>
      </c>
      <c r="F946" s="37" t="s">
        <v>168</v>
      </c>
      <c r="G946" s="37" t="s">
        <v>168</v>
      </c>
      <c r="H946" s="35">
        <v>373.38</v>
      </c>
      <c r="I946" s="35">
        <v>270</v>
      </c>
      <c r="J946" s="35">
        <v>30.8</v>
      </c>
      <c r="K946" s="37" t="s">
        <v>168</v>
      </c>
      <c r="L946" s="36" t="s">
        <v>168</v>
      </c>
      <c r="M946" s="35">
        <v>400</v>
      </c>
      <c r="N946" s="37" t="s">
        <v>168</v>
      </c>
      <c r="O946" s="38"/>
    </row>
    <row r="947" spans="1:15" x14ac:dyDescent="0.2">
      <c r="A947" s="3">
        <v>2035</v>
      </c>
      <c r="B947" s="35">
        <v>2050.0299999999997</v>
      </c>
      <c r="C947" s="35">
        <v>117.01248310646319</v>
      </c>
      <c r="D947" s="35">
        <v>875</v>
      </c>
      <c r="E947" s="36">
        <v>3500</v>
      </c>
      <c r="F947" s="37" t="s">
        <v>168</v>
      </c>
      <c r="G947" s="37" t="s">
        <v>168</v>
      </c>
      <c r="H947" s="35">
        <v>402.43</v>
      </c>
      <c r="I947" s="35">
        <v>272</v>
      </c>
      <c r="J947" s="35">
        <v>30.8</v>
      </c>
      <c r="K947" s="37" t="s">
        <v>168</v>
      </c>
      <c r="L947" s="36" t="s">
        <v>168</v>
      </c>
      <c r="M947" s="35">
        <v>400</v>
      </c>
      <c r="N947" s="37" t="s">
        <v>168</v>
      </c>
      <c r="O947" s="38"/>
    </row>
    <row r="948" spans="1:15" x14ac:dyDescent="0.2">
      <c r="A948" s="3">
        <v>2036</v>
      </c>
      <c r="B948" s="35">
        <v>2239.3999999999996</v>
      </c>
      <c r="C948" s="35">
        <v>116.39845321543309</v>
      </c>
      <c r="D948" s="35">
        <v>875</v>
      </c>
      <c r="E948" s="36">
        <v>3500</v>
      </c>
      <c r="F948" s="37" t="s">
        <v>168</v>
      </c>
      <c r="G948" s="37" t="s">
        <v>168</v>
      </c>
      <c r="H948" s="35">
        <v>429.48</v>
      </c>
      <c r="I948" s="35">
        <v>287</v>
      </c>
      <c r="J948" s="35">
        <v>30.8</v>
      </c>
      <c r="K948" s="37" t="s">
        <v>168</v>
      </c>
      <c r="L948" s="36" t="s">
        <v>168</v>
      </c>
      <c r="M948" s="35">
        <v>400</v>
      </c>
      <c r="N948" s="37" t="s">
        <v>168</v>
      </c>
      <c r="O948" s="38"/>
    </row>
    <row r="949" spans="1:15" x14ac:dyDescent="0.2">
      <c r="A949" s="3">
        <v>2037</v>
      </c>
      <c r="B949" s="35">
        <v>2429.0799999999995</v>
      </c>
      <c r="C949" s="35">
        <v>67.74752039704336</v>
      </c>
      <c r="D949" s="35">
        <v>975</v>
      </c>
      <c r="E949" s="36">
        <v>3900</v>
      </c>
      <c r="F949" s="37" t="s">
        <v>168</v>
      </c>
      <c r="G949" s="37" t="s">
        <v>168</v>
      </c>
      <c r="H949" s="35">
        <v>454.53</v>
      </c>
      <c r="I949" s="35">
        <v>296</v>
      </c>
      <c r="J949" s="35">
        <v>30.8</v>
      </c>
      <c r="K949" s="37" t="s">
        <v>168</v>
      </c>
      <c r="L949" s="36" t="s">
        <v>168</v>
      </c>
      <c r="M949" s="35">
        <v>400</v>
      </c>
      <c r="N949" s="37" t="s">
        <v>168</v>
      </c>
      <c r="O949" s="38"/>
    </row>
    <row r="950" spans="1:15" x14ac:dyDescent="0.2">
      <c r="A950" s="3">
        <v>2038</v>
      </c>
      <c r="B950" s="35">
        <v>2606.79</v>
      </c>
      <c r="C950" s="35">
        <v>41.471463165077267</v>
      </c>
      <c r="D950" s="35">
        <v>1075</v>
      </c>
      <c r="E950" s="36">
        <v>4300</v>
      </c>
      <c r="F950" s="37" t="s">
        <v>168</v>
      </c>
      <c r="G950" s="37" t="s">
        <v>168</v>
      </c>
      <c r="H950" s="35">
        <v>477.58</v>
      </c>
      <c r="I950" s="35">
        <v>303</v>
      </c>
      <c r="J950" s="35">
        <v>30.8</v>
      </c>
      <c r="K950" s="37" t="s">
        <v>168</v>
      </c>
      <c r="L950" s="36" t="s">
        <v>168</v>
      </c>
      <c r="M950" s="35">
        <v>400</v>
      </c>
      <c r="N950" s="37" t="s">
        <v>168</v>
      </c>
      <c r="O950" s="38"/>
    </row>
    <row r="951" spans="1:15" x14ac:dyDescent="0.2">
      <c r="A951" s="3">
        <v>2039</v>
      </c>
      <c r="B951" s="35">
        <v>2786.36</v>
      </c>
      <c r="C951" s="35">
        <v>16.927020000000002</v>
      </c>
      <c r="D951" s="35">
        <v>1175</v>
      </c>
      <c r="E951" s="36">
        <v>4700</v>
      </c>
      <c r="F951" s="37" t="s">
        <v>168</v>
      </c>
      <c r="G951" s="37" t="s">
        <v>168</v>
      </c>
      <c r="H951" s="35">
        <v>496.63</v>
      </c>
      <c r="I951" s="35">
        <v>310</v>
      </c>
      <c r="J951" s="35">
        <v>30.8</v>
      </c>
      <c r="K951" s="37" t="s">
        <v>168</v>
      </c>
      <c r="L951" s="36" t="s">
        <v>168</v>
      </c>
      <c r="M951" s="35">
        <v>400</v>
      </c>
      <c r="N951" s="37" t="s">
        <v>168</v>
      </c>
      <c r="O951" s="38"/>
    </row>
    <row r="952" spans="1:15" x14ac:dyDescent="0.2">
      <c r="A952" s="3">
        <v>2040</v>
      </c>
      <c r="B952" s="35">
        <v>2935.4000000000005</v>
      </c>
      <c r="C952" s="35">
        <v>16.927020000000002</v>
      </c>
      <c r="D952" s="35">
        <v>1275</v>
      </c>
      <c r="E952" s="36">
        <v>5100</v>
      </c>
      <c r="F952" s="37" t="s">
        <v>168</v>
      </c>
      <c r="G952" s="37" t="s">
        <v>168</v>
      </c>
      <c r="H952" s="35">
        <v>512.67999999999995</v>
      </c>
      <c r="I952" s="35">
        <v>306</v>
      </c>
      <c r="J952" s="35">
        <v>30.8</v>
      </c>
      <c r="K952" s="37" t="s">
        <v>168</v>
      </c>
      <c r="L952" s="36" t="s">
        <v>168</v>
      </c>
      <c r="M952" s="35">
        <v>400</v>
      </c>
      <c r="N952" s="37" t="s">
        <v>168</v>
      </c>
      <c r="O952" s="38"/>
    </row>
    <row r="953" spans="1:15" x14ac:dyDescent="0.2">
      <c r="A953" s="3">
        <v>2041</v>
      </c>
      <c r="B953" s="35">
        <v>3120.01</v>
      </c>
      <c r="C953" s="35">
        <v>16.927020000000002</v>
      </c>
      <c r="D953" s="35">
        <v>1275</v>
      </c>
      <c r="E953" s="36">
        <v>5100</v>
      </c>
      <c r="F953" s="37" t="s">
        <v>168</v>
      </c>
      <c r="G953" s="37" t="s">
        <v>168</v>
      </c>
      <c r="H953" s="35">
        <v>528.73</v>
      </c>
      <c r="I953" s="35">
        <v>314</v>
      </c>
      <c r="J953" s="35">
        <v>30.8</v>
      </c>
      <c r="K953" s="37" t="s">
        <v>168</v>
      </c>
      <c r="L953" s="36" t="s">
        <v>168</v>
      </c>
      <c r="M953" s="35">
        <v>400</v>
      </c>
      <c r="N953" s="37" t="s">
        <v>168</v>
      </c>
      <c r="O953" s="38"/>
    </row>
    <row r="954" spans="1:15" x14ac:dyDescent="0.2">
      <c r="A954" s="3">
        <v>2042</v>
      </c>
      <c r="B954" s="35">
        <v>3207.39</v>
      </c>
      <c r="C954" s="35">
        <v>16.927020000000002</v>
      </c>
      <c r="D954" s="35">
        <v>1275</v>
      </c>
      <c r="E954" s="36">
        <v>5100</v>
      </c>
      <c r="F954" s="37" t="s">
        <v>168</v>
      </c>
      <c r="G954" s="37" t="s">
        <v>168</v>
      </c>
      <c r="H954" s="35">
        <v>539.78</v>
      </c>
      <c r="I954" s="35">
        <v>330</v>
      </c>
      <c r="J954" s="35">
        <v>30.8</v>
      </c>
      <c r="K954" s="37" t="s">
        <v>168</v>
      </c>
      <c r="L954" s="36" t="s">
        <v>168</v>
      </c>
      <c r="M954" s="35">
        <v>400</v>
      </c>
      <c r="N954" s="37" t="s">
        <v>168</v>
      </c>
      <c r="O954" s="38"/>
    </row>
    <row r="955" spans="1:15" customFormat="1" x14ac:dyDescent="0.2">
      <c r="A955" s="3">
        <v>2043</v>
      </c>
      <c r="B955" s="35">
        <v>3295.52</v>
      </c>
      <c r="C955" s="35">
        <v>16.927020000000002</v>
      </c>
      <c r="D955" s="35">
        <v>1275</v>
      </c>
      <c r="E955" s="36">
        <v>5100</v>
      </c>
      <c r="F955" s="37" t="s">
        <v>168</v>
      </c>
      <c r="G955" s="37" t="s">
        <v>168</v>
      </c>
      <c r="H955" s="35">
        <v>548.83000000000004</v>
      </c>
      <c r="I955" s="35">
        <v>336</v>
      </c>
      <c r="J955" s="35">
        <v>30.8</v>
      </c>
      <c r="K955" s="37" t="s">
        <v>168</v>
      </c>
      <c r="L955" s="36" t="s">
        <v>168</v>
      </c>
      <c r="M955" s="35">
        <v>400</v>
      </c>
      <c r="N955" s="37" t="s">
        <v>168</v>
      </c>
      <c r="O955" s="38"/>
    </row>
    <row r="956" spans="1:15" x14ac:dyDescent="0.2">
      <c r="H956" s="3" t="s">
        <v>154</v>
      </c>
      <c r="I956" s="3" t="s">
        <v>154</v>
      </c>
    </row>
    <row r="957" spans="1:15" x14ac:dyDescent="0.2">
      <c r="A957" s="3">
        <f>A932+1</f>
        <v>38</v>
      </c>
      <c r="B957" s="47" t="str">
        <f ca="1">OFFSET(Portfolios!$B$7,A957,0)</f>
        <v>Portfolio38</v>
      </c>
      <c r="C957" s="47" t="str">
        <f ca="1">VLOOKUP(B957,Portfolios!$B$8:$D$47,2,FALSE)</f>
        <v>70 Mwa EE</v>
      </c>
      <c r="H957" s="3" t="s">
        <v>154</v>
      </c>
      <c r="I957" s="3" t="s">
        <v>154</v>
      </c>
    </row>
    <row r="958" spans="1:15" x14ac:dyDescent="0.2">
      <c r="B958" s="3" t="s">
        <v>155</v>
      </c>
      <c r="C958" s="3" t="s">
        <v>155</v>
      </c>
      <c r="D958" s="3" t="s">
        <v>156</v>
      </c>
      <c r="E958" s="3" t="s">
        <v>157</v>
      </c>
      <c r="F958" s="3" t="s">
        <v>156</v>
      </c>
      <c r="G958" s="3" t="s">
        <v>157</v>
      </c>
      <c r="H958" s="3" t="s">
        <v>154</v>
      </c>
      <c r="I958" s="3" t="s">
        <v>154</v>
      </c>
      <c r="J958" s="42" t="s">
        <v>160</v>
      </c>
      <c r="K958" s="11" t="s">
        <v>161</v>
      </c>
      <c r="L958" s="26"/>
    </row>
    <row r="959" spans="1:15" x14ac:dyDescent="0.2">
      <c r="A959" s="3" t="s">
        <v>163</v>
      </c>
      <c r="B959" s="3" t="s">
        <v>164</v>
      </c>
      <c r="C959" s="3" t="s">
        <v>165</v>
      </c>
      <c r="D959" s="3" t="s">
        <v>164</v>
      </c>
      <c r="E959" s="3" t="s">
        <v>164</v>
      </c>
      <c r="F959" s="3" t="s">
        <v>165</v>
      </c>
      <c r="G959" s="3" t="s">
        <v>165</v>
      </c>
      <c r="H959" s="3" t="s">
        <v>158</v>
      </c>
      <c r="I959" s="3" t="s">
        <v>159</v>
      </c>
      <c r="J959" s="3" t="s">
        <v>164</v>
      </c>
      <c r="K959" s="3" t="s">
        <v>165</v>
      </c>
      <c r="L959" s="3" t="s">
        <v>166</v>
      </c>
      <c r="M959" s="3" t="s">
        <v>178</v>
      </c>
      <c r="N959" s="3" t="s">
        <v>167</v>
      </c>
    </row>
    <row r="960" spans="1:15" x14ac:dyDescent="0.2">
      <c r="A960" s="3">
        <v>2023</v>
      </c>
      <c r="B960" s="36" t="s">
        <v>168</v>
      </c>
      <c r="C960" s="36">
        <v>85.489954347818653</v>
      </c>
      <c r="D960" s="37" t="s">
        <v>168</v>
      </c>
      <c r="E960" s="37" t="s">
        <v>168</v>
      </c>
      <c r="F960" s="37" t="s">
        <v>168</v>
      </c>
      <c r="G960" s="37" t="s">
        <v>168</v>
      </c>
      <c r="H960" s="37" t="s">
        <v>168</v>
      </c>
      <c r="I960" s="37" t="s">
        <v>168</v>
      </c>
      <c r="J960" s="37" t="s">
        <v>168</v>
      </c>
      <c r="K960" s="37" t="s">
        <v>168</v>
      </c>
      <c r="L960" s="36" t="s">
        <v>168</v>
      </c>
      <c r="M960" s="36" t="s">
        <v>168</v>
      </c>
      <c r="N960" s="37" t="s">
        <v>168</v>
      </c>
      <c r="O960" s="37"/>
    </row>
    <row r="961" spans="1:15" x14ac:dyDescent="0.2">
      <c r="A961" s="3">
        <v>2024</v>
      </c>
      <c r="B961" s="35">
        <v>138.6</v>
      </c>
      <c r="C961" s="35">
        <v>112.46754069217755</v>
      </c>
      <c r="D961" s="35">
        <v>0</v>
      </c>
      <c r="E961" s="36">
        <v>0</v>
      </c>
      <c r="F961" s="37" t="s">
        <v>168</v>
      </c>
      <c r="G961" s="37" t="s">
        <v>168</v>
      </c>
      <c r="H961" s="36">
        <v>30</v>
      </c>
      <c r="I961" s="36">
        <v>133</v>
      </c>
      <c r="J961" s="35">
        <v>0</v>
      </c>
      <c r="K961" s="37" t="s">
        <v>168</v>
      </c>
      <c r="L961" s="36" t="s">
        <v>168</v>
      </c>
      <c r="M961" s="35">
        <v>0</v>
      </c>
      <c r="N961" s="37" t="s">
        <v>168</v>
      </c>
      <c r="O961" s="38"/>
    </row>
    <row r="962" spans="1:15" x14ac:dyDescent="0.2">
      <c r="A962" s="3">
        <v>2025</v>
      </c>
      <c r="B962" s="35">
        <v>138.60999999999999</v>
      </c>
      <c r="C962" s="35">
        <v>113.20977148356157</v>
      </c>
      <c r="D962" s="35">
        <v>475</v>
      </c>
      <c r="E962" s="36">
        <v>1900</v>
      </c>
      <c r="F962" s="37" t="s">
        <v>168</v>
      </c>
      <c r="G962" s="37" t="s">
        <v>168</v>
      </c>
      <c r="H962" s="36">
        <v>60</v>
      </c>
      <c r="I962" s="36">
        <v>162</v>
      </c>
      <c r="J962" s="35">
        <v>0</v>
      </c>
      <c r="K962" s="37" t="s">
        <v>168</v>
      </c>
      <c r="L962" s="36" t="s">
        <v>168</v>
      </c>
      <c r="M962" s="35">
        <v>0</v>
      </c>
      <c r="N962" s="37" t="s">
        <v>168</v>
      </c>
      <c r="O962" s="38"/>
    </row>
    <row r="963" spans="1:15" x14ac:dyDescent="0.2">
      <c r="A963" s="3">
        <v>2026</v>
      </c>
      <c r="B963" s="35">
        <v>628.61999999999989</v>
      </c>
      <c r="C963" s="35">
        <v>114.47310072614376</v>
      </c>
      <c r="D963" s="35">
        <v>475</v>
      </c>
      <c r="E963" s="36">
        <v>1900</v>
      </c>
      <c r="F963" s="37" t="s">
        <v>168</v>
      </c>
      <c r="G963" s="37" t="s">
        <v>168</v>
      </c>
      <c r="H963" s="35">
        <v>106.04</v>
      </c>
      <c r="I963" s="35">
        <v>183</v>
      </c>
      <c r="J963" s="35">
        <v>12.549999999999999</v>
      </c>
      <c r="K963" s="37" t="s">
        <v>168</v>
      </c>
      <c r="L963" s="36" t="s">
        <v>168</v>
      </c>
      <c r="M963" s="35">
        <v>0</v>
      </c>
      <c r="N963" s="37" t="s">
        <v>168</v>
      </c>
      <c r="O963" s="38"/>
    </row>
    <row r="964" spans="1:15" x14ac:dyDescent="0.2">
      <c r="A964" s="3">
        <v>2027</v>
      </c>
      <c r="B964" s="35">
        <v>705.31999999999994</v>
      </c>
      <c r="C964" s="35">
        <v>115.73906072251305</v>
      </c>
      <c r="D964" s="35">
        <v>475</v>
      </c>
      <c r="E964" s="36">
        <v>1900</v>
      </c>
      <c r="F964" s="37" t="s">
        <v>168</v>
      </c>
      <c r="G964" s="37" t="s">
        <v>168</v>
      </c>
      <c r="H964" s="35">
        <v>149.05000000000001</v>
      </c>
      <c r="I964" s="35">
        <v>199</v>
      </c>
      <c r="J964" s="35">
        <v>16.010000000000002</v>
      </c>
      <c r="K964" s="37" t="s">
        <v>168</v>
      </c>
      <c r="L964" s="36" t="s">
        <v>168</v>
      </c>
      <c r="M964" s="35">
        <v>173</v>
      </c>
      <c r="N964" s="37" t="s">
        <v>168</v>
      </c>
      <c r="O964" s="38"/>
    </row>
    <row r="965" spans="1:15" x14ac:dyDescent="0.2">
      <c r="A965" s="3">
        <v>2028</v>
      </c>
      <c r="B965" s="35">
        <v>930.24</v>
      </c>
      <c r="C965" s="35">
        <v>116.88938767031144</v>
      </c>
      <c r="D965" s="35">
        <v>475</v>
      </c>
      <c r="E965" s="36">
        <v>1900</v>
      </c>
      <c r="F965" s="37" t="s">
        <v>168</v>
      </c>
      <c r="G965" s="37" t="s">
        <v>168</v>
      </c>
      <c r="H965" s="35">
        <v>192.06</v>
      </c>
      <c r="I965" s="35">
        <v>211</v>
      </c>
      <c r="J965" s="35">
        <v>21.57</v>
      </c>
      <c r="K965" s="37" t="s">
        <v>168</v>
      </c>
      <c r="L965" s="36" t="s">
        <v>168</v>
      </c>
      <c r="M965" s="35">
        <v>400</v>
      </c>
      <c r="N965" s="37" t="s">
        <v>168</v>
      </c>
      <c r="O965" s="38"/>
    </row>
    <row r="966" spans="1:15" x14ac:dyDescent="0.2">
      <c r="A966" s="3">
        <v>2029</v>
      </c>
      <c r="B966" s="35">
        <v>1181.0400000000002</v>
      </c>
      <c r="C966" s="35">
        <v>118.27882042730599</v>
      </c>
      <c r="D966" s="35">
        <v>475</v>
      </c>
      <c r="E966" s="36">
        <v>1900</v>
      </c>
      <c r="F966" s="37" t="s">
        <v>168</v>
      </c>
      <c r="G966" s="37" t="s">
        <v>168</v>
      </c>
      <c r="H966" s="35">
        <v>240.07</v>
      </c>
      <c r="I966" s="35">
        <v>218</v>
      </c>
      <c r="J966" s="35">
        <v>26.759999999999998</v>
      </c>
      <c r="K966" s="37" t="s">
        <v>168</v>
      </c>
      <c r="L966" s="36" t="s">
        <v>168</v>
      </c>
      <c r="M966" s="35">
        <v>400</v>
      </c>
      <c r="N966" s="37" t="s">
        <v>168</v>
      </c>
      <c r="O966" s="38"/>
    </row>
    <row r="967" spans="1:15" x14ac:dyDescent="0.2">
      <c r="A967" s="3">
        <v>2030</v>
      </c>
      <c r="B967" s="35">
        <v>1339.8799999999997</v>
      </c>
      <c r="C967" s="35">
        <v>119.55259402516945</v>
      </c>
      <c r="D967" s="35">
        <v>607</v>
      </c>
      <c r="E967" s="36">
        <v>2428</v>
      </c>
      <c r="F967" s="37" t="s">
        <v>168</v>
      </c>
      <c r="G967" s="37" t="s">
        <v>168</v>
      </c>
      <c r="H967" s="35">
        <v>286.08</v>
      </c>
      <c r="I967" s="35">
        <v>228</v>
      </c>
      <c r="J967" s="35">
        <v>30.79</v>
      </c>
      <c r="K967" s="37" t="s">
        <v>168</v>
      </c>
      <c r="L967" s="36" t="s">
        <v>168</v>
      </c>
      <c r="M967" s="35">
        <v>400</v>
      </c>
      <c r="N967" s="37" t="s">
        <v>168</v>
      </c>
      <c r="O967" s="38"/>
    </row>
    <row r="968" spans="1:15" x14ac:dyDescent="0.2">
      <c r="A968" s="3">
        <v>2031</v>
      </c>
      <c r="B968" s="35">
        <v>1449.8199999999997</v>
      </c>
      <c r="C968" s="35">
        <v>119.0394661550436</v>
      </c>
      <c r="D968" s="35">
        <v>707</v>
      </c>
      <c r="E968" s="36">
        <v>2828</v>
      </c>
      <c r="F968" s="37" t="s">
        <v>168</v>
      </c>
      <c r="G968" s="37" t="s">
        <v>168</v>
      </c>
      <c r="H968" s="35">
        <v>321.13</v>
      </c>
      <c r="I968" s="35">
        <v>242</v>
      </c>
      <c r="J968" s="35">
        <v>30.8</v>
      </c>
      <c r="K968" s="37" t="s">
        <v>168</v>
      </c>
      <c r="L968" s="36" t="s">
        <v>168</v>
      </c>
      <c r="M968" s="35">
        <v>400</v>
      </c>
      <c r="N968" s="37" t="s">
        <v>168</v>
      </c>
      <c r="O968" s="38"/>
    </row>
    <row r="969" spans="1:15" x14ac:dyDescent="0.2">
      <c r="A969" s="3">
        <v>2032</v>
      </c>
      <c r="B969" s="35">
        <v>1580.4599999999998</v>
      </c>
      <c r="C969" s="35">
        <v>118.41300061010524</v>
      </c>
      <c r="D969" s="35">
        <v>807</v>
      </c>
      <c r="E969" s="36">
        <v>3228</v>
      </c>
      <c r="F969" s="37" t="s">
        <v>168</v>
      </c>
      <c r="G969" s="37" t="s">
        <v>168</v>
      </c>
      <c r="H969" s="35">
        <v>355.18</v>
      </c>
      <c r="I969" s="35">
        <v>252</v>
      </c>
      <c r="J969" s="35">
        <v>30.8</v>
      </c>
      <c r="K969" s="37" t="s">
        <v>168</v>
      </c>
      <c r="L969" s="36" t="s">
        <v>168</v>
      </c>
      <c r="M969" s="35">
        <v>400</v>
      </c>
      <c r="N969" s="37" t="s">
        <v>168</v>
      </c>
      <c r="O969" s="38"/>
    </row>
    <row r="970" spans="1:15" x14ac:dyDescent="0.2">
      <c r="A970" s="3">
        <v>2033</v>
      </c>
      <c r="B970" s="35">
        <v>1711.03</v>
      </c>
      <c r="C970" s="35">
        <v>118.02089450464705</v>
      </c>
      <c r="D970" s="35">
        <v>875</v>
      </c>
      <c r="E970" s="36">
        <v>3500</v>
      </c>
      <c r="F970" s="37" t="s">
        <v>168</v>
      </c>
      <c r="G970" s="37" t="s">
        <v>168</v>
      </c>
      <c r="H970" s="35">
        <v>387.23</v>
      </c>
      <c r="I970" s="35">
        <v>261</v>
      </c>
      <c r="J970" s="35">
        <v>30.8</v>
      </c>
      <c r="K970" s="37" t="s">
        <v>168</v>
      </c>
      <c r="L970" s="36" t="s">
        <v>168</v>
      </c>
      <c r="M970" s="35">
        <v>400</v>
      </c>
      <c r="N970" s="37" t="s">
        <v>168</v>
      </c>
      <c r="O970" s="38"/>
    </row>
    <row r="971" spans="1:15" x14ac:dyDescent="0.2">
      <c r="A971" s="3">
        <v>2034</v>
      </c>
      <c r="B971" s="35">
        <v>1846.15</v>
      </c>
      <c r="C971" s="35">
        <v>117.51542513212381</v>
      </c>
      <c r="D971" s="35">
        <v>875</v>
      </c>
      <c r="E971" s="36">
        <v>3500</v>
      </c>
      <c r="F971" s="37" t="s">
        <v>168</v>
      </c>
      <c r="G971" s="37" t="s">
        <v>168</v>
      </c>
      <c r="H971" s="35">
        <v>418.28</v>
      </c>
      <c r="I971" s="35">
        <v>270</v>
      </c>
      <c r="J971" s="35">
        <v>30.8</v>
      </c>
      <c r="K971" s="37" t="s">
        <v>168</v>
      </c>
      <c r="L971" s="36" t="s">
        <v>168</v>
      </c>
      <c r="M971" s="35">
        <v>400</v>
      </c>
      <c r="N971" s="37" t="s">
        <v>168</v>
      </c>
      <c r="O971" s="38"/>
    </row>
    <row r="972" spans="1:15" x14ac:dyDescent="0.2">
      <c r="A972" s="3">
        <v>2035</v>
      </c>
      <c r="B972" s="35">
        <v>2005.1299999999999</v>
      </c>
      <c r="C972" s="35">
        <v>117.01248310646319</v>
      </c>
      <c r="D972" s="35">
        <v>875</v>
      </c>
      <c r="E972" s="36">
        <v>3500</v>
      </c>
      <c r="F972" s="37" t="s">
        <v>168</v>
      </c>
      <c r="G972" s="37" t="s">
        <v>168</v>
      </c>
      <c r="H972" s="35">
        <v>447.33</v>
      </c>
      <c r="I972" s="35">
        <v>272</v>
      </c>
      <c r="J972" s="35">
        <v>30.8</v>
      </c>
      <c r="K972" s="37" t="s">
        <v>168</v>
      </c>
      <c r="L972" s="36" t="s">
        <v>168</v>
      </c>
      <c r="M972" s="35">
        <v>400</v>
      </c>
      <c r="N972" s="37" t="s">
        <v>168</v>
      </c>
      <c r="O972" s="38"/>
    </row>
    <row r="973" spans="1:15" x14ac:dyDescent="0.2">
      <c r="A973" s="3">
        <v>2036</v>
      </c>
      <c r="B973" s="35">
        <v>2194.4999999999995</v>
      </c>
      <c r="C973" s="35">
        <v>116.39845321543309</v>
      </c>
      <c r="D973" s="35">
        <v>875</v>
      </c>
      <c r="E973" s="36">
        <v>3500</v>
      </c>
      <c r="F973" s="37" t="s">
        <v>168</v>
      </c>
      <c r="G973" s="37" t="s">
        <v>168</v>
      </c>
      <c r="H973" s="35">
        <v>474.38</v>
      </c>
      <c r="I973" s="35">
        <v>287</v>
      </c>
      <c r="J973" s="35">
        <v>30.8</v>
      </c>
      <c r="K973" s="37" t="s">
        <v>168</v>
      </c>
      <c r="L973" s="36" t="s">
        <v>168</v>
      </c>
      <c r="M973" s="35">
        <v>400</v>
      </c>
      <c r="N973" s="37" t="s">
        <v>168</v>
      </c>
      <c r="O973" s="38"/>
    </row>
    <row r="974" spans="1:15" x14ac:dyDescent="0.2">
      <c r="A974" s="3">
        <v>2037</v>
      </c>
      <c r="B974" s="35">
        <v>2384.1799999999998</v>
      </c>
      <c r="C974" s="35">
        <v>67.74752039704336</v>
      </c>
      <c r="D974" s="35">
        <v>975</v>
      </c>
      <c r="E974" s="36">
        <v>3900</v>
      </c>
      <c r="F974" s="37" t="s">
        <v>168</v>
      </c>
      <c r="G974" s="37" t="s">
        <v>168</v>
      </c>
      <c r="H974" s="35">
        <v>499.43</v>
      </c>
      <c r="I974" s="35">
        <v>296</v>
      </c>
      <c r="J974" s="35">
        <v>30.8</v>
      </c>
      <c r="K974" s="37" t="s">
        <v>168</v>
      </c>
      <c r="L974" s="36" t="s">
        <v>168</v>
      </c>
      <c r="M974" s="35">
        <v>400</v>
      </c>
      <c r="N974" s="37" t="s">
        <v>168</v>
      </c>
      <c r="O974" s="38"/>
    </row>
    <row r="975" spans="1:15" x14ac:dyDescent="0.2">
      <c r="A975" s="3">
        <v>2038</v>
      </c>
      <c r="B975" s="35">
        <v>2561.89</v>
      </c>
      <c r="C975" s="35">
        <v>41.471463165077267</v>
      </c>
      <c r="D975" s="35">
        <v>1075</v>
      </c>
      <c r="E975" s="36">
        <v>4300</v>
      </c>
      <c r="F975" s="37" t="s">
        <v>168</v>
      </c>
      <c r="G975" s="37" t="s">
        <v>168</v>
      </c>
      <c r="H975" s="35">
        <v>522.48</v>
      </c>
      <c r="I975" s="35">
        <v>303</v>
      </c>
      <c r="J975" s="35">
        <v>30.8</v>
      </c>
      <c r="K975" s="37" t="s">
        <v>168</v>
      </c>
      <c r="L975" s="36" t="s">
        <v>168</v>
      </c>
      <c r="M975" s="35">
        <v>400</v>
      </c>
      <c r="N975" s="37" t="s">
        <v>168</v>
      </c>
      <c r="O975" s="38"/>
    </row>
    <row r="976" spans="1:15" x14ac:dyDescent="0.2">
      <c r="A976" s="3">
        <v>2039</v>
      </c>
      <c r="B976" s="35">
        <v>2741.46</v>
      </c>
      <c r="C976" s="35">
        <v>16.927020000000002</v>
      </c>
      <c r="D976" s="35">
        <v>1175</v>
      </c>
      <c r="E976" s="36">
        <v>4700</v>
      </c>
      <c r="F976" s="37" t="s">
        <v>168</v>
      </c>
      <c r="G976" s="37" t="s">
        <v>168</v>
      </c>
      <c r="H976" s="35">
        <v>541.53</v>
      </c>
      <c r="I976" s="35">
        <v>310</v>
      </c>
      <c r="J976" s="35">
        <v>30.8</v>
      </c>
      <c r="K976" s="37" t="s">
        <v>168</v>
      </c>
      <c r="L976" s="36" t="s">
        <v>168</v>
      </c>
      <c r="M976" s="35">
        <v>400</v>
      </c>
      <c r="N976" s="37" t="s">
        <v>168</v>
      </c>
      <c r="O976" s="38"/>
    </row>
    <row r="977" spans="1:15" x14ac:dyDescent="0.2">
      <c r="A977" s="3">
        <v>2040</v>
      </c>
      <c r="B977" s="35">
        <v>2890.5000000000005</v>
      </c>
      <c r="C977" s="35">
        <v>16.927020000000002</v>
      </c>
      <c r="D977" s="35">
        <v>1275</v>
      </c>
      <c r="E977" s="36">
        <v>5100</v>
      </c>
      <c r="F977" s="37" t="s">
        <v>168</v>
      </c>
      <c r="G977" s="37" t="s">
        <v>168</v>
      </c>
      <c r="H977" s="35">
        <v>557.58000000000004</v>
      </c>
      <c r="I977" s="35">
        <v>306</v>
      </c>
      <c r="J977" s="35">
        <v>30.8</v>
      </c>
      <c r="K977" s="37" t="s">
        <v>168</v>
      </c>
      <c r="L977" s="36" t="s">
        <v>168</v>
      </c>
      <c r="M977" s="35">
        <v>400</v>
      </c>
      <c r="N977" s="37" t="s">
        <v>168</v>
      </c>
      <c r="O977" s="38"/>
    </row>
    <row r="978" spans="1:15" x14ac:dyDescent="0.2">
      <c r="A978" s="3">
        <v>2041</v>
      </c>
      <c r="B978" s="35">
        <v>3075.1100000000006</v>
      </c>
      <c r="C978" s="35">
        <v>16.927020000000002</v>
      </c>
      <c r="D978" s="35">
        <v>1275</v>
      </c>
      <c r="E978" s="36">
        <v>5100</v>
      </c>
      <c r="F978" s="37" t="s">
        <v>168</v>
      </c>
      <c r="G978" s="37" t="s">
        <v>168</v>
      </c>
      <c r="H978" s="35">
        <v>573.63</v>
      </c>
      <c r="I978" s="35">
        <v>314</v>
      </c>
      <c r="J978" s="35">
        <v>30.8</v>
      </c>
      <c r="K978" s="37" t="s">
        <v>168</v>
      </c>
      <c r="L978" s="36" t="s">
        <v>168</v>
      </c>
      <c r="M978" s="35">
        <v>400</v>
      </c>
      <c r="N978" s="37" t="s">
        <v>168</v>
      </c>
      <c r="O978" s="38"/>
    </row>
    <row r="979" spans="1:15" x14ac:dyDescent="0.2">
      <c r="A979" s="3">
        <v>2042</v>
      </c>
      <c r="B979" s="35">
        <v>3162.49</v>
      </c>
      <c r="C979" s="35">
        <v>16.927020000000002</v>
      </c>
      <c r="D979" s="35">
        <v>1275</v>
      </c>
      <c r="E979" s="36">
        <v>5100</v>
      </c>
      <c r="F979" s="37" t="s">
        <v>168</v>
      </c>
      <c r="G979" s="37" t="s">
        <v>168</v>
      </c>
      <c r="H979" s="35">
        <v>584.67999999999995</v>
      </c>
      <c r="I979" s="35">
        <v>330</v>
      </c>
      <c r="J979" s="35">
        <v>30.8</v>
      </c>
      <c r="K979" s="37" t="s">
        <v>168</v>
      </c>
      <c r="L979" s="36" t="s">
        <v>168</v>
      </c>
      <c r="M979" s="35">
        <v>400</v>
      </c>
      <c r="N979" s="37" t="s">
        <v>168</v>
      </c>
      <c r="O979" s="38"/>
    </row>
    <row r="980" spans="1:15" customFormat="1" x14ac:dyDescent="0.2">
      <c r="A980" s="3">
        <v>2043</v>
      </c>
      <c r="B980" s="35">
        <v>3250.62</v>
      </c>
      <c r="C980" s="35">
        <v>16.927020000000002</v>
      </c>
      <c r="D980" s="35">
        <v>1275</v>
      </c>
      <c r="E980" s="36">
        <v>5100</v>
      </c>
      <c r="F980" s="37" t="s">
        <v>168</v>
      </c>
      <c r="G980" s="37" t="s">
        <v>168</v>
      </c>
      <c r="H980" s="35">
        <v>593.73</v>
      </c>
      <c r="I980" s="35">
        <v>336</v>
      </c>
      <c r="J980" s="35">
        <v>30.8</v>
      </c>
      <c r="K980" s="37" t="s">
        <v>168</v>
      </c>
      <c r="L980" s="36" t="s">
        <v>168</v>
      </c>
      <c r="M980" s="35">
        <v>400</v>
      </c>
      <c r="N980" s="37" t="s">
        <v>168</v>
      </c>
      <c r="O980" s="38"/>
    </row>
    <row r="981" spans="1:15" x14ac:dyDescent="0.2">
      <c r="H981" s="3" t="s">
        <v>154</v>
      </c>
      <c r="I981" s="3" t="s">
        <v>154</v>
      </c>
    </row>
    <row r="982" spans="1:15" x14ac:dyDescent="0.2">
      <c r="A982" s="3">
        <f>A957+1</f>
        <v>39</v>
      </c>
      <c r="B982" s="47" t="str">
        <f ca="1">OFFSET(Portfolios!$B$7,A982,0)</f>
        <v>Portfolio39</v>
      </c>
      <c r="C982" s="47" t="str">
        <f ca="1">VLOOKUP(B982,Portfolios!$B$8:$D$47,2,FALSE)</f>
        <v>Optimized</v>
      </c>
      <c r="H982" s="3" t="s">
        <v>154</v>
      </c>
      <c r="I982" s="3" t="s">
        <v>154</v>
      </c>
    </row>
    <row r="983" spans="1:15" x14ac:dyDescent="0.2">
      <c r="B983" s="3" t="s">
        <v>155</v>
      </c>
      <c r="C983" s="3" t="s">
        <v>155</v>
      </c>
      <c r="D983" s="3" t="s">
        <v>156</v>
      </c>
      <c r="E983" s="3" t="s">
        <v>157</v>
      </c>
      <c r="F983" s="3" t="s">
        <v>156</v>
      </c>
      <c r="G983" s="3" t="s">
        <v>157</v>
      </c>
      <c r="H983" s="3" t="s">
        <v>154</v>
      </c>
      <c r="I983" s="3" t="s">
        <v>154</v>
      </c>
      <c r="J983" s="42" t="s">
        <v>160</v>
      </c>
      <c r="K983" s="11" t="s">
        <v>161</v>
      </c>
      <c r="L983" s="26"/>
    </row>
    <row r="984" spans="1:15" x14ac:dyDescent="0.2">
      <c r="A984" s="3" t="s">
        <v>163</v>
      </c>
      <c r="B984" s="3" t="s">
        <v>164</v>
      </c>
      <c r="C984" s="3" t="s">
        <v>165</v>
      </c>
      <c r="D984" s="3" t="s">
        <v>164</v>
      </c>
      <c r="E984" s="3" t="s">
        <v>164</v>
      </c>
      <c r="F984" s="3" t="s">
        <v>165</v>
      </c>
      <c r="G984" s="3" t="s">
        <v>165</v>
      </c>
      <c r="H984" s="3" t="s">
        <v>158</v>
      </c>
      <c r="I984" s="3" t="s">
        <v>159</v>
      </c>
      <c r="J984" s="3" t="s">
        <v>164</v>
      </c>
      <c r="K984" s="3" t="s">
        <v>165</v>
      </c>
      <c r="L984" s="3" t="s">
        <v>166</v>
      </c>
      <c r="M984" s="3" t="s">
        <v>178</v>
      </c>
      <c r="N984" s="3" t="s">
        <v>167</v>
      </c>
    </row>
    <row r="985" spans="1:15" x14ac:dyDescent="0.2">
      <c r="A985" s="3">
        <v>2023</v>
      </c>
      <c r="B985" s="36" t="s">
        <v>168</v>
      </c>
      <c r="C985" s="36">
        <v>85.489954347818653</v>
      </c>
      <c r="D985" s="37" t="s">
        <v>168</v>
      </c>
      <c r="E985" s="37" t="s">
        <v>168</v>
      </c>
      <c r="F985" s="37" t="s">
        <v>168</v>
      </c>
      <c r="G985" s="37" t="s">
        <v>168</v>
      </c>
      <c r="H985" s="37" t="s">
        <v>168</v>
      </c>
      <c r="I985" s="37" t="s">
        <v>168</v>
      </c>
      <c r="J985" s="37" t="s">
        <v>168</v>
      </c>
      <c r="K985" s="37" t="s">
        <v>168</v>
      </c>
      <c r="L985" s="36" t="s">
        <v>168</v>
      </c>
      <c r="M985" s="36" t="s">
        <v>168</v>
      </c>
      <c r="N985" s="37" t="s">
        <v>168</v>
      </c>
      <c r="O985" s="37"/>
    </row>
    <row r="986" spans="1:15" x14ac:dyDescent="0.2">
      <c r="A986" s="3">
        <v>2024</v>
      </c>
      <c r="B986" s="35">
        <v>138.6</v>
      </c>
      <c r="C986" s="35">
        <v>112.46754069217755</v>
      </c>
      <c r="D986" s="35">
        <v>0</v>
      </c>
      <c r="E986" s="36">
        <v>0</v>
      </c>
      <c r="F986" s="37" t="s">
        <v>168</v>
      </c>
      <c r="G986" s="36" t="s">
        <v>168</v>
      </c>
      <c r="H986" s="36">
        <v>30</v>
      </c>
      <c r="I986" s="36">
        <v>133</v>
      </c>
      <c r="J986" s="35">
        <v>0</v>
      </c>
      <c r="K986" s="37" t="s">
        <v>168</v>
      </c>
      <c r="L986" s="36" t="s">
        <v>168</v>
      </c>
      <c r="M986" s="35">
        <v>0</v>
      </c>
      <c r="N986" s="37" t="s">
        <v>168</v>
      </c>
      <c r="O986" s="38"/>
    </row>
    <row r="987" spans="1:15" x14ac:dyDescent="0.2">
      <c r="A987" s="3">
        <v>2025</v>
      </c>
      <c r="B987" s="35">
        <v>138.60999999999999</v>
      </c>
      <c r="C987" s="35">
        <v>113.20977148356157</v>
      </c>
      <c r="D987" s="35">
        <v>475</v>
      </c>
      <c r="E987" s="36">
        <v>1900</v>
      </c>
      <c r="F987" s="37" t="s">
        <v>168</v>
      </c>
      <c r="G987" s="36" t="s">
        <v>168</v>
      </c>
      <c r="H987" s="36">
        <v>60</v>
      </c>
      <c r="I987" s="36">
        <v>162</v>
      </c>
      <c r="J987" s="35">
        <v>0</v>
      </c>
      <c r="K987" s="37" t="s">
        <v>168</v>
      </c>
      <c r="L987" s="36" t="s">
        <v>168</v>
      </c>
      <c r="M987" s="35">
        <v>0</v>
      </c>
      <c r="N987" s="37" t="s">
        <v>168</v>
      </c>
      <c r="O987" s="38"/>
    </row>
    <row r="988" spans="1:15" x14ac:dyDescent="0.2">
      <c r="A988" s="3">
        <v>2026</v>
      </c>
      <c r="B988" s="35">
        <v>629.88999999999987</v>
      </c>
      <c r="C988" s="35">
        <v>114.47310072614376</v>
      </c>
      <c r="D988" s="35">
        <v>475</v>
      </c>
      <c r="E988" s="36">
        <v>1900</v>
      </c>
      <c r="F988" s="37" t="s">
        <v>168</v>
      </c>
      <c r="G988" s="36" t="s">
        <v>168</v>
      </c>
      <c r="H988" s="35">
        <v>102</v>
      </c>
      <c r="I988" s="35">
        <v>183</v>
      </c>
      <c r="J988" s="35">
        <v>12.5</v>
      </c>
      <c r="K988" s="37" t="s">
        <v>168</v>
      </c>
      <c r="L988" s="36" t="s">
        <v>168</v>
      </c>
      <c r="M988" s="35">
        <v>0</v>
      </c>
      <c r="N988" s="37" t="s">
        <v>168</v>
      </c>
      <c r="O988" s="38"/>
    </row>
    <row r="989" spans="1:15" x14ac:dyDescent="0.2">
      <c r="A989" s="3">
        <v>2027</v>
      </c>
      <c r="B989" s="35">
        <v>712.90999999999985</v>
      </c>
      <c r="C989" s="35">
        <v>115.73906072251305</v>
      </c>
      <c r="D989" s="35">
        <v>475</v>
      </c>
      <c r="E989" s="36">
        <v>1900</v>
      </c>
      <c r="F989" s="37" t="s">
        <v>168</v>
      </c>
      <c r="G989" s="36" t="s">
        <v>168</v>
      </c>
      <c r="H989" s="35">
        <v>142</v>
      </c>
      <c r="I989" s="35">
        <v>199</v>
      </c>
      <c r="J989" s="35">
        <v>15.96</v>
      </c>
      <c r="K989" s="37" t="s">
        <v>168</v>
      </c>
      <c r="L989" s="36" t="s">
        <v>168</v>
      </c>
      <c r="M989" s="35">
        <v>187</v>
      </c>
      <c r="N989" s="37" t="s">
        <v>168</v>
      </c>
      <c r="O989" s="38"/>
    </row>
    <row r="990" spans="1:15" x14ac:dyDescent="0.2">
      <c r="A990" s="3">
        <v>2028</v>
      </c>
      <c r="B990" s="35">
        <v>940.17000000000007</v>
      </c>
      <c r="C990" s="35">
        <v>116.88938767031144</v>
      </c>
      <c r="D990" s="35">
        <v>475</v>
      </c>
      <c r="E990" s="36">
        <v>1900</v>
      </c>
      <c r="F990" s="37" t="s">
        <v>168</v>
      </c>
      <c r="G990" s="36" t="s">
        <v>168</v>
      </c>
      <c r="H990" s="35">
        <v>182</v>
      </c>
      <c r="I990" s="35">
        <v>211</v>
      </c>
      <c r="J990" s="35">
        <v>21.53</v>
      </c>
      <c r="K990" s="37" t="s">
        <v>168</v>
      </c>
      <c r="L990" s="36" t="s">
        <v>168</v>
      </c>
      <c r="M990" s="35">
        <v>400</v>
      </c>
      <c r="N990" s="37" t="s">
        <v>168</v>
      </c>
      <c r="O990" s="38"/>
    </row>
    <row r="991" spans="1:15" x14ac:dyDescent="0.2">
      <c r="A991" s="3">
        <v>2029</v>
      </c>
      <c r="B991" s="35">
        <v>1194.95</v>
      </c>
      <c r="C991" s="35">
        <v>118.27882042730599</v>
      </c>
      <c r="D991" s="35">
        <v>475</v>
      </c>
      <c r="E991" s="36">
        <v>1900</v>
      </c>
      <c r="F991" s="37" t="s">
        <v>168</v>
      </c>
      <c r="G991" s="36" t="s">
        <v>168</v>
      </c>
      <c r="H991" s="35">
        <v>226</v>
      </c>
      <c r="I991" s="35">
        <v>218</v>
      </c>
      <c r="J991" s="35">
        <v>26.73</v>
      </c>
      <c r="K991" s="37" t="s">
        <v>168</v>
      </c>
      <c r="L991" s="36" t="s">
        <v>168</v>
      </c>
      <c r="M991" s="35">
        <v>817</v>
      </c>
      <c r="N991" s="37" t="s">
        <v>168</v>
      </c>
      <c r="O991" s="38"/>
    </row>
    <row r="992" spans="1:15" x14ac:dyDescent="0.2">
      <c r="A992" s="3">
        <v>2030</v>
      </c>
      <c r="B992" s="35">
        <v>1354.8999999999999</v>
      </c>
      <c r="C992" s="35">
        <v>119.55259402516945</v>
      </c>
      <c r="D992" s="35">
        <v>475</v>
      </c>
      <c r="E992" s="36">
        <v>1900</v>
      </c>
      <c r="F992" s="37" t="s">
        <v>168</v>
      </c>
      <c r="G992" s="36" t="s">
        <v>168</v>
      </c>
      <c r="H992" s="35">
        <v>269</v>
      </c>
      <c r="I992" s="35">
        <v>228</v>
      </c>
      <c r="J992" s="35">
        <v>30.76</v>
      </c>
      <c r="K992" s="37" t="s">
        <v>168</v>
      </c>
      <c r="L992" s="36" t="s">
        <v>168</v>
      </c>
      <c r="M992" s="35">
        <v>1171</v>
      </c>
      <c r="N992" s="37" t="s">
        <v>168</v>
      </c>
      <c r="O992" s="38"/>
    </row>
    <row r="993" spans="1:15" x14ac:dyDescent="0.2">
      <c r="A993" s="3">
        <v>2031</v>
      </c>
      <c r="B993" s="35">
        <v>1463.55</v>
      </c>
      <c r="C993" s="35">
        <v>119.0394661550436</v>
      </c>
      <c r="D993" s="35">
        <v>475</v>
      </c>
      <c r="E993" s="36">
        <v>1900</v>
      </c>
      <c r="F993" s="37" t="s">
        <v>168</v>
      </c>
      <c r="G993" s="36" t="s">
        <v>168</v>
      </c>
      <c r="H993" s="35">
        <v>304</v>
      </c>
      <c r="I993" s="35">
        <v>242</v>
      </c>
      <c r="J993" s="35">
        <v>30.770000000000003</v>
      </c>
      <c r="K993" s="37" t="s">
        <v>168</v>
      </c>
      <c r="L993" s="36" t="s">
        <v>168</v>
      </c>
      <c r="M993" s="35">
        <v>1171</v>
      </c>
      <c r="N993" s="37" t="s">
        <v>168</v>
      </c>
      <c r="O993" s="38"/>
    </row>
    <row r="994" spans="1:15" x14ac:dyDescent="0.2">
      <c r="A994" s="3">
        <v>2032</v>
      </c>
      <c r="B994" s="35">
        <v>1592.51</v>
      </c>
      <c r="C994" s="35">
        <v>118.41300061010524</v>
      </c>
      <c r="D994" s="35">
        <v>475</v>
      </c>
      <c r="E994" s="36">
        <v>1900</v>
      </c>
      <c r="F994" s="37" t="s">
        <v>168</v>
      </c>
      <c r="G994" s="36" t="s">
        <v>168</v>
      </c>
      <c r="H994" s="35">
        <v>338</v>
      </c>
      <c r="I994" s="35">
        <v>252</v>
      </c>
      <c r="J994" s="35">
        <v>30.770000000000003</v>
      </c>
      <c r="K994" s="37" t="s">
        <v>168</v>
      </c>
      <c r="L994" s="36" t="s">
        <v>168</v>
      </c>
      <c r="M994" s="35">
        <v>1171</v>
      </c>
      <c r="N994" s="37" t="s">
        <v>168</v>
      </c>
      <c r="O994" s="38"/>
    </row>
    <row r="995" spans="1:15" x14ac:dyDescent="0.2">
      <c r="A995" s="3">
        <v>2033</v>
      </c>
      <c r="B995" s="35">
        <v>1723.8100000000002</v>
      </c>
      <c r="C995" s="35">
        <v>118.02089450464705</v>
      </c>
      <c r="D995" s="35">
        <v>575</v>
      </c>
      <c r="E995" s="36">
        <v>2300</v>
      </c>
      <c r="F995" s="37" t="s">
        <v>168</v>
      </c>
      <c r="G995" s="36" t="s">
        <v>168</v>
      </c>
      <c r="H995" s="35">
        <v>370</v>
      </c>
      <c r="I995" s="35">
        <v>261</v>
      </c>
      <c r="J995" s="35">
        <v>30.78</v>
      </c>
      <c r="K995" s="37" t="s">
        <v>168</v>
      </c>
      <c r="L995" s="36" t="s">
        <v>168</v>
      </c>
      <c r="M995" s="35">
        <v>1171</v>
      </c>
      <c r="N995" s="37" t="s">
        <v>168</v>
      </c>
      <c r="O995" s="38"/>
    </row>
    <row r="996" spans="1:15" x14ac:dyDescent="0.2">
      <c r="A996" s="3">
        <v>2034</v>
      </c>
      <c r="B996" s="35">
        <v>1860.23</v>
      </c>
      <c r="C996" s="35">
        <v>117.51542513212381</v>
      </c>
      <c r="D996" s="35">
        <v>675</v>
      </c>
      <c r="E996" s="36">
        <v>2700</v>
      </c>
      <c r="F996" s="37" t="s">
        <v>168</v>
      </c>
      <c r="G996" s="36" t="s">
        <v>168</v>
      </c>
      <c r="H996" s="35">
        <v>401</v>
      </c>
      <c r="I996" s="35">
        <v>270</v>
      </c>
      <c r="J996" s="35">
        <v>30.8</v>
      </c>
      <c r="K996" s="37" t="s">
        <v>168</v>
      </c>
      <c r="L996" s="36" t="s">
        <v>168</v>
      </c>
      <c r="M996" s="35">
        <v>1171</v>
      </c>
      <c r="N996" s="37" t="s">
        <v>168</v>
      </c>
      <c r="O996" s="38"/>
    </row>
    <row r="997" spans="1:15" x14ac:dyDescent="0.2">
      <c r="A997" s="3">
        <v>2035</v>
      </c>
      <c r="B997" s="35">
        <v>2012.6200000000001</v>
      </c>
      <c r="C997" s="35">
        <v>117.01248310646319</v>
      </c>
      <c r="D997" s="35">
        <v>775</v>
      </c>
      <c r="E997" s="36">
        <v>3100</v>
      </c>
      <c r="F997" s="37" t="s">
        <v>168</v>
      </c>
      <c r="G997" s="36" t="s">
        <v>168</v>
      </c>
      <c r="H997" s="35">
        <v>430</v>
      </c>
      <c r="I997" s="35">
        <v>272</v>
      </c>
      <c r="J997" s="35">
        <v>30.8</v>
      </c>
      <c r="K997" s="37" t="s">
        <v>168</v>
      </c>
      <c r="L997" s="36" t="s">
        <v>168</v>
      </c>
      <c r="M997" s="35">
        <v>1171</v>
      </c>
      <c r="N997" s="37" t="s">
        <v>168</v>
      </c>
      <c r="O997" s="38"/>
    </row>
    <row r="998" spans="1:15" x14ac:dyDescent="0.2">
      <c r="A998" s="3">
        <v>2036</v>
      </c>
      <c r="B998" s="35">
        <v>2201.56</v>
      </c>
      <c r="C998" s="35">
        <v>116.39845321543309</v>
      </c>
      <c r="D998" s="35">
        <v>875</v>
      </c>
      <c r="E998" s="36">
        <v>3500</v>
      </c>
      <c r="F998" s="37" t="s">
        <v>168</v>
      </c>
      <c r="G998" s="36" t="s">
        <v>168</v>
      </c>
      <c r="H998" s="35">
        <v>457</v>
      </c>
      <c r="I998" s="35">
        <v>287</v>
      </c>
      <c r="J998" s="35">
        <v>30.8</v>
      </c>
      <c r="K998" s="37" t="s">
        <v>168</v>
      </c>
      <c r="L998" s="36" t="s">
        <v>168</v>
      </c>
      <c r="M998" s="35">
        <v>1171</v>
      </c>
      <c r="N998" s="37" t="s">
        <v>168</v>
      </c>
      <c r="O998" s="38"/>
    </row>
    <row r="999" spans="1:15" x14ac:dyDescent="0.2">
      <c r="A999" s="3">
        <v>2037</v>
      </c>
      <c r="B999" s="35">
        <v>2401.0699999999997</v>
      </c>
      <c r="C999" s="35">
        <v>67.74752039704336</v>
      </c>
      <c r="D999" s="35">
        <v>975</v>
      </c>
      <c r="E999" s="36">
        <v>3900</v>
      </c>
      <c r="F999" s="37" t="s">
        <v>168</v>
      </c>
      <c r="G999" s="36" t="s">
        <v>168</v>
      </c>
      <c r="H999" s="35">
        <v>483</v>
      </c>
      <c r="I999" s="35">
        <v>296</v>
      </c>
      <c r="J999" s="35">
        <v>30.8</v>
      </c>
      <c r="K999" s="37" t="s">
        <v>168</v>
      </c>
      <c r="L999" s="36" t="s">
        <v>168</v>
      </c>
      <c r="M999" s="35">
        <v>1200</v>
      </c>
      <c r="N999" s="37" t="s">
        <v>168</v>
      </c>
      <c r="O999" s="38"/>
    </row>
    <row r="1000" spans="1:15" x14ac:dyDescent="0.2">
      <c r="A1000" s="3">
        <v>2038</v>
      </c>
      <c r="B1000" s="35">
        <v>2578.7900000000004</v>
      </c>
      <c r="C1000" s="35">
        <v>41.471463165077267</v>
      </c>
      <c r="D1000" s="35">
        <v>1075</v>
      </c>
      <c r="E1000" s="36">
        <v>4300</v>
      </c>
      <c r="F1000" s="37" t="s">
        <v>168</v>
      </c>
      <c r="G1000" s="36" t="s">
        <v>168</v>
      </c>
      <c r="H1000" s="35">
        <v>506</v>
      </c>
      <c r="I1000" s="35">
        <v>303</v>
      </c>
      <c r="J1000" s="35">
        <v>30.8</v>
      </c>
      <c r="K1000" s="37" t="s">
        <v>168</v>
      </c>
      <c r="L1000" s="36" t="s">
        <v>168</v>
      </c>
      <c r="M1000" s="35">
        <v>1200</v>
      </c>
      <c r="N1000" s="37" t="s">
        <v>168</v>
      </c>
      <c r="O1000" s="38"/>
    </row>
    <row r="1001" spans="1:15" x14ac:dyDescent="0.2">
      <c r="A1001" s="3">
        <v>2039</v>
      </c>
      <c r="B1001" s="35">
        <v>2758.34</v>
      </c>
      <c r="C1001" s="35">
        <v>16.927020000000002</v>
      </c>
      <c r="D1001" s="35">
        <v>1175</v>
      </c>
      <c r="E1001" s="36">
        <v>4700</v>
      </c>
      <c r="F1001" s="37" t="s">
        <v>168</v>
      </c>
      <c r="G1001" s="36" t="s">
        <v>168</v>
      </c>
      <c r="H1001" s="35">
        <v>525</v>
      </c>
      <c r="I1001" s="35">
        <v>310</v>
      </c>
      <c r="J1001" s="35">
        <v>30.8</v>
      </c>
      <c r="K1001" s="37" t="s">
        <v>168</v>
      </c>
      <c r="L1001" s="36" t="s">
        <v>168</v>
      </c>
      <c r="M1001" s="35">
        <v>1200</v>
      </c>
      <c r="N1001" s="37" t="s">
        <v>168</v>
      </c>
      <c r="O1001" s="38"/>
    </row>
    <row r="1002" spans="1:15" x14ac:dyDescent="0.2">
      <c r="A1002" s="3">
        <v>2040</v>
      </c>
      <c r="B1002" s="35">
        <v>2907.3900000000003</v>
      </c>
      <c r="C1002" s="35">
        <v>16.927020000000002</v>
      </c>
      <c r="D1002" s="35">
        <v>1275</v>
      </c>
      <c r="E1002" s="36">
        <v>5100</v>
      </c>
      <c r="F1002" s="37" t="s">
        <v>168</v>
      </c>
      <c r="G1002" s="36" t="s">
        <v>168</v>
      </c>
      <c r="H1002" s="35">
        <v>541</v>
      </c>
      <c r="I1002" s="35">
        <v>306</v>
      </c>
      <c r="J1002" s="35">
        <v>30.8</v>
      </c>
      <c r="K1002" s="37" t="s">
        <v>168</v>
      </c>
      <c r="L1002" s="36" t="s">
        <v>168</v>
      </c>
      <c r="M1002" s="35">
        <v>1200</v>
      </c>
      <c r="N1002" s="37" t="s">
        <v>168</v>
      </c>
      <c r="O1002" s="38"/>
    </row>
    <row r="1003" spans="1:15" x14ac:dyDescent="0.2">
      <c r="A1003" s="3">
        <v>2041</v>
      </c>
      <c r="B1003" s="35">
        <v>3092.02</v>
      </c>
      <c r="C1003" s="35">
        <v>16.927020000000002</v>
      </c>
      <c r="D1003" s="35">
        <v>1275</v>
      </c>
      <c r="E1003" s="36">
        <v>5100</v>
      </c>
      <c r="F1003" s="37" t="s">
        <v>168</v>
      </c>
      <c r="G1003" s="36" t="s">
        <v>168</v>
      </c>
      <c r="H1003" s="35">
        <v>557</v>
      </c>
      <c r="I1003" s="35">
        <v>314</v>
      </c>
      <c r="J1003" s="35">
        <v>30.8</v>
      </c>
      <c r="K1003" s="37" t="s">
        <v>168</v>
      </c>
      <c r="L1003" s="36" t="s">
        <v>168</v>
      </c>
      <c r="M1003" s="35">
        <v>1200</v>
      </c>
      <c r="N1003" s="37" t="s">
        <v>168</v>
      </c>
      <c r="O1003" s="38"/>
    </row>
    <row r="1004" spans="1:15" x14ac:dyDescent="0.2">
      <c r="A1004" s="3">
        <v>2042</v>
      </c>
      <c r="B1004" s="35">
        <v>3179.37</v>
      </c>
      <c r="C1004" s="35">
        <v>16.927020000000002</v>
      </c>
      <c r="D1004" s="35">
        <v>1275</v>
      </c>
      <c r="E1004" s="36">
        <v>5100</v>
      </c>
      <c r="F1004" s="37" t="s">
        <v>168</v>
      </c>
      <c r="G1004" s="36" t="s">
        <v>168</v>
      </c>
      <c r="H1004" s="35">
        <v>568</v>
      </c>
      <c r="I1004" s="35">
        <v>330</v>
      </c>
      <c r="J1004" s="35">
        <v>30.8</v>
      </c>
      <c r="K1004" s="37" t="s">
        <v>168</v>
      </c>
      <c r="L1004" s="36" t="s">
        <v>168</v>
      </c>
      <c r="M1004" s="35">
        <v>1200</v>
      </c>
      <c r="N1004" s="37" t="s">
        <v>168</v>
      </c>
      <c r="O1004" s="38"/>
    </row>
    <row r="1005" spans="1:15" customFormat="1" x14ac:dyDescent="0.2">
      <c r="A1005" s="3">
        <v>2043</v>
      </c>
      <c r="B1005" s="35">
        <v>3267.5</v>
      </c>
      <c r="C1005" s="35">
        <v>16.927020000000002</v>
      </c>
      <c r="D1005" s="35">
        <v>1275</v>
      </c>
      <c r="E1005" s="36">
        <v>5100</v>
      </c>
      <c r="F1005" s="37" t="s">
        <v>168</v>
      </c>
      <c r="G1005" s="36" t="s">
        <v>168</v>
      </c>
      <c r="H1005" s="35">
        <v>577</v>
      </c>
      <c r="I1005" s="35">
        <v>336</v>
      </c>
      <c r="J1005" s="35">
        <v>30.8</v>
      </c>
      <c r="K1005" s="37" t="s">
        <v>168</v>
      </c>
      <c r="L1005" s="36" t="s">
        <v>168</v>
      </c>
      <c r="M1005" s="35">
        <v>1200</v>
      </c>
      <c r="N1005" s="37" t="s">
        <v>168</v>
      </c>
      <c r="O1005" s="38"/>
    </row>
  </sheetData>
  <mergeCells count="3">
    <mergeCell ref="M6:M7"/>
    <mergeCell ref="H1:H3"/>
    <mergeCell ref="I1:I3"/>
  </mergeCells>
  <pageMargins left="0.25" right="0.25" top="0.75" bottom="0.75" header="0.3" footer="0.3"/>
  <pageSetup paperSize="3" scale="69" fitToHeight="20" orientation="landscape" r:id="rId1"/>
  <headerFooter>
    <oddHeader>&amp;L&amp;"-,Bold Italic"&amp;12PGE Clean Energy Plan and Integrated Resource Plan 2023&amp;R&amp;"-,Bold Italic"&amp;12CEP Data Template</oddHeader>
  </headerFooter>
  <rowBreaks count="19" manualBreakCount="19">
    <brk id="56" max="14" man="1"/>
    <brk id="106" max="14" man="1"/>
    <brk id="156" max="14" man="1"/>
    <brk id="206" max="14" man="1"/>
    <brk id="256" max="14" man="1"/>
    <brk id="306" max="14" man="1"/>
    <brk id="356" max="14" man="1"/>
    <brk id="406" max="14" man="1"/>
    <brk id="456" max="14" man="1"/>
    <brk id="506" max="14" man="1"/>
    <brk id="556" max="14" man="1"/>
    <brk id="606" max="14" man="1"/>
    <brk id="656" max="14" man="1"/>
    <brk id="706" max="14" man="1"/>
    <brk id="756" max="14" man="1"/>
    <brk id="806" max="14" man="1"/>
    <brk id="856" max="14" man="1"/>
    <brk id="906" max="14" man="1"/>
    <brk id="956" max="1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80B4B-08DC-4AD4-B8FF-A9C283015BFD}">
  <sheetPr codeName="Sheet4"/>
  <dimension ref="A1:O1006"/>
  <sheetViews>
    <sheetView zoomScale="80" zoomScaleNormal="80" zoomScaleSheetLayoutView="40" workbookViewId="0">
      <selection activeCell="B5" sqref="B5"/>
    </sheetView>
  </sheetViews>
  <sheetFormatPr baseColWidth="10" defaultColWidth="9.33203125" defaultRowHeight="15" x14ac:dyDescent="0.2"/>
  <cols>
    <col min="1" max="1" width="9.33203125" style="3" bestFit="1" customWidth="1"/>
    <col min="2" max="4" width="35.6640625" style="3" customWidth="1"/>
    <col min="5" max="7" width="32.33203125" style="3" bestFit="1" customWidth="1"/>
    <col min="8" max="10" width="30.5" style="3" bestFit="1" customWidth="1"/>
    <col min="11" max="16384" width="9.33203125" style="3"/>
  </cols>
  <sheetData>
    <row r="1" spans="1:15" ht="32.25" customHeight="1" x14ac:dyDescent="0.2">
      <c r="A1" s="78" t="s">
        <v>60</v>
      </c>
    </row>
    <row r="2" spans="1:15" ht="21" customHeight="1" x14ac:dyDescent="0.2">
      <c r="A2" s="3" t="s">
        <v>180</v>
      </c>
    </row>
    <row r="3" spans="1:15" x14ac:dyDescent="0.2">
      <c r="A3" s="3" t="s">
        <v>181</v>
      </c>
    </row>
    <row r="4" spans="1:15" x14ac:dyDescent="0.2">
      <c r="A4" s="3" t="s">
        <v>182</v>
      </c>
    </row>
    <row r="5" spans="1:15" s="1" customFormat="1" x14ac:dyDescent="0.2"/>
    <row r="6" spans="1:15" x14ac:dyDescent="0.2">
      <c r="A6" s="16">
        <v>40</v>
      </c>
      <c r="B6" s="9" t="str">
        <f ca="1">OFFSET(Portfolios!$B$7,A6,0)</f>
        <v>Portfolio40</v>
      </c>
      <c r="C6" s="9" t="str">
        <f ca="1">VLOOKUP(B6,Portfolios!$B$8:$C$47,2,FALSE)</f>
        <v>Preferred</v>
      </c>
      <c r="D6" s="9"/>
      <c r="E6" s="91" t="s">
        <v>183</v>
      </c>
      <c r="F6" s="91"/>
      <c r="G6" s="91"/>
      <c r="H6" s="91"/>
      <c r="I6" s="91"/>
      <c r="J6" s="91"/>
    </row>
    <row r="7" spans="1:15" x14ac:dyDescent="0.2">
      <c r="C7" s="28" t="s">
        <v>184</v>
      </c>
      <c r="D7" s="28" t="s">
        <v>185</v>
      </c>
      <c r="E7" s="26" t="s">
        <v>186</v>
      </c>
      <c r="F7" s="26" t="s">
        <v>187</v>
      </c>
      <c r="G7" s="26" t="s">
        <v>188</v>
      </c>
      <c r="H7" s="26" t="s">
        <v>189</v>
      </c>
      <c r="I7" s="26" t="s">
        <v>190</v>
      </c>
      <c r="J7" s="26" t="s">
        <v>191</v>
      </c>
    </row>
    <row r="8" spans="1:15" s="11" customFormat="1" x14ac:dyDescent="0.2">
      <c r="A8" s="3" t="s">
        <v>163</v>
      </c>
      <c r="B8" s="3" t="s">
        <v>192</v>
      </c>
      <c r="C8" s="3" t="s">
        <v>193</v>
      </c>
      <c r="D8" s="3" t="s">
        <v>194</v>
      </c>
      <c r="E8" s="11" t="s">
        <v>195</v>
      </c>
      <c r="F8" s="11" t="s">
        <v>196</v>
      </c>
      <c r="G8" s="11" t="s">
        <v>197</v>
      </c>
      <c r="H8" s="42" t="s">
        <v>198</v>
      </c>
      <c r="I8" s="42" t="s">
        <v>199</v>
      </c>
      <c r="J8" s="42" t="s">
        <v>200</v>
      </c>
    </row>
    <row r="9" spans="1:15" s="10" customFormat="1" x14ac:dyDescent="0.2">
      <c r="A9" s="3">
        <v>2023</v>
      </c>
      <c r="B9" s="39">
        <v>5887116.996684636</v>
      </c>
      <c r="C9" s="39">
        <v>2351874.5364913354</v>
      </c>
      <c r="D9" s="39">
        <v>2097049.4985760415</v>
      </c>
      <c r="E9" s="39">
        <v>41539.20481639068</v>
      </c>
      <c r="F9" s="39">
        <v>919174.71131232113</v>
      </c>
      <c r="G9" s="39">
        <v>509984.797645399</v>
      </c>
      <c r="H9" s="39">
        <v>641894.75561750995</v>
      </c>
      <c r="I9" s="39">
        <v>130219.07016810354</v>
      </c>
      <c r="J9" s="39">
        <v>1292429.9206335763</v>
      </c>
      <c r="K9" s="14"/>
      <c r="L9" s="14"/>
      <c r="M9" s="14"/>
      <c r="N9" s="14"/>
      <c r="O9" s="14"/>
    </row>
    <row r="10" spans="1:15" s="10" customFormat="1" x14ac:dyDescent="0.2">
      <c r="A10" s="3">
        <f>A9+1</f>
        <v>2024</v>
      </c>
      <c r="B10" s="39">
        <v>5308315.9774718583</v>
      </c>
      <c r="C10" s="39">
        <v>1802932.700610318</v>
      </c>
      <c r="D10" s="39">
        <v>1865467.4702614713</v>
      </c>
      <c r="E10" s="39">
        <v>137208.05507728859</v>
      </c>
      <c r="F10" s="39">
        <v>879158.41375910328</v>
      </c>
      <c r="G10" s="39">
        <v>490395.35821881203</v>
      </c>
      <c r="H10" s="39">
        <v>635820.9104846142</v>
      </c>
      <c r="I10" s="39">
        <v>175051.28657929442</v>
      </c>
      <c r="J10" s="39">
        <v>1187749.2527424274</v>
      </c>
      <c r="K10" s="14"/>
      <c r="L10" s="14"/>
      <c r="M10" s="14"/>
      <c r="N10" s="14"/>
      <c r="O10" s="14"/>
    </row>
    <row r="11" spans="1:15" s="10" customFormat="1" x14ac:dyDescent="0.2">
      <c r="A11" s="3">
        <f t="shared" ref="A11:A28" si="0">A10+1</f>
        <v>2025</v>
      </c>
      <c r="B11" s="39">
        <v>5049606.9465753846</v>
      </c>
      <c r="C11" s="39">
        <v>1705194.9242767447</v>
      </c>
      <c r="D11" s="39">
        <v>1790076.7847322035</v>
      </c>
      <c r="E11" s="39">
        <v>142367.2931571104</v>
      </c>
      <c r="F11" s="39">
        <v>837291.94904012152</v>
      </c>
      <c r="G11" s="39">
        <v>463866.2069468085</v>
      </c>
      <c r="H11" s="39">
        <v>563300.52251154685</v>
      </c>
      <c r="I11" s="39">
        <v>176531.98323756657</v>
      </c>
      <c r="J11" s="39">
        <v>1161054.0674054862</v>
      </c>
      <c r="K11" s="14"/>
      <c r="L11" s="14"/>
      <c r="M11" s="14"/>
      <c r="N11" s="14"/>
      <c r="O11" s="14"/>
    </row>
    <row r="12" spans="1:15" s="10" customFormat="1" x14ac:dyDescent="0.2">
      <c r="A12" s="3">
        <f t="shared" si="0"/>
        <v>2026</v>
      </c>
      <c r="B12" s="39">
        <v>4363685.5572603075</v>
      </c>
      <c r="C12" s="39">
        <v>1366815.9960533793</v>
      </c>
      <c r="D12" s="39">
        <v>2265764.6771519571</v>
      </c>
      <c r="E12" s="39">
        <v>167981.07860318711</v>
      </c>
      <c r="F12" s="39">
        <v>721454.85498675751</v>
      </c>
      <c r="G12" s="39">
        <v>393272.82083043718</v>
      </c>
      <c r="H12" s="39">
        <v>519881.22211767075</v>
      </c>
      <c r="I12" s="39">
        <v>156078.44895315624</v>
      </c>
      <c r="J12" s="39">
        <v>1038201.1357157194</v>
      </c>
      <c r="K12" s="14"/>
      <c r="L12" s="14"/>
      <c r="M12" s="14"/>
      <c r="N12" s="14"/>
      <c r="O12" s="14"/>
    </row>
    <row r="13" spans="1:15" s="10" customFormat="1" x14ac:dyDescent="0.2">
      <c r="A13" s="3">
        <f t="shared" si="0"/>
        <v>2027</v>
      </c>
      <c r="B13" s="39">
        <v>3677764.1679452304</v>
      </c>
      <c r="C13" s="39">
        <v>1091730.7582220007</v>
      </c>
      <c r="D13" s="39">
        <v>2920645.0128368884</v>
      </c>
      <c r="E13" s="39">
        <v>222700.80140269003</v>
      </c>
      <c r="F13" s="39">
        <v>579927.09336780547</v>
      </c>
      <c r="G13" s="39">
        <v>317101.29588180489</v>
      </c>
      <c r="H13" s="39">
        <v>480068.29243835376</v>
      </c>
      <c r="I13" s="39">
        <v>167172.28697666316</v>
      </c>
      <c r="J13" s="39">
        <v>819063.63965591241</v>
      </c>
      <c r="K13" s="14"/>
      <c r="L13" s="14"/>
      <c r="M13" s="14"/>
      <c r="N13" s="14"/>
      <c r="O13" s="14"/>
    </row>
    <row r="14" spans="1:15" s="10" customFormat="1" x14ac:dyDescent="0.2">
      <c r="A14" s="3">
        <f t="shared" si="0"/>
        <v>2028</v>
      </c>
      <c r="B14" s="39">
        <v>2991842.7786301533</v>
      </c>
      <c r="C14" s="39">
        <v>811290.14317092486</v>
      </c>
      <c r="D14" s="39">
        <v>3817678.7927446794</v>
      </c>
      <c r="E14" s="39">
        <v>360533.5775579242</v>
      </c>
      <c r="F14" s="39">
        <v>435432.12929427472</v>
      </c>
      <c r="G14" s="39">
        <v>240101.86746574592</v>
      </c>
      <c r="H14" s="39">
        <v>385569.7703597598</v>
      </c>
      <c r="I14" s="39">
        <v>187487.28343005822</v>
      </c>
      <c r="J14" s="39">
        <v>571428.00735146541</v>
      </c>
      <c r="K14" s="14"/>
      <c r="L14" s="14"/>
      <c r="M14" s="14"/>
      <c r="N14" s="14"/>
      <c r="O14" s="14"/>
    </row>
    <row r="15" spans="1:15" s="10" customFormat="1" x14ac:dyDescent="0.2">
      <c r="A15" s="3">
        <f t="shared" si="0"/>
        <v>2029</v>
      </c>
      <c r="B15" s="39">
        <v>2305921.3893150762</v>
      </c>
      <c r="C15" s="39">
        <v>629844.54924022092</v>
      </c>
      <c r="D15" s="39">
        <v>4198792.9415517477</v>
      </c>
      <c r="E15" s="39">
        <v>276854.29606676742</v>
      </c>
      <c r="F15" s="39">
        <v>338557.45155797561</v>
      </c>
      <c r="G15" s="39">
        <v>187835.08962293417</v>
      </c>
      <c r="H15" s="39">
        <v>295418.33538203721</v>
      </c>
      <c r="I15" s="39">
        <v>144426.29555077016</v>
      </c>
      <c r="J15" s="39">
        <v>432985.37189437088</v>
      </c>
      <c r="K15" s="14"/>
      <c r="L15" s="14"/>
      <c r="M15" s="14"/>
      <c r="N15" s="14"/>
      <c r="O15" s="14"/>
    </row>
    <row r="16" spans="1:15" s="10" customFormat="1" x14ac:dyDescent="0.2">
      <c r="A16" s="3">
        <f t="shared" si="0"/>
        <v>2030</v>
      </c>
      <c r="B16" s="39">
        <v>1620000.0000000005</v>
      </c>
      <c r="C16" s="39">
        <v>550193.61209150194</v>
      </c>
      <c r="D16" s="39">
        <v>2882753.2989552729</v>
      </c>
      <c r="E16" s="39">
        <v>231881.81043026122</v>
      </c>
      <c r="F16" s="39">
        <v>295411.64638210257</v>
      </c>
      <c r="G16" s="39">
        <v>164415.47008924422</v>
      </c>
      <c r="H16" s="39">
        <v>256135.25842378472</v>
      </c>
      <c r="I16" s="39">
        <v>121962.20258310578</v>
      </c>
      <c r="J16" s="39">
        <v>0</v>
      </c>
      <c r="K16" s="14"/>
      <c r="L16" s="14"/>
      <c r="M16" s="14"/>
      <c r="N16" s="14"/>
      <c r="O16" s="14"/>
    </row>
    <row r="17" spans="1:15" s="10" customFormat="1" x14ac:dyDescent="0.2">
      <c r="A17" s="3">
        <f t="shared" si="0"/>
        <v>2031</v>
      </c>
      <c r="B17" s="39">
        <v>1458000</v>
      </c>
      <c r="C17" s="39">
        <v>496626.47906004492</v>
      </c>
      <c r="D17" s="39">
        <v>2957037.6942141298</v>
      </c>
      <c r="E17" s="39">
        <v>213644.049846654</v>
      </c>
      <c r="F17" s="39">
        <v>262289.96931781783</v>
      </c>
      <c r="G17" s="39">
        <v>145761.89701306852</v>
      </c>
      <c r="H17" s="39">
        <v>230531.06928229041</v>
      </c>
      <c r="I17" s="39">
        <v>109146.53548012435</v>
      </c>
      <c r="J17" s="39">
        <v>0</v>
      </c>
      <c r="K17" s="14"/>
      <c r="L17" s="14"/>
      <c r="M17" s="14"/>
      <c r="N17" s="14"/>
      <c r="O17" s="14"/>
    </row>
    <row r="18" spans="1:15" s="10" customFormat="1" x14ac:dyDescent="0.2">
      <c r="A18" s="3">
        <f t="shared" si="0"/>
        <v>2032</v>
      </c>
      <c r="B18" s="39">
        <v>1296000</v>
      </c>
      <c r="C18" s="39">
        <v>461739.006145661</v>
      </c>
      <c r="D18" s="39">
        <v>2823140.5753619825</v>
      </c>
      <c r="E18" s="39">
        <v>187524.67405366589</v>
      </c>
      <c r="F18" s="39">
        <v>226121.60818162537</v>
      </c>
      <c r="G18" s="39">
        <v>127261.72480292416</v>
      </c>
      <c r="H18" s="39">
        <v>199112.24607822852</v>
      </c>
      <c r="I18" s="39">
        <v>94240.740737895161</v>
      </c>
      <c r="J18" s="39">
        <v>0</v>
      </c>
      <c r="K18" s="14"/>
      <c r="L18" s="14"/>
      <c r="M18" s="14"/>
      <c r="N18" s="14"/>
      <c r="O18" s="14"/>
    </row>
    <row r="19" spans="1:15" s="10" customFormat="1" x14ac:dyDescent="0.2">
      <c r="A19" s="3">
        <f t="shared" si="0"/>
        <v>2033</v>
      </c>
      <c r="B19" s="39">
        <v>1134000.0000000002</v>
      </c>
      <c r="C19" s="39">
        <v>410729.67203458771</v>
      </c>
      <c r="D19" s="39">
        <v>2828791.8871361562</v>
      </c>
      <c r="E19" s="39">
        <v>158824.49683146307</v>
      </c>
      <c r="F19" s="39">
        <v>200937.33958363021</v>
      </c>
      <c r="G19" s="39">
        <v>109030.86843897738</v>
      </c>
      <c r="H19" s="39">
        <v>171173.90422523001</v>
      </c>
      <c r="I19" s="39">
        <v>83303.718886111747</v>
      </c>
      <c r="J19" s="39">
        <v>0</v>
      </c>
      <c r="K19" s="14"/>
      <c r="L19" s="14"/>
      <c r="M19" s="14"/>
      <c r="N19" s="14"/>
      <c r="O19" s="14"/>
    </row>
    <row r="20" spans="1:15" s="10" customFormat="1" x14ac:dyDescent="0.2">
      <c r="A20" s="3">
        <f t="shared" si="0"/>
        <v>2034</v>
      </c>
      <c r="B20" s="39">
        <v>972000.00000000023</v>
      </c>
      <c r="C20" s="39">
        <v>361878.11785728252</v>
      </c>
      <c r="D20" s="39">
        <v>2780984.3989409418</v>
      </c>
      <c r="E20" s="39">
        <v>136906.38318071465</v>
      </c>
      <c r="F20" s="39">
        <v>165577.6582308904</v>
      </c>
      <c r="G20" s="39">
        <v>93413.802361173322</v>
      </c>
      <c r="H20" s="39">
        <v>144128.27022830845</v>
      </c>
      <c r="I20" s="39">
        <v>70095.768141630819</v>
      </c>
      <c r="J20" s="39">
        <v>0</v>
      </c>
      <c r="K20" s="14"/>
      <c r="L20" s="14"/>
      <c r="M20" s="14"/>
      <c r="N20" s="14"/>
      <c r="O20" s="14"/>
    </row>
    <row r="21" spans="1:15" s="10" customFormat="1" x14ac:dyDescent="0.2">
      <c r="A21" s="3">
        <f t="shared" si="0"/>
        <v>2035</v>
      </c>
      <c r="B21" s="39">
        <v>810000</v>
      </c>
      <c r="C21" s="39">
        <v>303939.47294806212</v>
      </c>
      <c r="D21" s="39">
        <v>2825533.132451517</v>
      </c>
      <c r="E21" s="39">
        <v>109880.05769471316</v>
      </c>
      <c r="F21" s="39">
        <v>140331.89317223866</v>
      </c>
      <c r="G21" s="39">
        <v>77564.35338375649</v>
      </c>
      <c r="H21" s="39">
        <v>120283.12695054879</v>
      </c>
      <c r="I21" s="39">
        <v>58001.095850680846</v>
      </c>
      <c r="J21" s="39">
        <v>0</v>
      </c>
      <c r="K21" s="14"/>
      <c r="L21" s="14"/>
      <c r="M21" s="14"/>
      <c r="N21" s="14"/>
      <c r="O21" s="14"/>
    </row>
    <row r="22" spans="1:15" s="10" customFormat="1" x14ac:dyDescent="0.2">
      <c r="A22" s="3">
        <f t="shared" si="0"/>
        <v>2036</v>
      </c>
      <c r="B22" s="39">
        <v>648000</v>
      </c>
      <c r="C22" s="39">
        <v>254335.78042014939</v>
      </c>
      <c r="D22" s="39">
        <v>2695013.0107310619</v>
      </c>
      <c r="E22" s="39">
        <v>78401.905848326249</v>
      </c>
      <c r="F22" s="39">
        <v>113495.97493739701</v>
      </c>
      <c r="G22" s="39">
        <v>62321.155716332105</v>
      </c>
      <c r="H22" s="39">
        <v>95522.483916769939</v>
      </c>
      <c r="I22" s="39">
        <v>43922.699161025332</v>
      </c>
      <c r="J22" s="39">
        <v>0</v>
      </c>
      <c r="K22" s="14"/>
      <c r="L22" s="14"/>
      <c r="M22" s="14"/>
      <c r="N22" s="14"/>
      <c r="O22" s="14"/>
    </row>
    <row r="23" spans="1:15" s="10" customFormat="1" x14ac:dyDescent="0.2">
      <c r="A23" s="3">
        <f t="shared" si="0"/>
        <v>2037</v>
      </c>
      <c r="B23" s="39">
        <v>486000</v>
      </c>
      <c r="C23" s="39">
        <v>192423.31593259223</v>
      </c>
      <c r="D23" s="39">
        <v>2732068.2712978194</v>
      </c>
      <c r="E23" s="39">
        <v>66499.177114514925</v>
      </c>
      <c r="F23" s="39">
        <v>80170.432173412439</v>
      </c>
      <c r="G23" s="39">
        <v>44470.009242510459</v>
      </c>
      <c r="H23" s="39">
        <v>68614.914293428723</v>
      </c>
      <c r="I23" s="39">
        <v>33822.151243541266</v>
      </c>
      <c r="J23" s="39">
        <v>0</v>
      </c>
      <c r="K23" s="14"/>
      <c r="L23" s="14"/>
      <c r="M23" s="14"/>
      <c r="N23" s="14"/>
      <c r="O23" s="14"/>
    </row>
    <row r="24" spans="1:15" s="10" customFormat="1" x14ac:dyDescent="0.2">
      <c r="A24" s="3">
        <f t="shared" si="0"/>
        <v>2038</v>
      </c>
      <c r="B24" s="39">
        <v>324000.00000000006</v>
      </c>
      <c r="C24" s="39">
        <v>133718.68116302218</v>
      </c>
      <c r="D24" s="39">
        <v>2617541.0728147659</v>
      </c>
      <c r="E24" s="39">
        <v>40467.018315588182</v>
      </c>
      <c r="F24" s="39">
        <v>52897.843670088776</v>
      </c>
      <c r="G24" s="39">
        <v>29550.99804909826</v>
      </c>
      <c r="H24" s="39">
        <v>46190.92304908084</v>
      </c>
      <c r="I24" s="39">
        <v>21174.535753121825</v>
      </c>
      <c r="J24" s="39">
        <v>0</v>
      </c>
      <c r="K24" s="14"/>
      <c r="L24" s="14"/>
      <c r="M24" s="14"/>
      <c r="N24" s="14"/>
      <c r="O24" s="14"/>
    </row>
    <row r="25" spans="1:15" s="10" customFormat="1" x14ac:dyDescent="0.2">
      <c r="A25" s="3">
        <f t="shared" si="0"/>
        <v>2039</v>
      </c>
      <c r="B25" s="39">
        <v>162000</v>
      </c>
      <c r="C25" s="39">
        <v>68291.916250542912</v>
      </c>
      <c r="D25" s="39">
        <v>2594418.4896418611</v>
      </c>
      <c r="E25" s="39">
        <v>18399.626811825321</v>
      </c>
      <c r="F25" s="39">
        <v>26833.032907483346</v>
      </c>
      <c r="G25" s="39">
        <v>14837.887224870421</v>
      </c>
      <c r="H25" s="39">
        <v>23117.299191764614</v>
      </c>
      <c r="I25" s="39">
        <v>10520.237613513395</v>
      </c>
      <c r="J25" s="39">
        <v>0</v>
      </c>
      <c r="K25" s="14"/>
      <c r="L25" s="14"/>
      <c r="M25" s="14"/>
      <c r="N25" s="14"/>
      <c r="O25" s="14"/>
    </row>
    <row r="26" spans="1:15" s="10" customFormat="1" x14ac:dyDescent="0.2">
      <c r="A26" s="3">
        <f t="shared" si="0"/>
        <v>2040</v>
      </c>
      <c r="B26" s="39">
        <v>0</v>
      </c>
      <c r="C26" s="39">
        <v>0</v>
      </c>
      <c r="D26" s="39">
        <v>2475750.2926137415</v>
      </c>
      <c r="E26" s="39">
        <v>0</v>
      </c>
      <c r="F26" s="39">
        <v>0</v>
      </c>
      <c r="G26" s="39">
        <v>0</v>
      </c>
      <c r="H26" s="39">
        <v>0</v>
      </c>
      <c r="I26" s="39">
        <v>0</v>
      </c>
      <c r="J26" s="39">
        <v>0</v>
      </c>
      <c r="K26" s="14"/>
      <c r="L26" s="14"/>
      <c r="M26" s="14"/>
      <c r="N26" s="14"/>
      <c r="O26" s="14"/>
    </row>
    <row r="27" spans="1:15" s="10" customFormat="1" x14ac:dyDescent="0.2">
      <c r="A27" s="3">
        <f t="shared" si="0"/>
        <v>2041</v>
      </c>
      <c r="B27" s="39">
        <v>0</v>
      </c>
      <c r="C27" s="39">
        <v>0</v>
      </c>
      <c r="D27" s="39">
        <v>2459878.6849370948</v>
      </c>
      <c r="E27" s="39">
        <v>0</v>
      </c>
      <c r="F27" s="39">
        <v>0</v>
      </c>
      <c r="G27" s="39">
        <v>0</v>
      </c>
      <c r="H27" s="39">
        <v>0</v>
      </c>
      <c r="I27" s="39">
        <v>0</v>
      </c>
      <c r="J27" s="39">
        <v>0</v>
      </c>
      <c r="K27" s="14"/>
      <c r="L27" s="14"/>
      <c r="M27" s="14"/>
      <c r="N27" s="14"/>
      <c r="O27" s="14"/>
    </row>
    <row r="28" spans="1:15" s="10" customFormat="1" x14ac:dyDescent="0.2">
      <c r="A28" s="3">
        <f t="shared" si="0"/>
        <v>2042</v>
      </c>
      <c r="B28" s="39">
        <v>0</v>
      </c>
      <c r="C28" s="39">
        <v>0</v>
      </c>
      <c r="D28" s="39">
        <v>2209452.915561317</v>
      </c>
      <c r="E28" s="39">
        <v>0</v>
      </c>
      <c r="F28" s="39">
        <v>0</v>
      </c>
      <c r="G28" s="39">
        <v>0</v>
      </c>
      <c r="H28" s="39">
        <v>0</v>
      </c>
      <c r="I28" s="39">
        <v>0</v>
      </c>
      <c r="J28" s="39">
        <v>0</v>
      </c>
      <c r="K28" s="14"/>
      <c r="L28" s="14"/>
      <c r="M28" s="14"/>
      <c r="N28" s="14"/>
      <c r="O28" s="14"/>
    </row>
    <row r="29" spans="1:15" s="23" customFormat="1" x14ac:dyDescent="0.2">
      <c r="A29">
        <v>2043</v>
      </c>
      <c r="B29" s="39">
        <v>0</v>
      </c>
      <c r="C29" s="39">
        <v>0</v>
      </c>
      <c r="D29" s="39">
        <v>2300471.5224411436</v>
      </c>
      <c r="E29" s="39">
        <v>0</v>
      </c>
      <c r="F29" s="39">
        <v>0</v>
      </c>
      <c r="G29" s="39">
        <v>0</v>
      </c>
      <c r="H29" s="39">
        <v>0</v>
      </c>
      <c r="I29" s="39">
        <v>0</v>
      </c>
      <c r="J29" s="39">
        <v>0</v>
      </c>
    </row>
    <row r="30" spans="1:15" customFormat="1" ht="39" x14ac:dyDescent="0.2">
      <c r="A30" s="19" t="s">
        <v>169</v>
      </c>
      <c r="B30" s="19" t="s">
        <v>201</v>
      </c>
      <c r="C30" s="19" t="s">
        <v>202</v>
      </c>
      <c r="D30" s="19" t="s">
        <v>203</v>
      </c>
      <c r="E30" s="19" t="s">
        <v>204</v>
      </c>
      <c r="F30" s="19" t="s">
        <v>204</v>
      </c>
      <c r="G30" s="19" t="s">
        <v>204</v>
      </c>
      <c r="H30" s="19" t="s">
        <v>204</v>
      </c>
      <c r="I30" s="19" t="s">
        <v>204</v>
      </c>
      <c r="J30" s="19" t="s">
        <v>204</v>
      </c>
    </row>
    <row r="31" spans="1:15" customFormat="1" x14ac:dyDescent="0.2"/>
    <row r="33" spans="1:10" x14ac:dyDescent="0.2">
      <c r="A33" s="3">
        <f>1</f>
        <v>1</v>
      </c>
      <c r="B33" s="9" t="str">
        <f ca="1">OFFSET(Portfolios!$B$7,A33,0)</f>
        <v>Portfolio1</v>
      </c>
      <c r="C33" s="9" t="str">
        <f ca="1">VLOOKUP(B33,Portfolios!$B$8:$C$47,2,FALSE)</f>
        <v>Linear decline</v>
      </c>
      <c r="E33" s="91" t="s">
        <v>183</v>
      </c>
      <c r="F33" s="91"/>
      <c r="G33" s="91"/>
      <c r="H33" s="91"/>
      <c r="I33" s="91"/>
      <c r="J33" s="91"/>
    </row>
    <row r="34" spans="1:10" x14ac:dyDescent="0.2">
      <c r="C34" s="28" t="s">
        <v>184</v>
      </c>
      <c r="D34" s="28" t="s">
        <v>185</v>
      </c>
      <c r="E34" s="21" t="s">
        <v>186</v>
      </c>
      <c r="F34" s="21" t="s">
        <v>187</v>
      </c>
      <c r="G34" s="21" t="s">
        <v>188</v>
      </c>
      <c r="H34" s="21" t="s">
        <v>189</v>
      </c>
      <c r="I34" s="21" t="s">
        <v>190</v>
      </c>
      <c r="J34" s="21" t="s">
        <v>191</v>
      </c>
    </row>
    <row r="35" spans="1:10" s="11" customFormat="1" x14ac:dyDescent="0.2">
      <c r="A35" s="3" t="s">
        <v>163</v>
      </c>
      <c r="B35" s="3" t="s">
        <v>192</v>
      </c>
      <c r="C35" s="3" t="s">
        <v>193</v>
      </c>
      <c r="D35" s="3" t="s">
        <v>194</v>
      </c>
      <c r="E35" s="11" t="s">
        <v>195</v>
      </c>
      <c r="F35" s="11" t="s">
        <v>196</v>
      </c>
      <c r="G35" s="11" t="s">
        <v>197</v>
      </c>
      <c r="H35" s="22" t="s">
        <v>198</v>
      </c>
      <c r="I35" s="22" t="s">
        <v>199</v>
      </c>
      <c r="J35" s="22" t="s">
        <v>200</v>
      </c>
    </row>
    <row r="36" spans="1:10" s="38" customFormat="1" x14ac:dyDescent="0.2">
      <c r="A36" s="26">
        <v>2023</v>
      </c>
      <c r="B36" s="39">
        <v>5887116.996684636</v>
      </c>
      <c r="C36" s="39">
        <v>2351874.5364913354</v>
      </c>
      <c r="D36" s="39">
        <v>2097049.4985760415</v>
      </c>
      <c r="E36" s="39">
        <v>41539.20481639068</v>
      </c>
      <c r="F36" s="39">
        <v>919174.71131232113</v>
      </c>
      <c r="G36" s="39">
        <v>509984.797645399</v>
      </c>
      <c r="H36" s="39">
        <v>641894.75561750995</v>
      </c>
      <c r="I36" s="39">
        <v>130219.07016810354</v>
      </c>
      <c r="J36" s="39">
        <v>1292429.9206335763</v>
      </c>
    </row>
    <row r="37" spans="1:10" s="38" customFormat="1" x14ac:dyDescent="0.2">
      <c r="A37" s="26">
        <f>A36+1</f>
        <v>2024</v>
      </c>
      <c r="B37" s="39">
        <v>5308315.9774718583</v>
      </c>
      <c r="C37" s="39">
        <v>1802932.700610318</v>
      </c>
      <c r="D37" s="39">
        <v>1865467.4702614713</v>
      </c>
      <c r="E37" s="39">
        <v>137208.05507728859</v>
      </c>
      <c r="F37" s="39">
        <v>879158.41375910328</v>
      </c>
      <c r="G37" s="39">
        <v>490395.35821881203</v>
      </c>
      <c r="H37" s="39">
        <v>635820.9104846142</v>
      </c>
      <c r="I37" s="39">
        <v>175051.28657929442</v>
      </c>
      <c r="J37" s="39">
        <v>1187749.2527424274</v>
      </c>
    </row>
    <row r="38" spans="1:10" s="38" customFormat="1" x14ac:dyDescent="0.2">
      <c r="A38" s="26">
        <f t="shared" ref="A38:A55" si="1">A37+1</f>
        <v>2025</v>
      </c>
      <c r="B38" s="39">
        <v>5049606.9465753846</v>
      </c>
      <c r="C38" s="39">
        <v>1705194.9242767447</v>
      </c>
      <c r="D38" s="39">
        <v>1790076.7847322035</v>
      </c>
      <c r="E38" s="39">
        <v>142367.2931571104</v>
      </c>
      <c r="F38" s="39">
        <v>837291.94904012152</v>
      </c>
      <c r="G38" s="39">
        <v>463866.2069468085</v>
      </c>
      <c r="H38" s="39">
        <v>563300.52251154685</v>
      </c>
      <c r="I38" s="39">
        <v>176531.98323756657</v>
      </c>
      <c r="J38" s="39">
        <v>1161054.0674054862</v>
      </c>
    </row>
    <row r="39" spans="1:10" s="38" customFormat="1" x14ac:dyDescent="0.2">
      <c r="A39" s="26">
        <f t="shared" si="1"/>
        <v>2026</v>
      </c>
      <c r="B39" s="39">
        <v>4363685.5572603075</v>
      </c>
      <c r="C39" s="39">
        <v>1366815.9960533793</v>
      </c>
      <c r="D39" s="39">
        <v>2265764.6771519571</v>
      </c>
      <c r="E39" s="39">
        <v>167981.07860318711</v>
      </c>
      <c r="F39" s="39">
        <v>721454.85498675751</v>
      </c>
      <c r="G39" s="39">
        <v>393272.82083043718</v>
      </c>
      <c r="H39" s="39">
        <v>519881.22211767075</v>
      </c>
      <c r="I39" s="39">
        <v>156078.44895315624</v>
      </c>
      <c r="J39" s="39">
        <v>1038201.1357157194</v>
      </c>
    </row>
    <row r="40" spans="1:10" s="38" customFormat="1" x14ac:dyDescent="0.2">
      <c r="A40" s="26">
        <f t="shared" si="1"/>
        <v>2027</v>
      </c>
      <c r="B40" s="39">
        <v>3677764.1679452304</v>
      </c>
      <c r="C40" s="39">
        <v>1091730.7582220007</v>
      </c>
      <c r="D40" s="39">
        <v>2920645.0128368884</v>
      </c>
      <c r="E40" s="39">
        <v>222700.80140269003</v>
      </c>
      <c r="F40" s="39">
        <v>579927.09336780547</v>
      </c>
      <c r="G40" s="39">
        <v>317101.29588180489</v>
      </c>
      <c r="H40" s="39">
        <v>480068.29243835376</v>
      </c>
      <c r="I40" s="39">
        <v>167172.28697666316</v>
      </c>
      <c r="J40" s="39">
        <v>819063.63965591241</v>
      </c>
    </row>
    <row r="41" spans="1:10" s="38" customFormat="1" x14ac:dyDescent="0.2">
      <c r="A41" s="26">
        <f t="shared" si="1"/>
        <v>2028</v>
      </c>
      <c r="B41" s="39">
        <v>2991842.7786301533</v>
      </c>
      <c r="C41" s="39">
        <v>811290.14317092486</v>
      </c>
      <c r="D41" s="39">
        <v>3817678.7927446794</v>
      </c>
      <c r="E41" s="39">
        <v>360533.5775579242</v>
      </c>
      <c r="F41" s="39">
        <v>435432.12929427472</v>
      </c>
      <c r="G41" s="39">
        <v>240101.86746574592</v>
      </c>
      <c r="H41" s="39">
        <v>385569.7703597598</v>
      </c>
      <c r="I41" s="39">
        <v>187487.28343005822</v>
      </c>
      <c r="J41" s="39">
        <v>571428.00735146541</v>
      </c>
    </row>
    <row r="42" spans="1:10" s="38" customFormat="1" x14ac:dyDescent="0.2">
      <c r="A42" s="26">
        <f t="shared" si="1"/>
        <v>2029</v>
      </c>
      <c r="B42" s="39">
        <v>2305921.3893150762</v>
      </c>
      <c r="C42" s="39">
        <v>629844.54924022092</v>
      </c>
      <c r="D42" s="39">
        <v>4198792.9415517477</v>
      </c>
      <c r="E42" s="39">
        <v>276854.29606676742</v>
      </c>
      <c r="F42" s="39">
        <v>338557.45155797561</v>
      </c>
      <c r="G42" s="39">
        <v>187835.08962293417</v>
      </c>
      <c r="H42" s="39">
        <v>295418.33538203721</v>
      </c>
      <c r="I42" s="39">
        <v>144426.29555077016</v>
      </c>
      <c r="J42" s="39">
        <v>432985.37189437088</v>
      </c>
    </row>
    <row r="43" spans="1:10" s="38" customFormat="1" x14ac:dyDescent="0.2">
      <c r="A43" s="26">
        <f t="shared" si="1"/>
        <v>2030</v>
      </c>
      <c r="B43" s="39">
        <v>1620000.0000000005</v>
      </c>
      <c r="C43" s="39">
        <v>550193.61209150194</v>
      </c>
      <c r="D43" s="39">
        <v>2882753.2989552729</v>
      </c>
      <c r="E43" s="39">
        <v>231881.81043026122</v>
      </c>
      <c r="F43" s="39">
        <v>295411.64638210257</v>
      </c>
      <c r="G43" s="39">
        <v>164415.47008924422</v>
      </c>
      <c r="H43" s="39">
        <v>256135.25842378472</v>
      </c>
      <c r="I43" s="39">
        <v>121962.20258310578</v>
      </c>
      <c r="J43" s="39">
        <v>0</v>
      </c>
    </row>
    <row r="44" spans="1:10" s="38" customFormat="1" x14ac:dyDescent="0.2">
      <c r="A44" s="26">
        <f t="shared" si="1"/>
        <v>2031</v>
      </c>
      <c r="B44" s="39">
        <v>1458000</v>
      </c>
      <c r="C44" s="39">
        <v>496626.47906004492</v>
      </c>
      <c r="D44" s="39">
        <v>2957037.6942141298</v>
      </c>
      <c r="E44" s="39">
        <v>213644.049846654</v>
      </c>
      <c r="F44" s="39">
        <v>262289.96931781783</v>
      </c>
      <c r="G44" s="39">
        <v>145761.89701306852</v>
      </c>
      <c r="H44" s="39">
        <v>230531.06928229041</v>
      </c>
      <c r="I44" s="39">
        <v>109146.53548012435</v>
      </c>
      <c r="J44" s="39">
        <v>0</v>
      </c>
    </row>
    <row r="45" spans="1:10" s="38" customFormat="1" x14ac:dyDescent="0.2">
      <c r="A45" s="26">
        <f t="shared" si="1"/>
        <v>2032</v>
      </c>
      <c r="B45" s="39">
        <v>1296000</v>
      </c>
      <c r="C45" s="39">
        <v>461739.006145661</v>
      </c>
      <c r="D45" s="39">
        <v>2823140.5753619825</v>
      </c>
      <c r="E45" s="39">
        <v>187524.67405366589</v>
      </c>
      <c r="F45" s="39">
        <v>226121.60818162537</v>
      </c>
      <c r="G45" s="39">
        <v>127261.72480292416</v>
      </c>
      <c r="H45" s="39">
        <v>199112.24607822852</v>
      </c>
      <c r="I45" s="39">
        <v>94240.740737895161</v>
      </c>
      <c r="J45" s="39">
        <v>0</v>
      </c>
    </row>
    <row r="46" spans="1:10" s="38" customFormat="1" x14ac:dyDescent="0.2">
      <c r="A46" s="26">
        <f t="shared" si="1"/>
        <v>2033</v>
      </c>
      <c r="B46" s="39">
        <v>1134000.0000000002</v>
      </c>
      <c r="C46" s="39">
        <v>410729.67203458771</v>
      </c>
      <c r="D46" s="39">
        <v>2828791.8871361562</v>
      </c>
      <c r="E46" s="39">
        <v>158824.49683146307</v>
      </c>
      <c r="F46" s="39">
        <v>200937.33958363021</v>
      </c>
      <c r="G46" s="39">
        <v>109030.86843897738</v>
      </c>
      <c r="H46" s="39">
        <v>171173.90422523001</v>
      </c>
      <c r="I46" s="39">
        <v>83303.718886111747</v>
      </c>
      <c r="J46" s="39">
        <v>0</v>
      </c>
    </row>
    <row r="47" spans="1:10" s="38" customFormat="1" x14ac:dyDescent="0.2">
      <c r="A47" s="26">
        <f t="shared" si="1"/>
        <v>2034</v>
      </c>
      <c r="B47" s="39">
        <v>972000.00000000023</v>
      </c>
      <c r="C47" s="39">
        <v>361878.11785728252</v>
      </c>
      <c r="D47" s="39">
        <v>2780984.3989409418</v>
      </c>
      <c r="E47" s="39">
        <v>136906.38318071465</v>
      </c>
      <c r="F47" s="39">
        <v>165577.6582308904</v>
      </c>
      <c r="G47" s="39">
        <v>93413.802361173322</v>
      </c>
      <c r="H47" s="39">
        <v>144128.27022830845</v>
      </c>
      <c r="I47" s="39">
        <v>70095.768141630819</v>
      </c>
      <c r="J47" s="39">
        <v>0</v>
      </c>
    </row>
    <row r="48" spans="1:10" s="38" customFormat="1" x14ac:dyDescent="0.2">
      <c r="A48" s="26">
        <f t="shared" si="1"/>
        <v>2035</v>
      </c>
      <c r="B48" s="39">
        <v>810000</v>
      </c>
      <c r="C48" s="39">
        <v>303939.47294806212</v>
      </c>
      <c r="D48" s="39">
        <v>2825533.132451517</v>
      </c>
      <c r="E48" s="39">
        <v>109880.05769471316</v>
      </c>
      <c r="F48" s="39">
        <v>140331.89317223866</v>
      </c>
      <c r="G48" s="39">
        <v>77564.35338375649</v>
      </c>
      <c r="H48" s="39">
        <v>120283.12695054879</v>
      </c>
      <c r="I48" s="39">
        <v>58001.095850680846</v>
      </c>
      <c r="J48" s="39">
        <v>0</v>
      </c>
    </row>
    <row r="49" spans="1:11" s="38" customFormat="1" x14ac:dyDescent="0.2">
      <c r="A49" s="26">
        <f t="shared" si="1"/>
        <v>2036</v>
      </c>
      <c r="B49" s="39">
        <v>648000</v>
      </c>
      <c r="C49" s="39">
        <v>254335.78042014939</v>
      </c>
      <c r="D49" s="39">
        <v>2695013.0107310619</v>
      </c>
      <c r="E49" s="39">
        <v>78401.905848326249</v>
      </c>
      <c r="F49" s="39">
        <v>113495.97493739701</v>
      </c>
      <c r="G49" s="39">
        <v>62321.155716332105</v>
      </c>
      <c r="H49" s="39">
        <v>95522.483916769939</v>
      </c>
      <c r="I49" s="39">
        <v>43922.699161025332</v>
      </c>
      <c r="J49" s="39">
        <v>0</v>
      </c>
    </row>
    <row r="50" spans="1:11" s="38" customFormat="1" x14ac:dyDescent="0.2">
      <c r="A50" s="26">
        <f t="shared" si="1"/>
        <v>2037</v>
      </c>
      <c r="B50" s="39">
        <v>486000</v>
      </c>
      <c r="C50" s="39">
        <v>192423.31593259223</v>
      </c>
      <c r="D50" s="39">
        <v>2732068.2712978194</v>
      </c>
      <c r="E50" s="39">
        <v>66499.177114514925</v>
      </c>
      <c r="F50" s="39">
        <v>80170.432173412439</v>
      </c>
      <c r="G50" s="39">
        <v>44470.009242510459</v>
      </c>
      <c r="H50" s="39">
        <v>68614.914293428723</v>
      </c>
      <c r="I50" s="39">
        <v>33822.151243541266</v>
      </c>
      <c r="J50" s="39">
        <v>0</v>
      </c>
    </row>
    <row r="51" spans="1:11" s="38" customFormat="1" x14ac:dyDescent="0.2">
      <c r="A51" s="26">
        <f t="shared" si="1"/>
        <v>2038</v>
      </c>
      <c r="B51" s="39">
        <v>324000.00000000006</v>
      </c>
      <c r="C51" s="39">
        <v>133718.68116302218</v>
      </c>
      <c r="D51" s="39">
        <v>2617541.0728147659</v>
      </c>
      <c r="E51" s="39">
        <v>40467.018315588182</v>
      </c>
      <c r="F51" s="39">
        <v>52897.843670088776</v>
      </c>
      <c r="G51" s="39">
        <v>29550.99804909826</v>
      </c>
      <c r="H51" s="39">
        <v>46190.92304908084</v>
      </c>
      <c r="I51" s="39">
        <v>21174.535753121825</v>
      </c>
      <c r="J51" s="39">
        <v>0</v>
      </c>
    </row>
    <row r="52" spans="1:11" s="38" customFormat="1" x14ac:dyDescent="0.2">
      <c r="A52" s="26">
        <f t="shared" si="1"/>
        <v>2039</v>
      </c>
      <c r="B52" s="39">
        <v>162000</v>
      </c>
      <c r="C52" s="39">
        <v>68291.916250542912</v>
      </c>
      <c r="D52" s="39">
        <v>2594418.4896418611</v>
      </c>
      <c r="E52" s="39">
        <v>18399.626811825321</v>
      </c>
      <c r="F52" s="39">
        <v>26833.032907483346</v>
      </c>
      <c r="G52" s="39">
        <v>14837.887224870421</v>
      </c>
      <c r="H52" s="39">
        <v>23117.299191764614</v>
      </c>
      <c r="I52" s="39">
        <v>10520.237613513395</v>
      </c>
      <c r="J52" s="39">
        <v>0</v>
      </c>
    </row>
    <row r="53" spans="1:11" s="38" customFormat="1" x14ac:dyDescent="0.2">
      <c r="A53" s="26">
        <f t="shared" si="1"/>
        <v>2040</v>
      </c>
      <c r="B53" s="39">
        <v>0</v>
      </c>
      <c r="C53" s="39">
        <v>0</v>
      </c>
      <c r="D53" s="39">
        <v>2475750.2926137415</v>
      </c>
      <c r="E53" s="39">
        <v>0</v>
      </c>
      <c r="F53" s="39">
        <v>0</v>
      </c>
      <c r="G53" s="39">
        <v>0</v>
      </c>
      <c r="H53" s="39">
        <v>0</v>
      </c>
      <c r="I53" s="39">
        <v>0</v>
      </c>
      <c r="J53" s="39">
        <v>0</v>
      </c>
    </row>
    <row r="54" spans="1:11" s="38" customFormat="1" x14ac:dyDescent="0.2">
      <c r="A54" s="26">
        <f t="shared" si="1"/>
        <v>2041</v>
      </c>
      <c r="B54" s="39">
        <v>0</v>
      </c>
      <c r="C54" s="39">
        <v>0</v>
      </c>
      <c r="D54" s="39">
        <v>2459878.6849370948</v>
      </c>
      <c r="E54" s="39">
        <v>0</v>
      </c>
      <c r="F54" s="39">
        <v>0</v>
      </c>
      <c r="G54" s="39">
        <v>0</v>
      </c>
      <c r="H54" s="39">
        <v>0</v>
      </c>
      <c r="I54" s="39">
        <v>0</v>
      </c>
      <c r="J54" s="39">
        <v>0</v>
      </c>
    </row>
    <row r="55" spans="1:11" s="38" customFormat="1" x14ac:dyDescent="0.2">
      <c r="A55" s="26">
        <f t="shared" si="1"/>
        <v>2042</v>
      </c>
      <c r="B55" s="39">
        <v>0</v>
      </c>
      <c r="C55" s="39">
        <v>0</v>
      </c>
      <c r="D55" s="39">
        <v>2209452.915561317</v>
      </c>
      <c r="E55" s="39">
        <v>0</v>
      </c>
      <c r="F55" s="39">
        <v>0</v>
      </c>
      <c r="G55" s="39">
        <v>0</v>
      </c>
      <c r="H55" s="39">
        <v>0</v>
      </c>
      <c r="I55" s="39">
        <v>0</v>
      </c>
      <c r="J55" s="39">
        <v>0</v>
      </c>
    </row>
    <row r="56" spans="1:11" s="38" customFormat="1" x14ac:dyDescent="0.2">
      <c r="A56" s="26">
        <v>2043</v>
      </c>
      <c r="B56" s="39">
        <v>0</v>
      </c>
      <c r="C56" s="39">
        <v>0</v>
      </c>
      <c r="D56" s="39">
        <v>2300471.5224411436</v>
      </c>
      <c r="E56" s="39">
        <v>0</v>
      </c>
      <c r="F56" s="39">
        <v>0</v>
      </c>
      <c r="G56" s="39">
        <v>0</v>
      </c>
      <c r="H56" s="39">
        <v>0</v>
      </c>
      <c r="I56" s="39">
        <v>0</v>
      </c>
      <c r="J56" s="39">
        <v>0</v>
      </c>
    </row>
    <row r="57" spans="1:11" x14ac:dyDescent="0.2">
      <c r="B57" s="52"/>
    </row>
    <row r="58" spans="1:11" x14ac:dyDescent="0.2">
      <c r="A58">
        <f>A33+1</f>
        <v>2</v>
      </c>
      <c r="B58" s="9" t="str">
        <f ca="1">OFFSET(Portfolios!$B$7,A58,0)</f>
        <v>Portfolio2</v>
      </c>
      <c r="C58" s="9" t="str">
        <f ca="1">VLOOKUP(B58,Portfolios!$B$8:$C$47,2,FALSE)</f>
        <v>Front-loaded decline</v>
      </c>
      <c r="E58" s="91" t="s">
        <v>183</v>
      </c>
      <c r="F58" s="91"/>
      <c r="G58" s="91"/>
      <c r="H58" s="91"/>
      <c r="I58" s="91"/>
      <c r="J58" s="91"/>
    </row>
    <row r="59" spans="1:11" x14ac:dyDescent="0.2">
      <c r="C59" s="28" t="s">
        <v>184</v>
      </c>
      <c r="D59" s="28" t="s">
        <v>185</v>
      </c>
      <c r="E59" s="26" t="s">
        <v>186</v>
      </c>
      <c r="F59" s="26" t="s">
        <v>187</v>
      </c>
      <c r="G59" s="26" t="s">
        <v>188</v>
      </c>
      <c r="H59" s="26" t="s">
        <v>189</v>
      </c>
      <c r="I59" s="26" t="s">
        <v>190</v>
      </c>
      <c r="J59" s="26" t="s">
        <v>191</v>
      </c>
      <c r="K59" s="26"/>
    </row>
    <row r="60" spans="1:11" s="11" customFormat="1" x14ac:dyDescent="0.2">
      <c r="A60" s="3" t="s">
        <v>163</v>
      </c>
      <c r="B60" s="3" t="s">
        <v>192</v>
      </c>
      <c r="C60" s="3" t="s">
        <v>193</v>
      </c>
      <c r="D60" s="3" t="s">
        <v>194</v>
      </c>
      <c r="E60" s="42" t="s">
        <v>195</v>
      </c>
      <c r="F60" s="42" t="s">
        <v>196</v>
      </c>
      <c r="G60" s="42" t="s">
        <v>197</v>
      </c>
      <c r="H60" s="42" t="s">
        <v>198</v>
      </c>
      <c r="I60" s="42" t="s">
        <v>199</v>
      </c>
      <c r="J60" s="42" t="s">
        <v>200</v>
      </c>
      <c r="K60" s="42"/>
    </row>
    <row r="61" spans="1:11" s="10" customFormat="1" x14ac:dyDescent="0.2">
      <c r="A61" s="3">
        <v>2023</v>
      </c>
      <c r="B61" s="39">
        <v>5887116.996684636</v>
      </c>
      <c r="C61" s="39">
        <v>2351874.5364913354</v>
      </c>
      <c r="D61" s="39">
        <v>2097049.4985760415</v>
      </c>
      <c r="E61" s="39">
        <v>41539.20481639068</v>
      </c>
      <c r="F61" s="39">
        <v>919174.71131232113</v>
      </c>
      <c r="G61" s="39">
        <v>509984.797645399</v>
      </c>
      <c r="H61" s="39">
        <v>641894.75561750995</v>
      </c>
      <c r="I61" s="39">
        <v>130219.07016810354</v>
      </c>
      <c r="J61" s="39">
        <v>1292429.9206335763</v>
      </c>
      <c r="K61" s="38"/>
    </row>
    <row r="62" spans="1:11" s="10" customFormat="1" x14ac:dyDescent="0.2">
      <c r="A62" s="3">
        <f>A61+1</f>
        <v>2024</v>
      </c>
      <c r="B62" s="39">
        <v>5308315.9774718583</v>
      </c>
      <c r="C62" s="39">
        <v>1802932.700610318</v>
      </c>
      <c r="D62" s="39">
        <v>1865467.4702614713</v>
      </c>
      <c r="E62" s="39">
        <v>137208.05507728859</v>
      </c>
      <c r="F62" s="39">
        <v>879158.41375910328</v>
      </c>
      <c r="G62" s="39">
        <v>490395.35821881203</v>
      </c>
      <c r="H62" s="39">
        <v>635820.9104846142</v>
      </c>
      <c r="I62" s="39">
        <v>175051.28657929442</v>
      </c>
      <c r="J62" s="39">
        <v>1187749.2527424274</v>
      </c>
      <c r="K62" s="38"/>
    </row>
    <row r="63" spans="1:11" s="10" customFormat="1" x14ac:dyDescent="0.2">
      <c r="A63" s="3">
        <f t="shared" ref="A63:A80" si="2">A62+1</f>
        <v>2025</v>
      </c>
      <c r="B63" s="14">
        <v>5049606.9465753846</v>
      </c>
      <c r="C63" s="14">
        <v>1705194.9242767447</v>
      </c>
      <c r="D63" s="14">
        <v>1790076.7847322035</v>
      </c>
      <c r="E63" s="39">
        <v>142367.2931571104</v>
      </c>
      <c r="F63" s="39">
        <v>837291.94904012152</v>
      </c>
      <c r="G63" s="39">
        <v>463866.2069468085</v>
      </c>
      <c r="H63" s="39">
        <v>563300.52251154685</v>
      </c>
      <c r="I63" s="39">
        <v>176531.98323756657</v>
      </c>
      <c r="J63" s="39">
        <v>1161054.0674054862</v>
      </c>
      <c r="K63" s="38"/>
    </row>
    <row r="64" spans="1:11" s="10" customFormat="1" x14ac:dyDescent="0.2">
      <c r="A64" s="3">
        <f t="shared" si="2"/>
        <v>2026</v>
      </c>
      <c r="B64" s="14">
        <v>3279487.2322138958</v>
      </c>
      <c r="C64" s="14">
        <v>1027217.8297505552</v>
      </c>
      <c r="D64" s="14">
        <v>2899474.7176788701</v>
      </c>
      <c r="E64" s="39">
        <v>126244.6148568373</v>
      </c>
      <c r="F64" s="39">
        <v>542202.67581178958</v>
      </c>
      <c r="G64" s="39">
        <v>295560.52510344185</v>
      </c>
      <c r="H64" s="39">
        <v>390711.88971578609</v>
      </c>
      <c r="I64" s="39">
        <v>117299.30441802691</v>
      </c>
      <c r="J64" s="39">
        <v>780250.39255745872</v>
      </c>
      <c r="K64" s="38"/>
    </row>
    <row r="65" spans="1:11" s="10" customFormat="1" x14ac:dyDescent="0.2">
      <c r="A65" s="3">
        <f t="shared" si="2"/>
        <v>2027</v>
      </c>
      <c r="B65" s="14">
        <v>2394427.3750331518</v>
      </c>
      <c r="C65" s="14">
        <v>710776.95422568102</v>
      </c>
      <c r="D65" s="14">
        <v>3698633.8896755702</v>
      </c>
      <c r="E65" s="39">
        <v>144990.50808316085</v>
      </c>
      <c r="F65" s="39">
        <v>377564.53227371775</v>
      </c>
      <c r="G65" s="39">
        <v>206450.43805027031</v>
      </c>
      <c r="H65" s="39">
        <v>312550.94367348601</v>
      </c>
      <c r="I65" s="39">
        <v>108838.38169195554</v>
      </c>
      <c r="J65" s="39">
        <v>533255.61703487986</v>
      </c>
      <c r="K65" s="38"/>
    </row>
    <row r="66" spans="1:11" s="10" customFormat="1" x14ac:dyDescent="0.2">
      <c r="A66" s="3">
        <f t="shared" si="2"/>
        <v>2028</v>
      </c>
      <c r="B66" s="14">
        <v>1951897.4464427789</v>
      </c>
      <c r="C66" s="14">
        <v>529290.9006082773</v>
      </c>
      <c r="D66" s="14">
        <v>4483542.7322057914</v>
      </c>
      <c r="E66" s="39">
        <v>235214.42183348941</v>
      </c>
      <c r="F66" s="39">
        <v>284078.71808617603</v>
      </c>
      <c r="G66" s="39">
        <v>156644.00059387821</v>
      </c>
      <c r="H66" s="39">
        <v>251548.1948337293</v>
      </c>
      <c r="I66" s="39">
        <v>122317.90800691104</v>
      </c>
      <c r="J66" s="39">
        <v>372803.30248031765</v>
      </c>
      <c r="K66" s="38"/>
    </row>
    <row r="67" spans="1:11" s="10" customFormat="1" x14ac:dyDescent="0.2">
      <c r="A67" s="3">
        <f t="shared" si="2"/>
        <v>2029</v>
      </c>
      <c r="B67" s="14">
        <v>1730632.4821475933</v>
      </c>
      <c r="C67" s="14">
        <v>472708.8445727565</v>
      </c>
      <c r="D67" s="14">
        <v>4565636.100018437</v>
      </c>
      <c r="E67" s="39">
        <v>207783.76913255066</v>
      </c>
      <c r="F67" s="39">
        <v>254093.0169841467</v>
      </c>
      <c r="G67" s="39">
        <v>140973.36921147609</v>
      </c>
      <c r="H67" s="39">
        <v>221716.39042126411</v>
      </c>
      <c r="I67" s="39">
        <v>108394.34488729604</v>
      </c>
      <c r="J67" s="39">
        <v>324962.74693810288</v>
      </c>
      <c r="K67" s="38"/>
    </row>
    <row r="68" spans="1:11" s="10" customFormat="1" x14ac:dyDescent="0.2">
      <c r="A68" s="3">
        <f>A67+1</f>
        <v>2030</v>
      </c>
      <c r="B68" s="14">
        <v>1620000.0000000005</v>
      </c>
      <c r="C68" s="14">
        <v>550193.61209150194</v>
      </c>
      <c r="D68" s="14">
        <v>2882753.2989552729</v>
      </c>
      <c r="E68" s="39">
        <v>231881.81043026122</v>
      </c>
      <c r="F68" s="39">
        <v>295411.64638210257</v>
      </c>
      <c r="G68" s="39">
        <v>164415.47008924422</v>
      </c>
      <c r="H68" s="39">
        <v>256135.25842378472</v>
      </c>
      <c r="I68" s="39">
        <v>121962.20258310578</v>
      </c>
      <c r="J68" s="39">
        <v>0</v>
      </c>
      <c r="K68" s="38"/>
    </row>
    <row r="69" spans="1:11" s="10" customFormat="1" x14ac:dyDescent="0.2">
      <c r="A69" s="3">
        <f t="shared" si="2"/>
        <v>2031</v>
      </c>
      <c r="B69" s="14">
        <v>1458000</v>
      </c>
      <c r="C69" s="14">
        <v>496626.47906004492</v>
      </c>
      <c r="D69" s="14">
        <v>2957037.6942141298</v>
      </c>
      <c r="E69" s="39">
        <v>213644.049846654</v>
      </c>
      <c r="F69" s="39">
        <v>262289.96931781783</v>
      </c>
      <c r="G69" s="39">
        <v>145761.89701306852</v>
      </c>
      <c r="H69" s="39">
        <v>230531.06928229041</v>
      </c>
      <c r="I69" s="39">
        <v>109146.53548012435</v>
      </c>
      <c r="J69" s="39">
        <v>0</v>
      </c>
      <c r="K69" s="38"/>
    </row>
    <row r="70" spans="1:11" s="10" customFormat="1" x14ac:dyDescent="0.2">
      <c r="A70" s="3">
        <f t="shared" si="2"/>
        <v>2032</v>
      </c>
      <c r="B70" s="14">
        <v>1296000</v>
      </c>
      <c r="C70" s="14">
        <v>461739.006145661</v>
      </c>
      <c r="D70" s="14">
        <v>2823140.5753619825</v>
      </c>
      <c r="E70" s="14">
        <v>187524.67405366589</v>
      </c>
      <c r="F70" s="14">
        <v>226121.60818162537</v>
      </c>
      <c r="G70" s="14">
        <v>127261.72480292416</v>
      </c>
      <c r="H70" s="14">
        <v>199112.24607822852</v>
      </c>
      <c r="I70" s="14">
        <v>94240.740737895161</v>
      </c>
      <c r="J70" s="14">
        <v>0</v>
      </c>
    </row>
    <row r="71" spans="1:11" s="10" customFormat="1" x14ac:dyDescent="0.2">
      <c r="A71" s="3">
        <f t="shared" si="2"/>
        <v>2033</v>
      </c>
      <c r="B71" s="14">
        <v>1134000.0000000002</v>
      </c>
      <c r="C71" s="14">
        <v>410729.67203458771</v>
      </c>
      <c r="D71" s="14">
        <v>2828791.8871361562</v>
      </c>
      <c r="E71" s="14">
        <v>158824.49683146307</v>
      </c>
      <c r="F71" s="14">
        <v>200937.33958363021</v>
      </c>
      <c r="G71" s="14">
        <v>109030.86843897738</v>
      </c>
      <c r="H71" s="14">
        <v>171173.90422523001</v>
      </c>
      <c r="I71" s="14">
        <v>83303.718886111747</v>
      </c>
      <c r="J71" s="14">
        <v>0</v>
      </c>
    </row>
    <row r="72" spans="1:11" s="10" customFormat="1" x14ac:dyDescent="0.2">
      <c r="A72" s="3">
        <f t="shared" si="2"/>
        <v>2034</v>
      </c>
      <c r="B72" s="14">
        <v>972000.00000000023</v>
      </c>
      <c r="C72" s="14">
        <v>361878.11785728252</v>
      </c>
      <c r="D72" s="14">
        <v>2780984.3989409418</v>
      </c>
      <c r="E72" s="14">
        <v>136906.38318071465</v>
      </c>
      <c r="F72" s="14">
        <v>165577.6582308904</v>
      </c>
      <c r="G72" s="14">
        <v>93413.802361173322</v>
      </c>
      <c r="H72" s="14">
        <v>144128.27022830845</v>
      </c>
      <c r="I72" s="14">
        <v>70095.768141630819</v>
      </c>
      <c r="J72" s="14">
        <v>0</v>
      </c>
    </row>
    <row r="73" spans="1:11" s="10" customFormat="1" x14ac:dyDescent="0.2">
      <c r="A73" s="3">
        <f t="shared" si="2"/>
        <v>2035</v>
      </c>
      <c r="B73" s="14">
        <v>810000</v>
      </c>
      <c r="C73" s="14">
        <v>303939.47294806212</v>
      </c>
      <c r="D73" s="14">
        <v>2825533.132451517</v>
      </c>
      <c r="E73" s="14">
        <v>109880.05769471316</v>
      </c>
      <c r="F73" s="14">
        <v>140331.89317223866</v>
      </c>
      <c r="G73" s="14">
        <v>77564.35338375649</v>
      </c>
      <c r="H73" s="14">
        <v>120283.12695054879</v>
      </c>
      <c r="I73" s="14">
        <v>58001.095850680846</v>
      </c>
      <c r="J73" s="14">
        <v>0</v>
      </c>
    </row>
    <row r="74" spans="1:11" s="10" customFormat="1" x14ac:dyDescent="0.2">
      <c r="A74" s="3">
        <f t="shared" si="2"/>
        <v>2036</v>
      </c>
      <c r="B74" s="14">
        <v>648000</v>
      </c>
      <c r="C74" s="14">
        <v>254335.78042014939</v>
      </c>
      <c r="D74" s="14">
        <v>2695013.0107310619</v>
      </c>
      <c r="E74" s="14">
        <v>78401.905848326249</v>
      </c>
      <c r="F74" s="14">
        <v>113495.97493739701</v>
      </c>
      <c r="G74" s="14">
        <v>62321.155716332105</v>
      </c>
      <c r="H74" s="14">
        <v>95522.483916769939</v>
      </c>
      <c r="I74" s="14">
        <v>43922.699161025332</v>
      </c>
      <c r="J74" s="14">
        <v>0</v>
      </c>
    </row>
    <row r="75" spans="1:11" s="10" customFormat="1" x14ac:dyDescent="0.2">
      <c r="A75" s="3">
        <f t="shared" si="2"/>
        <v>2037</v>
      </c>
      <c r="B75" s="14">
        <v>486000</v>
      </c>
      <c r="C75" s="14">
        <v>192423.31593259223</v>
      </c>
      <c r="D75" s="14">
        <v>2732068.2712978194</v>
      </c>
      <c r="E75" s="14">
        <v>66499.177114514925</v>
      </c>
      <c r="F75" s="14">
        <v>80170.432173412439</v>
      </c>
      <c r="G75" s="14">
        <v>44470.009242510459</v>
      </c>
      <c r="H75" s="14">
        <v>68614.914293428723</v>
      </c>
      <c r="I75" s="14">
        <v>33822.151243541266</v>
      </c>
      <c r="J75" s="14">
        <v>0</v>
      </c>
    </row>
    <row r="76" spans="1:11" s="10" customFormat="1" x14ac:dyDescent="0.2">
      <c r="A76" s="3">
        <f t="shared" si="2"/>
        <v>2038</v>
      </c>
      <c r="B76" s="14">
        <v>324000.00000000006</v>
      </c>
      <c r="C76" s="14">
        <v>133718.68116302218</v>
      </c>
      <c r="D76" s="14">
        <v>2617541.0728147659</v>
      </c>
      <c r="E76" s="14">
        <v>40467.018315588182</v>
      </c>
      <c r="F76" s="14">
        <v>52897.843670088776</v>
      </c>
      <c r="G76" s="14">
        <v>29550.99804909826</v>
      </c>
      <c r="H76" s="14">
        <v>46190.92304908084</v>
      </c>
      <c r="I76" s="14">
        <v>21174.535753121825</v>
      </c>
      <c r="J76" s="14">
        <v>0</v>
      </c>
    </row>
    <row r="77" spans="1:11" s="10" customFormat="1" x14ac:dyDescent="0.2">
      <c r="A77" s="3">
        <f t="shared" si="2"/>
        <v>2039</v>
      </c>
      <c r="B77" s="14">
        <v>162000</v>
      </c>
      <c r="C77" s="14">
        <v>68291.916250542912</v>
      </c>
      <c r="D77" s="14">
        <v>2594418.4896418611</v>
      </c>
      <c r="E77" s="14">
        <v>18399.626811825321</v>
      </c>
      <c r="F77" s="14">
        <v>26833.032907483346</v>
      </c>
      <c r="G77" s="14">
        <v>14837.887224870421</v>
      </c>
      <c r="H77" s="14">
        <v>23117.299191764614</v>
      </c>
      <c r="I77" s="14">
        <v>10520.237613513395</v>
      </c>
      <c r="J77" s="14">
        <v>0</v>
      </c>
    </row>
    <row r="78" spans="1:11" s="10" customFormat="1" x14ac:dyDescent="0.2">
      <c r="A78" s="3">
        <f t="shared" si="2"/>
        <v>2040</v>
      </c>
      <c r="B78" s="14">
        <v>0</v>
      </c>
      <c r="C78" s="14">
        <v>0</v>
      </c>
      <c r="D78" s="14">
        <v>2475750.2926137415</v>
      </c>
      <c r="E78" s="14">
        <v>0</v>
      </c>
      <c r="F78" s="14">
        <v>0</v>
      </c>
      <c r="G78" s="14">
        <v>0</v>
      </c>
      <c r="H78" s="14">
        <v>0</v>
      </c>
      <c r="I78" s="14">
        <v>0</v>
      </c>
      <c r="J78" s="14">
        <v>0</v>
      </c>
    </row>
    <row r="79" spans="1:11" s="10" customFormat="1" x14ac:dyDescent="0.2">
      <c r="A79" s="3">
        <f t="shared" si="2"/>
        <v>2041</v>
      </c>
      <c r="B79" s="14">
        <v>0</v>
      </c>
      <c r="C79" s="14">
        <v>0</v>
      </c>
      <c r="D79" s="14">
        <v>2459878.6849370948</v>
      </c>
      <c r="E79" s="14">
        <v>0</v>
      </c>
      <c r="F79" s="14">
        <v>0</v>
      </c>
      <c r="G79" s="14">
        <v>0</v>
      </c>
      <c r="H79" s="14">
        <v>0</v>
      </c>
      <c r="I79" s="14">
        <v>0</v>
      </c>
      <c r="J79" s="14">
        <v>0</v>
      </c>
    </row>
    <row r="80" spans="1:11" s="10" customFormat="1" x14ac:dyDescent="0.2">
      <c r="A80" s="3">
        <f t="shared" si="2"/>
        <v>2042</v>
      </c>
      <c r="B80" s="14">
        <v>0</v>
      </c>
      <c r="C80" s="14">
        <v>0</v>
      </c>
      <c r="D80" s="14">
        <v>2209452.915561317</v>
      </c>
      <c r="E80" s="14">
        <v>0</v>
      </c>
      <c r="F80" s="14">
        <v>0</v>
      </c>
      <c r="G80" s="14">
        <v>0</v>
      </c>
      <c r="H80" s="14">
        <v>0</v>
      </c>
      <c r="I80" s="14">
        <v>0</v>
      </c>
      <c r="J80" s="14">
        <v>0</v>
      </c>
    </row>
    <row r="81" spans="1:13" s="10" customFormat="1" x14ac:dyDescent="0.2">
      <c r="A81" s="3">
        <v>2043</v>
      </c>
      <c r="B81" s="14">
        <v>0</v>
      </c>
      <c r="C81" s="14">
        <v>0</v>
      </c>
      <c r="D81" s="14">
        <v>2300471.5224411436</v>
      </c>
      <c r="E81" s="14">
        <v>0</v>
      </c>
      <c r="F81" s="14">
        <v>0</v>
      </c>
      <c r="G81" s="14">
        <v>0</v>
      </c>
      <c r="H81" s="14">
        <v>0</v>
      </c>
      <c r="I81" s="14">
        <v>0</v>
      </c>
      <c r="J81" s="14">
        <v>0</v>
      </c>
    </row>
    <row r="82" spans="1:13" x14ac:dyDescent="0.2">
      <c r="B82" s="52"/>
    </row>
    <row r="83" spans="1:13" x14ac:dyDescent="0.2">
      <c r="A83">
        <f>A58+1</f>
        <v>3</v>
      </c>
      <c r="B83" s="9" t="str">
        <f ca="1">OFFSET(Portfolios!$B$7,A83,0)</f>
        <v>Portfolio3</v>
      </c>
      <c r="C83" s="9" t="str">
        <f ca="1">VLOOKUP(B83,Portfolios!$B$8:$C$47,2,FALSE)</f>
        <v>Back-loaded decline</v>
      </c>
      <c r="E83" s="91" t="s">
        <v>183</v>
      </c>
      <c r="F83" s="91"/>
      <c r="G83" s="91"/>
      <c r="H83" s="91"/>
      <c r="I83" s="91"/>
      <c r="J83" s="91"/>
    </row>
    <row r="84" spans="1:13" x14ac:dyDescent="0.2">
      <c r="C84" s="28" t="s">
        <v>184</v>
      </c>
      <c r="D84" s="28" t="s">
        <v>185</v>
      </c>
      <c r="E84" s="26" t="s">
        <v>186</v>
      </c>
      <c r="F84" s="26" t="s">
        <v>187</v>
      </c>
      <c r="G84" s="26" t="s">
        <v>188</v>
      </c>
      <c r="H84" s="26" t="s">
        <v>189</v>
      </c>
      <c r="I84" s="26" t="s">
        <v>190</v>
      </c>
      <c r="J84" s="26" t="s">
        <v>191</v>
      </c>
      <c r="K84" s="26"/>
      <c r="L84" s="26"/>
      <c r="M84" s="26"/>
    </row>
    <row r="85" spans="1:13" s="11" customFormat="1" x14ac:dyDescent="0.2">
      <c r="A85" s="3" t="s">
        <v>163</v>
      </c>
      <c r="B85" s="3" t="s">
        <v>192</v>
      </c>
      <c r="C85" s="3" t="s">
        <v>193</v>
      </c>
      <c r="D85" s="3" t="s">
        <v>194</v>
      </c>
      <c r="E85" s="42" t="s">
        <v>195</v>
      </c>
      <c r="F85" s="42" t="s">
        <v>196</v>
      </c>
      <c r="G85" s="42" t="s">
        <v>197</v>
      </c>
      <c r="H85" s="42" t="s">
        <v>198</v>
      </c>
      <c r="I85" s="42" t="s">
        <v>199</v>
      </c>
      <c r="J85" s="42" t="s">
        <v>200</v>
      </c>
      <c r="K85" s="42"/>
      <c r="L85" s="42"/>
      <c r="M85" s="42"/>
    </row>
    <row r="86" spans="1:13" s="10" customFormat="1" x14ac:dyDescent="0.2">
      <c r="A86" s="3">
        <v>2023</v>
      </c>
      <c r="B86" s="39">
        <v>5887116.996684636</v>
      </c>
      <c r="C86" s="39">
        <v>2351874.5364913354</v>
      </c>
      <c r="D86" s="39">
        <v>2097049.4985760415</v>
      </c>
      <c r="E86" s="39">
        <v>41539.20481639068</v>
      </c>
      <c r="F86" s="39">
        <v>919174.71131232113</v>
      </c>
      <c r="G86" s="39">
        <v>509984.797645399</v>
      </c>
      <c r="H86" s="39">
        <v>641894.75561750995</v>
      </c>
      <c r="I86" s="39">
        <v>130219.07016810354</v>
      </c>
      <c r="J86" s="39">
        <v>1292429.9206335763</v>
      </c>
      <c r="K86" s="38"/>
      <c r="L86" s="38"/>
      <c r="M86" s="38"/>
    </row>
    <row r="87" spans="1:13" s="10" customFormat="1" x14ac:dyDescent="0.2">
      <c r="A87" s="3">
        <f>A86+1</f>
        <v>2024</v>
      </c>
      <c r="B87" s="39">
        <v>5308315.9774718583</v>
      </c>
      <c r="C87" s="39">
        <v>1802932.700610318</v>
      </c>
      <c r="D87" s="39">
        <v>1865467.4702614713</v>
      </c>
      <c r="E87" s="39">
        <v>137208.05507728859</v>
      </c>
      <c r="F87" s="39">
        <v>879158.41375910328</v>
      </c>
      <c r="G87" s="39">
        <v>490395.35821881203</v>
      </c>
      <c r="H87" s="39">
        <v>635820.9104846142</v>
      </c>
      <c r="I87" s="39">
        <v>175051.28657929442</v>
      </c>
      <c r="J87" s="39">
        <v>1187749.2527424274</v>
      </c>
      <c r="K87" s="38"/>
      <c r="L87" s="38"/>
      <c r="M87" s="38"/>
    </row>
    <row r="88" spans="1:13" s="10" customFormat="1" x14ac:dyDescent="0.2">
      <c r="A88" s="3">
        <f t="shared" ref="A88:A106" si="3">A87+1</f>
        <v>2025</v>
      </c>
      <c r="B88" s="14">
        <v>5049606.9465753846</v>
      </c>
      <c r="C88" s="14">
        <v>1705194.9242767447</v>
      </c>
      <c r="D88" s="14">
        <v>1790076.7847322035</v>
      </c>
      <c r="E88" s="39">
        <v>142367.2931571104</v>
      </c>
      <c r="F88" s="39">
        <v>837291.94904012152</v>
      </c>
      <c r="G88" s="39">
        <v>463866.2069468085</v>
      </c>
      <c r="H88" s="39">
        <v>563300.52251154685</v>
      </c>
      <c r="I88" s="39">
        <v>176531.98323756657</v>
      </c>
      <c r="J88" s="39">
        <v>1161054.0674054862</v>
      </c>
      <c r="K88" s="38"/>
      <c r="L88" s="38"/>
      <c r="M88" s="38"/>
    </row>
    <row r="89" spans="1:13" s="10" customFormat="1" x14ac:dyDescent="0.2">
      <c r="A89" s="3">
        <f t="shared" si="3"/>
        <v>2026</v>
      </c>
      <c r="B89" s="14">
        <v>4938974.4644277915</v>
      </c>
      <c r="C89" s="14">
        <v>1547010.9414385511</v>
      </c>
      <c r="D89" s="14">
        <v>1929510.3699335949</v>
      </c>
      <c r="E89" s="39">
        <v>190126.95732574008</v>
      </c>
      <c r="F89" s="39">
        <v>816568.25618163857</v>
      </c>
      <c r="G89" s="39">
        <v>445120.1614202715</v>
      </c>
      <c r="H89" s="39">
        <v>588420.0515554056</v>
      </c>
      <c r="I89" s="39">
        <v>176655.13789016366</v>
      </c>
      <c r="J89" s="39">
        <v>1175072.9586160211</v>
      </c>
      <c r="K89" s="38"/>
      <c r="L89" s="38"/>
      <c r="M89" s="38"/>
    </row>
    <row r="90" spans="1:13" s="10" customFormat="1" x14ac:dyDescent="0.2">
      <c r="A90" s="3">
        <f t="shared" si="3"/>
        <v>2027</v>
      </c>
      <c r="B90" s="14">
        <v>4717709.5001326054</v>
      </c>
      <c r="C90" s="14">
        <v>1400434.7028397077</v>
      </c>
      <c r="D90" s="14">
        <v>2290205.7505710609</v>
      </c>
      <c r="E90" s="39">
        <v>285672.93564437755</v>
      </c>
      <c r="F90" s="39">
        <v>743910.54804749729</v>
      </c>
      <c r="G90" s="39">
        <v>406766.64619356574</v>
      </c>
      <c r="H90" s="39">
        <v>615815.10954091919</v>
      </c>
      <c r="I90" s="39">
        <v>214442.8653970297</v>
      </c>
      <c r="J90" s="39">
        <v>1050666.6924695079</v>
      </c>
      <c r="K90" s="38"/>
      <c r="L90" s="38"/>
      <c r="M90" s="38"/>
    </row>
    <row r="91" spans="1:13" s="10" customFormat="1" x14ac:dyDescent="0.2">
      <c r="A91" s="3">
        <f t="shared" si="3"/>
        <v>2028</v>
      </c>
      <c r="B91" s="14">
        <v>4275179.5715422332</v>
      </c>
      <c r="C91" s="14">
        <v>1159289.2084610006</v>
      </c>
      <c r="D91" s="14">
        <v>2995974.3568139439</v>
      </c>
      <c r="E91" s="39">
        <v>515182.74845190777</v>
      </c>
      <c r="F91" s="39">
        <v>622208.67929575848</v>
      </c>
      <c r="G91" s="39">
        <v>343092.42658422102</v>
      </c>
      <c r="H91" s="39">
        <v>550958.09760464856</v>
      </c>
      <c r="I91" s="39">
        <v>267909.06586713356</v>
      </c>
      <c r="J91" s="39">
        <v>816539.34527756309</v>
      </c>
      <c r="K91" s="38"/>
      <c r="L91" s="38"/>
      <c r="M91" s="38"/>
    </row>
    <row r="92" spans="1:13" s="10" customFormat="1" x14ac:dyDescent="0.2">
      <c r="A92" s="3">
        <f t="shared" si="3"/>
        <v>2029</v>
      </c>
      <c r="B92" s="14">
        <v>3390119.7143614898</v>
      </c>
      <c r="C92" s="14">
        <v>925984.91572890407</v>
      </c>
      <c r="D92" s="14">
        <v>3507434.6813645223</v>
      </c>
      <c r="E92" s="39">
        <v>407025.6737504839</v>
      </c>
      <c r="F92" s="39">
        <v>497740.42440865352</v>
      </c>
      <c r="G92" s="39">
        <v>276151.408859913</v>
      </c>
      <c r="H92" s="39">
        <v>434318.15473118692</v>
      </c>
      <c r="I92" s="39">
        <v>212332.66410885612</v>
      </c>
      <c r="J92" s="39">
        <v>636566.47277349187</v>
      </c>
      <c r="K92" s="38"/>
      <c r="L92" s="38"/>
      <c r="M92" s="38"/>
    </row>
    <row r="93" spans="1:13" s="10" customFormat="1" x14ac:dyDescent="0.2">
      <c r="A93" s="3">
        <f t="shared" si="3"/>
        <v>2030</v>
      </c>
      <c r="B93" s="14">
        <v>1619999.9999999995</v>
      </c>
      <c r="C93" s="14">
        <v>550193.61209150171</v>
      </c>
      <c r="D93" s="14">
        <v>2882753.2989552729</v>
      </c>
      <c r="E93" s="39">
        <v>231881.81043026116</v>
      </c>
      <c r="F93" s="39">
        <v>295411.64638210245</v>
      </c>
      <c r="G93" s="39">
        <v>164415.47008924419</v>
      </c>
      <c r="H93" s="39">
        <v>256135.25842378463</v>
      </c>
      <c r="I93" s="39">
        <v>121962.20258310574</v>
      </c>
      <c r="J93" s="39">
        <v>0</v>
      </c>
      <c r="K93" s="38"/>
      <c r="L93" s="38"/>
      <c r="M93" s="38"/>
    </row>
    <row r="94" spans="1:13" s="10" customFormat="1" x14ac:dyDescent="0.2">
      <c r="A94" s="3">
        <f t="shared" si="3"/>
        <v>2031</v>
      </c>
      <c r="B94" s="14">
        <v>1458000</v>
      </c>
      <c r="C94" s="14">
        <v>496626.47906004492</v>
      </c>
      <c r="D94" s="14">
        <v>2957037.6942141298</v>
      </c>
      <c r="E94" s="39">
        <v>213644.049846654</v>
      </c>
      <c r="F94" s="39">
        <v>262289.96931781783</v>
      </c>
      <c r="G94" s="39">
        <v>145761.89701306852</v>
      </c>
      <c r="H94" s="39">
        <v>230531.06928229041</v>
      </c>
      <c r="I94" s="39">
        <v>109146.53548012435</v>
      </c>
      <c r="J94" s="39">
        <v>0</v>
      </c>
      <c r="K94" s="38"/>
      <c r="L94" s="38"/>
      <c r="M94" s="38"/>
    </row>
    <row r="95" spans="1:13" s="10" customFormat="1" x14ac:dyDescent="0.2">
      <c r="A95" s="3">
        <f t="shared" si="3"/>
        <v>2032</v>
      </c>
      <c r="B95" s="14">
        <v>1296000</v>
      </c>
      <c r="C95" s="14">
        <v>461739.006145661</v>
      </c>
      <c r="D95" s="14">
        <v>2823140.5753619825</v>
      </c>
      <c r="E95" s="14">
        <v>187524.67405366589</v>
      </c>
      <c r="F95" s="14">
        <v>226121.60818162537</v>
      </c>
      <c r="G95" s="14">
        <v>127261.72480292416</v>
      </c>
      <c r="H95" s="14">
        <v>199112.24607822852</v>
      </c>
      <c r="I95" s="14">
        <v>94240.740737895161</v>
      </c>
      <c r="J95" s="14">
        <v>0</v>
      </c>
    </row>
    <row r="96" spans="1:13" s="10" customFormat="1" x14ac:dyDescent="0.2">
      <c r="A96" s="3">
        <f t="shared" si="3"/>
        <v>2033</v>
      </c>
      <c r="B96" s="14">
        <v>1134000.0000000002</v>
      </c>
      <c r="C96" s="14">
        <v>410729.67203458771</v>
      </c>
      <c r="D96" s="14">
        <v>2828791.8871361562</v>
      </c>
      <c r="E96" s="14">
        <v>158824.49683146307</v>
      </c>
      <c r="F96" s="14">
        <v>200937.33958363021</v>
      </c>
      <c r="G96" s="14">
        <v>109030.86843897738</v>
      </c>
      <c r="H96" s="14">
        <v>171173.90422523001</v>
      </c>
      <c r="I96" s="14">
        <v>83303.718886111747</v>
      </c>
      <c r="J96" s="14">
        <v>0</v>
      </c>
    </row>
    <row r="97" spans="1:12" s="10" customFormat="1" x14ac:dyDescent="0.2">
      <c r="A97" s="3">
        <f t="shared" si="3"/>
        <v>2034</v>
      </c>
      <c r="B97" s="14">
        <v>972000.00000000023</v>
      </c>
      <c r="C97" s="14">
        <v>361878.11785728252</v>
      </c>
      <c r="D97" s="14">
        <v>2780984.3989409418</v>
      </c>
      <c r="E97" s="14">
        <v>136906.38318071465</v>
      </c>
      <c r="F97" s="14">
        <v>165577.6582308904</v>
      </c>
      <c r="G97" s="14">
        <v>93413.802361173322</v>
      </c>
      <c r="H97" s="14">
        <v>144128.27022830845</v>
      </c>
      <c r="I97" s="14">
        <v>70095.768141630819</v>
      </c>
      <c r="J97" s="14">
        <v>0</v>
      </c>
    </row>
    <row r="98" spans="1:12" s="10" customFormat="1" x14ac:dyDescent="0.2">
      <c r="A98" s="3">
        <f t="shared" si="3"/>
        <v>2035</v>
      </c>
      <c r="B98" s="14">
        <v>810000</v>
      </c>
      <c r="C98" s="14">
        <v>303939.47294806212</v>
      </c>
      <c r="D98" s="14">
        <v>2825533.132451517</v>
      </c>
      <c r="E98" s="14">
        <v>109880.05769471316</v>
      </c>
      <c r="F98" s="14">
        <v>140331.89317223866</v>
      </c>
      <c r="G98" s="14">
        <v>77564.35338375649</v>
      </c>
      <c r="H98" s="14">
        <v>120283.12695054879</v>
      </c>
      <c r="I98" s="14">
        <v>58001.095850680846</v>
      </c>
      <c r="J98" s="14">
        <v>0</v>
      </c>
    </row>
    <row r="99" spans="1:12" s="10" customFormat="1" x14ac:dyDescent="0.2">
      <c r="A99" s="3">
        <f t="shared" si="3"/>
        <v>2036</v>
      </c>
      <c r="B99" s="14">
        <v>648000</v>
      </c>
      <c r="C99" s="14">
        <v>254335.78042014939</v>
      </c>
      <c r="D99" s="14">
        <v>2695013.0107310619</v>
      </c>
      <c r="E99" s="14">
        <v>78401.905848326249</v>
      </c>
      <c r="F99" s="14">
        <v>113495.97493739701</v>
      </c>
      <c r="G99" s="14">
        <v>62321.155716332105</v>
      </c>
      <c r="H99" s="14">
        <v>95522.483916769939</v>
      </c>
      <c r="I99" s="14">
        <v>43922.699161025332</v>
      </c>
      <c r="J99" s="14">
        <v>0</v>
      </c>
    </row>
    <row r="100" spans="1:12" s="10" customFormat="1" x14ac:dyDescent="0.2">
      <c r="A100" s="3">
        <f t="shared" si="3"/>
        <v>2037</v>
      </c>
      <c r="B100" s="14">
        <v>486000</v>
      </c>
      <c r="C100" s="14">
        <v>192423.31593259223</v>
      </c>
      <c r="D100" s="14">
        <v>2732068.2712978194</v>
      </c>
      <c r="E100" s="14">
        <v>66499.177114514925</v>
      </c>
      <c r="F100" s="14">
        <v>80170.432173412439</v>
      </c>
      <c r="G100" s="14">
        <v>44470.009242510459</v>
      </c>
      <c r="H100" s="14">
        <v>68614.914293428723</v>
      </c>
      <c r="I100" s="14">
        <v>33822.151243541266</v>
      </c>
      <c r="J100" s="14">
        <v>0</v>
      </c>
    </row>
    <row r="101" spans="1:12" s="10" customFormat="1" x14ac:dyDescent="0.2">
      <c r="A101" s="3">
        <f t="shared" si="3"/>
        <v>2038</v>
      </c>
      <c r="B101" s="14">
        <v>324000.00000000006</v>
      </c>
      <c r="C101" s="14">
        <v>133718.68116302218</v>
      </c>
      <c r="D101" s="14">
        <v>2617541.0728147659</v>
      </c>
      <c r="E101" s="14">
        <v>40467.018315588182</v>
      </c>
      <c r="F101" s="14">
        <v>52897.843670088776</v>
      </c>
      <c r="G101" s="14">
        <v>29550.99804909826</v>
      </c>
      <c r="H101" s="14">
        <v>46190.92304908084</v>
      </c>
      <c r="I101" s="14">
        <v>21174.535753121825</v>
      </c>
      <c r="J101" s="14">
        <v>0</v>
      </c>
    </row>
    <row r="102" spans="1:12" s="10" customFormat="1" x14ac:dyDescent="0.2">
      <c r="A102" s="3">
        <f t="shared" si="3"/>
        <v>2039</v>
      </c>
      <c r="B102" s="14">
        <v>162000</v>
      </c>
      <c r="C102" s="14">
        <v>68291.916250542912</v>
      </c>
      <c r="D102" s="14">
        <v>2594418.4896418611</v>
      </c>
      <c r="E102" s="14">
        <v>18399.626811825321</v>
      </c>
      <c r="F102" s="14">
        <v>26833.032907483346</v>
      </c>
      <c r="G102" s="14">
        <v>14837.887224870421</v>
      </c>
      <c r="H102" s="14">
        <v>23117.299191764614</v>
      </c>
      <c r="I102" s="14">
        <v>10520.237613513395</v>
      </c>
      <c r="J102" s="14">
        <v>0</v>
      </c>
    </row>
    <row r="103" spans="1:12" s="10" customFormat="1" x14ac:dyDescent="0.2">
      <c r="A103" s="3">
        <f t="shared" si="3"/>
        <v>2040</v>
      </c>
      <c r="B103" s="14">
        <v>0</v>
      </c>
      <c r="C103" s="14">
        <v>0</v>
      </c>
      <c r="D103" s="14">
        <v>2475750.2926137415</v>
      </c>
      <c r="E103" s="14">
        <v>0</v>
      </c>
      <c r="F103" s="14">
        <v>0</v>
      </c>
      <c r="G103" s="14">
        <v>0</v>
      </c>
      <c r="H103" s="14">
        <v>0</v>
      </c>
      <c r="I103" s="14">
        <v>0</v>
      </c>
      <c r="J103" s="14">
        <v>0</v>
      </c>
    </row>
    <row r="104" spans="1:12" s="10" customFormat="1" x14ac:dyDescent="0.2">
      <c r="A104" s="3">
        <f t="shared" si="3"/>
        <v>2041</v>
      </c>
      <c r="B104" s="14">
        <v>0</v>
      </c>
      <c r="C104" s="14">
        <v>0</v>
      </c>
      <c r="D104" s="14">
        <v>2459878.6849370948</v>
      </c>
      <c r="E104" s="14">
        <v>0</v>
      </c>
      <c r="F104" s="14">
        <v>0</v>
      </c>
      <c r="G104" s="14">
        <v>0</v>
      </c>
      <c r="H104" s="14">
        <v>0</v>
      </c>
      <c r="I104" s="14">
        <v>0</v>
      </c>
      <c r="J104" s="14">
        <v>0</v>
      </c>
    </row>
    <row r="105" spans="1:12" s="10" customFormat="1" x14ac:dyDescent="0.2">
      <c r="A105" s="3">
        <f t="shared" si="3"/>
        <v>2042</v>
      </c>
      <c r="B105" s="14">
        <v>0</v>
      </c>
      <c r="C105" s="14">
        <v>0</v>
      </c>
      <c r="D105" s="14">
        <v>2209452.915561317</v>
      </c>
      <c r="E105" s="14">
        <v>0</v>
      </c>
      <c r="F105" s="14">
        <v>0</v>
      </c>
      <c r="G105" s="14">
        <v>0</v>
      </c>
      <c r="H105" s="14">
        <v>0</v>
      </c>
      <c r="I105" s="14">
        <v>0</v>
      </c>
      <c r="J105" s="14">
        <v>0</v>
      </c>
    </row>
    <row r="106" spans="1:12" s="10" customFormat="1" x14ac:dyDescent="0.2">
      <c r="A106" s="3">
        <f t="shared" si="3"/>
        <v>2043</v>
      </c>
      <c r="B106" s="14">
        <v>0</v>
      </c>
      <c r="C106" s="14">
        <v>0</v>
      </c>
      <c r="D106" s="14">
        <v>2300471.5224411436</v>
      </c>
      <c r="E106" s="14">
        <v>0</v>
      </c>
      <c r="F106" s="14">
        <v>0</v>
      </c>
      <c r="G106" s="14">
        <v>0</v>
      </c>
      <c r="H106" s="14">
        <v>0</v>
      </c>
      <c r="I106" s="14">
        <v>0</v>
      </c>
      <c r="J106" s="14">
        <v>0</v>
      </c>
    </row>
    <row r="107" spans="1:12" x14ac:dyDescent="0.2">
      <c r="B107" s="52"/>
    </row>
    <row r="108" spans="1:12" x14ac:dyDescent="0.2">
      <c r="A108">
        <f>A83+1</f>
        <v>4</v>
      </c>
      <c r="B108" s="9" t="str">
        <f ca="1">OFFSET(Portfolios!$B$7,A108,0)</f>
        <v>Portfolio4</v>
      </c>
      <c r="C108" s="9" t="str">
        <f ca="1">VLOOKUP(B108,Portfolios!$B$8:$C$47,2,FALSE)</f>
        <v>100% emissions reduction by 2035</v>
      </c>
      <c r="E108" s="91" t="s">
        <v>183</v>
      </c>
      <c r="F108" s="91"/>
      <c r="G108" s="91"/>
      <c r="H108" s="91"/>
      <c r="I108" s="91"/>
      <c r="J108" s="91"/>
    </row>
    <row r="109" spans="1:12" x14ac:dyDescent="0.2">
      <c r="C109" s="28" t="s">
        <v>184</v>
      </c>
      <c r="D109" s="28" t="s">
        <v>185</v>
      </c>
      <c r="E109" s="26" t="s">
        <v>186</v>
      </c>
      <c r="F109" s="26" t="s">
        <v>187</v>
      </c>
      <c r="G109" s="26" t="s">
        <v>188</v>
      </c>
      <c r="H109" s="26" t="s">
        <v>189</v>
      </c>
      <c r="I109" s="26" t="s">
        <v>190</v>
      </c>
      <c r="J109" s="26" t="s">
        <v>191</v>
      </c>
      <c r="K109" s="26"/>
      <c r="L109" s="26"/>
    </row>
    <row r="110" spans="1:12" s="11" customFormat="1" x14ac:dyDescent="0.2">
      <c r="A110" s="3" t="s">
        <v>163</v>
      </c>
      <c r="B110" s="3" t="s">
        <v>192</v>
      </c>
      <c r="C110" s="3" t="s">
        <v>193</v>
      </c>
      <c r="D110" s="3" t="s">
        <v>194</v>
      </c>
      <c r="E110" s="42" t="s">
        <v>195</v>
      </c>
      <c r="F110" s="42" t="s">
        <v>196</v>
      </c>
      <c r="G110" s="42" t="s">
        <v>197</v>
      </c>
      <c r="H110" s="42" t="s">
        <v>198</v>
      </c>
      <c r="I110" s="42" t="s">
        <v>199</v>
      </c>
      <c r="J110" s="42" t="s">
        <v>200</v>
      </c>
      <c r="K110" s="42"/>
      <c r="L110" s="42"/>
    </row>
    <row r="111" spans="1:12" s="10" customFormat="1" x14ac:dyDescent="0.2">
      <c r="A111" s="3">
        <v>2023</v>
      </c>
      <c r="B111" s="39">
        <v>5887116.996684636</v>
      </c>
      <c r="C111" s="39">
        <v>2351874.5364913354</v>
      </c>
      <c r="D111" s="39">
        <v>2097049.4985760415</v>
      </c>
      <c r="E111" s="39">
        <v>41539.20481639068</v>
      </c>
      <c r="F111" s="39">
        <v>919174.71131232113</v>
      </c>
      <c r="G111" s="39">
        <v>509984.797645399</v>
      </c>
      <c r="H111" s="39">
        <v>641894.75561750995</v>
      </c>
      <c r="I111" s="39">
        <v>130219.07016810354</v>
      </c>
      <c r="J111" s="39">
        <v>1292429.9206335763</v>
      </c>
      <c r="K111" s="38"/>
      <c r="L111" s="38"/>
    </row>
    <row r="112" spans="1:12" s="10" customFormat="1" x14ac:dyDescent="0.2">
      <c r="A112" s="3">
        <f>A111+1</f>
        <v>2024</v>
      </c>
      <c r="B112" s="39">
        <v>5308315.9774718583</v>
      </c>
      <c r="C112" s="39">
        <v>1802932.700610318</v>
      </c>
      <c r="D112" s="39">
        <v>1865467.4702614713</v>
      </c>
      <c r="E112" s="39">
        <v>137208.05507728859</v>
      </c>
      <c r="F112" s="39">
        <v>879158.41375910328</v>
      </c>
      <c r="G112" s="39">
        <v>490395.35821881203</v>
      </c>
      <c r="H112" s="39">
        <v>635820.9104846142</v>
      </c>
      <c r="I112" s="39">
        <v>175051.28657929442</v>
      </c>
      <c r="J112" s="39">
        <v>1187749.2527424274</v>
      </c>
      <c r="K112" s="38"/>
      <c r="L112" s="38"/>
    </row>
    <row r="113" spans="1:12" s="10" customFormat="1" x14ac:dyDescent="0.2">
      <c r="A113" s="3">
        <f t="shared" ref="A113:A131" si="4">A112+1</f>
        <v>2025</v>
      </c>
      <c r="B113" s="14">
        <v>5049606.9465753846</v>
      </c>
      <c r="C113" s="14">
        <v>1705194.9242767447</v>
      </c>
      <c r="D113" s="14">
        <v>1790076.7847322035</v>
      </c>
      <c r="E113" s="39">
        <v>142367.2931571104</v>
      </c>
      <c r="F113" s="39">
        <v>837291.94904012152</v>
      </c>
      <c r="G113" s="39">
        <v>463866.2069468085</v>
      </c>
      <c r="H113" s="39">
        <v>563300.52251154685</v>
      </c>
      <c r="I113" s="39">
        <v>176531.98323756657</v>
      </c>
      <c r="J113" s="39">
        <v>1161054.0674054862</v>
      </c>
      <c r="K113" s="38"/>
      <c r="L113" s="38"/>
    </row>
    <row r="114" spans="1:12" s="10" customFormat="1" x14ac:dyDescent="0.2">
      <c r="A114" s="3">
        <f t="shared" si="4"/>
        <v>2026</v>
      </c>
      <c r="B114" s="14">
        <v>4363685.5572603075</v>
      </c>
      <c r="C114" s="14">
        <v>1366815.9960533793</v>
      </c>
      <c r="D114" s="14">
        <v>2265764.6771519571</v>
      </c>
      <c r="E114" s="39">
        <v>167981.07860318711</v>
      </c>
      <c r="F114" s="39">
        <v>721454.85498675751</v>
      </c>
      <c r="G114" s="39">
        <v>393272.82083043718</v>
      </c>
      <c r="H114" s="39">
        <v>519881.22211767075</v>
      </c>
      <c r="I114" s="39">
        <v>156078.44895315624</v>
      </c>
      <c r="J114" s="39">
        <v>1038201.1357157194</v>
      </c>
      <c r="K114" s="38"/>
      <c r="L114" s="38"/>
    </row>
    <row r="115" spans="1:12" s="10" customFormat="1" x14ac:dyDescent="0.2">
      <c r="A115" s="3">
        <f t="shared" si="4"/>
        <v>2027</v>
      </c>
      <c r="B115" s="14">
        <v>3677764.1679452304</v>
      </c>
      <c r="C115" s="14">
        <v>1091730.7582220007</v>
      </c>
      <c r="D115" s="14">
        <v>2920645.0128368884</v>
      </c>
      <c r="E115" s="39">
        <v>222700.80140269003</v>
      </c>
      <c r="F115" s="39">
        <v>579927.09336780547</v>
      </c>
      <c r="G115" s="39">
        <v>317101.29588180489</v>
      </c>
      <c r="H115" s="39">
        <v>480068.29243835376</v>
      </c>
      <c r="I115" s="39">
        <v>167172.28697666316</v>
      </c>
      <c r="J115" s="39">
        <v>819063.63965591241</v>
      </c>
      <c r="K115" s="38"/>
      <c r="L115" s="38"/>
    </row>
    <row r="116" spans="1:12" s="10" customFormat="1" x14ac:dyDescent="0.2">
      <c r="A116" s="3">
        <f t="shared" si="4"/>
        <v>2028</v>
      </c>
      <c r="B116" s="14">
        <v>2991842.7786301533</v>
      </c>
      <c r="C116" s="14">
        <v>811290.14317092486</v>
      </c>
      <c r="D116" s="14">
        <v>3817678.7927446794</v>
      </c>
      <c r="E116" s="39">
        <v>360533.5775579242</v>
      </c>
      <c r="F116" s="39">
        <v>435432.12929427472</v>
      </c>
      <c r="G116" s="39">
        <v>240101.86746574592</v>
      </c>
      <c r="H116" s="39">
        <v>385569.7703597598</v>
      </c>
      <c r="I116" s="39">
        <v>187487.28343005822</v>
      </c>
      <c r="J116" s="39">
        <v>571428.00735146541</v>
      </c>
      <c r="K116" s="38"/>
      <c r="L116" s="38"/>
    </row>
    <row r="117" spans="1:12" s="10" customFormat="1" x14ac:dyDescent="0.2">
      <c r="A117" s="3">
        <f t="shared" si="4"/>
        <v>2029</v>
      </c>
      <c r="B117" s="14">
        <v>2305921.3893150762</v>
      </c>
      <c r="C117" s="14">
        <v>629844.54924022092</v>
      </c>
      <c r="D117" s="14">
        <v>4198792.9415517477</v>
      </c>
      <c r="E117" s="39">
        <v>276854.29606676742</v>
      </c>
      <c r="F117" s="39">
        <v>338557.45155797561</v>
      </c>
      <c r="G117" s="39">
        <v>187835.08962293417</v>
      </c>
      <c r="H117" s="39">
        <v>295418.33538203721</v>
      </c>
      <c r="I117" s="39">
        <v>144426.29555077016</v>
      </c>
      <c r="J117" s="39">
        <v>432985.37189437088</v>
      </c>
      <c r="K117" s="38"/>
      <c r="L117" s="38"/>
    </row>
    <row r="118" spans="1:12" s="10" customFormat="1" x14ac:dyDescent="0.2">
      <c r="A118" s="3">
        <f t="shared" si="4"/>
        <v>2030</v>
      </c>
      <c r="B118" s="14">
        <v>1620000.0000000005</v>
      </c>
      <c r="C118" s="14">
        <v>550193.61209150194</v>
      </c>
      <c r="D118" s="14">
        <v>2882753.2989552729</v>
      </c>
      <c r="E118" s="39">
        <v>231881.81043026122</v>
      </c>
      <c r="F118" s="39">
        <v>295411.64638210257</v>
      </c>
      <c r="G118" s="39">
        <v>164415.47008924422</v>
      </c>
      <c r="H118" s="39">
        <v>256135.25842378472</v>
      </c>
      <c r="I118" s="39">
        <v>121962.20258310578</v>
      </c>
      <c r="J118" s="39">
        <v>0</v>
      </c>
      <c r="K118" s="38"/>
      <c r="L118" s="38"/>
    </row>
    <row r="119" spans="1:12" s="10" customFormat="1" x14ac:dyDescent="0.2">
      <c r="A119" s="3">
        <f t="shared" si="4"/>
        <v>2031</v>
      </c>
      <c r="B119" s="14">
        <v>1296000</v>
      </c>
      <c r="C119" s="14">
        <v>441445.75916448422</v>
      </c>
      <c r="D119" s="14">
        <v>3045838.6304060658</v>
      </c>
      <c r="E119" s="39">
        <v>189905.82208591464</v>
      </c>
      <c r="F119" s="39">
        <v>233146.63939361586</v>
      </c>
      <c r="G119" s="39">
        <v>129566.13067828312</v>
      </c>
      <c r="H119" s="39">
        <v>204916.50602870254</v>
      </c>
      <c r="I119" s="39">
        <v>97019.142648999419</v>
      </c>
      <c r="J119" s="39">
        <v>0</v>
      </c>
      <c r="K119" s="38"/>
      <c r="L119" s="38"/>
    </row>
    <row r="120" spans="1:12" s="10" customFormat="1" x14ac:dyDescent="0.2">
      <c r="A120" s="3">
        <f t="shared" si="4"/>
        <v>2032</v>
      </c>
      <c r="B120" s="14">
        <v>972000</v>
      </c>
      <c r="C120" s="14">
        <v>346304.25460924575</v>
      </c>
      <c r="D120" s="14">
        <v>2994012.5306504471</v>
      </c>
      <c r="E120" s="39">
        <v>140643.5055402494</v>
      </c>
      <c r="F120" s="39">
        <v>169591.20613621903</v>
      </c>
      <c r="G120" s="39">
        <v>95446.293602193109</v>
      </c>
      <c r="H120" s="39">
        <v>149334.18455867138</v>
      </c>
      <c r="I120" s="39">
        <v>70680.555553421364</v>
      </c>
      <c r="J120" s="39">
        <v>0</v>
      </c>
      <c r="K120" s="38"/>
      <c r="L120" s="38"/>
    </row>
    <row r="121" spans="1:12" s="10" customFormat="1" x14ac:dyDescent="0.2">
      <c r="A121" s="3">
        <f t="shared" si="4"/>
        <v>2033</v>
      </c>
      <c r="B121" s="14">
        <v>648000.00000000012</v>
      </c>
      <c r="C121" s="14">
        <v>234702.66973405014</v>
      </c>
      <c r="D121" s="14">
        <v>3081286.2025831719</v>
      </c>
      <c r="E121" s="39">
        <v>90756.855332264604</v>
      </c>
      <c r="F121" s="39">
        <v>114821.33690493154</v>
      </c>
      <c r="G121" s="39">
        <v>62303.353393701356</v>
      </c>
      <c r="H121" s="39">
        <v>97813.659557274281</v>
      </c>
      <c r="I121" s="39">
        <v>47602.125077778139</v>
      </c>
      <c r="J121" s="39">
        <v>0</v>
      </c>
      <c r="K121" s="38"/>
      <c r="L121" s="38"/>
    </row>
    <row r="122" spans="1:12" s="10" customFormat="1" x14ac:dyDescent="0.2">
      <c r="A122" s="3">
        <f t="shared" si="4"/>
        <v>2034</v>
      </c>
      <c r="B122" s="14">
        <v>324000.00000000006</v>
      </c>
      <c r="C122" s="14">
        <v>120626.03928576084</v>
      </c>
      <c r="D122" s="14">
        <v>3108955.4771253406</v>
      </c>
      <c r="E122" s="39">
        <v>45635.461060238216</v>
      </c>
      <c r="F122" s="39">
        <v>55192.552743630135</v>
      </c>
      <c r="G122" s="39">
        <v>31137.934120391103</v>
      </c>
      <c r="H122" s="39">
        <v>48042.756742769481</v>
      </c>
      <c r="I122" s="39">
        <v>23365.25604721027</v>
      </c>
      <c r="J122" s="39">
        <v>0</v>
      </c>
      <c r="K122" s="38"/>
      <c r="L122" s="38"/>
    </row>
    <row r="123" spans="1:12" s="10" customFormat="1" x14ac:dyDescent="0.2">
      <c r="A123" s="3">
        <f t="shared" si="4"/>
        <v>2035</v>
      </c>
      <c r="B123" s="14">
        <v>0</v>
      </c>
      <c r="C123" s="14">
        <v>0</v>
      </c>
      <c r="D123" s="14">
        <v>3221129.2069845423</v>
      </c>
      <c r="E123" s="14">
        <v>0</v>
      </c>
      <c r="F123" s="14">
        <v>0</v>
      </c>
      <c r="G123" s="14">
        <v>0</v>
      </c>
      <c r="H123" s="14">
        <v>0</v>
      </c>
      <c r="I123" s="14">
        <v>0</v>
      </c>
      <c r="J123" s="14">
        <v>0</v>
      </c>
    </row>
    <row r="124" spans="1:12" s="10" customFormat="1" x14ac:dyDescent="0.2">
      <c r="A124" s="3">
        <f t="shared" si="4"/>
        <v>2036</v>
      </c>
      <c r="B124" s="14">
        <v>0</v>
      </c>
      <c r="C124" s="14">
        <v>0</v>
      </c>
      <c r="D124" s="14">
        <v>2994410.0364176505</v>
      </c>
      <c r="E124" s="14">
        <v>0</v>
      </c>
      <c r="F124" s="14">
        <v>0</v>
      </c>
      <c r="G124" s="14">
        <v>0</v>
      </c>
      <c r="H124" s="14">
        <v>0</v>
      </c>
      <c r="I124" s="14">
        <v>0</v>
      </c>
      <c r="J124" s="14">
        <v>0</v>
      </c>
    </row>
    <row r="125" spans="1:12" s="10" customFormat="1" x14ac:dyDescent="0.2">
      <c r="A125" s="3">
        <f t="shared" si="4"/>
        <v>2037</v>
      </c>
      <c r="B125" s="14">
        <v>0</v>
      </c>
      <c r="C125" s="14">
        <v>0</v>
      </c>
      <c r="D125" s="14">
        <v>2951594.244325377</v>
      </c>
      <c r="E125" s="14">
        <v>0</v>
      </c>
      <c r="F125" s="14">
        <v>0</v>
      </c>
      <c r="G125" s="14">
        <v>0</v>
      </c>
      <c r="H125" s="14">
        <v>0</v>
      </c>
      <c r="I125" s="14">
        <v>0</v>
      </c>
      <c r="J125" s="14">
        <v>0</v>
      </c>
    </row>
    <row r="126" spans="1:12" s="10" customFormat="1" x14ac:dyDescent="0.2">
      <c r="A126" s="3">
        <f t="shared" si="4"/>
        <v>2038</v>
      </c>
      <c r="B126" s="14">
        <v>0</v>
      </c>
      <c r="C126" s="14">
        <v>0</v>
      </c>
      <c r="D126" s="14">
        <v>2752940.7001632527</v>
      </c>
      <c r="E126" s="14">
        <v>0</v>
      </c>
      <c r="F126" s="14">
        <v>0</v>
      </c>
      <c r="G126" s="14">
        <v>0</v>
      </c>
      <c r="H126" s="14">
        <v>0</v>
      </c>
      <c r="I126" s="14">
        <v>0</v>
      </c>
      <c r="J126" s="14">
        <v>0</v>
      </c>
    </row>
    <row r="127" spans="1:12" s="10" customFormat="1" x14ac:dyDescent="0.2">
      <c r="A127" s="3">
        <f t="shared" si="4"/>
        <v>2039</v>
      </c>
      <c r="B127" s="14">
        <v>0</v>
      </c>
      <c r="C127" s="14">
        <v>0</v>
      </c>
      <c r="D127" s="14">
        <v>2654608.9009570698</v>
      </c>
      <c r="E127" s="14">
        <v>0</v>
      </c>
      <c r="F127" s="14">
        <v>0</v>
      </c>
      <c r="G127" s="14">
        <v>0</v>
      </c>
      <c r="H127" s="14">
        <v>0</v>
      </c>
      <c r="I127" s="14">
        <v>0</v>
      </c>
      <c r="J127" s="14">
        <v>0</v>
      </c>
    </row>
    <row r="128" spans="1:12" s="10" customFormat="1" x14ac:dyDescent="0.2">
      <c r="A128" s="3">
        <f t="shared" si="4"/>
        <v>2040</v>
      </c>
      <c r="B128" s="14">
        <v>0</v>
      </c>
      <c r="C128" s="14">
        <v>0</v>
      </c>
      <c r="D128" s="14">
        <v>2475750.2926137415</v>
      </c>
      <c r="E128" s="14">
        <v>0</v>
      </c>
      <c r="F128" s="14">
        <v>0</v>
      </c>
      <c r="G128" s="14">
        <v>0</v>
      </c>
      <c r="H128" s="14">
        <v>0</v>
      </c>
      <c r="I128" s="14">
        <v>0</v>
      </c>
      <c r="J128" s="14">
        <v>0</v>
      </c>
    </row>
    <row r="129" spans="1:12" s="10" customFormat="1" x14ac:dyDescent="0.2">
      <c r="A129" s="3">
        <f t="shared" si="4"/>
        <v>2041</v>
      </c>
      <c r="B129" s="14">
        <v>0</v>
      </c>
      <c r="C129" s="14">
        <v>0</v>
      </c>
      <c r="D129" s="14">
        <v>2459878.6849370948</v>
      </c>
      <c r="E129" s="14">
        <v>0</v>
      </c>
      <c r="F129" s="14">
        <v>0</v>
      </c>
      <c r="G129" s="14">
        <v>0</v>
      </c>
      <c r="H129" s="14">
        <v>0</v>
      </c>
      <c r="I129" s="14">
        <v>0</v>
      </c>
      <c r="J129" s="14">
        <v>0</v>
      </c>
    </row>
    <row r="130" spans="1:12" s="10" customFormat="1" x14ac:dyDescent="0.2">
      <c r="A130" s="3">
        <f t="shared" si="4"/>
        <v>2042</v>
      </c>
      <c r="B130" s="14">
        <v>0</v>
      </c>
      <c r="C130" s="14">
        <v>0</v>
      </c>
      <c r="D130" s="14">
        <v>2209452.915561317</v>
      </c>
      <c r="E130" s="14">
        <v>0</v>
      </c>
      <c r="F130" s="14">
        <v>0</v>
      </c>
      <c r="G130" s="14">
        <v>0</v>
      </c>
      <c r="H130" s="14">
        <v>0</v>
      </c>
      <c r="I130" s="14">
        <v>0</v>
      </c>
      <c r="J130" s="14">
        <v>0</v>
      </c>
    </row>
    <row r="131" spans="1:12" s="10" customFormat="1" x14ac:dyDescent="0.2">
      <c r="A131" s="3">
        <f t="shared" si="4"/>
        <v>2043</v>
      </c>
      <c r="B131" s="14">
        <v>0</v>
      </c>
      <c r="C131" s="14">
        <v>0</v>
      </c>
      <c r="D131" s="14">
        <v>2300471.5224411436</v>
      </c>
      <c r="E131" s="14">
        <v>0</v>
      </c>
      <c r="F131" s="14">
        <v>0</v>
      </c>
      <c r="G131" s="14">
        <v>0</v>
      </c>
      <c r="H131" s="14">
        <v>0</v>
      </c>
      <c r="I131" s="14">
        <v>0</v>
      </c>
      <c r="J131" s="14">
        <v>0</v>
      </c>
    </row>
    <row r="132" spans="1:12" x14ac:dyDescent="0.2">
      <c r="B132" s="52"/>
    </row>
    <row r="133" spans="1:12" x14ac:dyDescent="0.2">
      <c r="A133">
        <f>A108+1</f>
        <v>5</v>
      </c>
      <c r="B133" s="9" t="str">
        <f ca="1">OFFSET(Portfolios!$B$7,A133,0)</f>
        <v>Portfolio5</v>
      </c>
      <c r="C133" s="9" t="str">
        <f ca="1">VLOOKUP(B133,Portfolios!$B$8:$C$47,2,FALSE)</f>
        <v>2-yr forward shift in targets</v>
      </c>
      <c r="E133" s="91" t="s">
        <v>183</v>
      </c>
      <c r="F133" s="91"/>
      <c r="G133" s="91"/>
      <c r="H133" s="91"/>
      <c r="I133" s="91"/>
      <c r="J133" s="91"/>
    </row>
    <row r="134" spans="1:12" x14ac:dyDescent="0.2">
      <c r="C134" s="28" t="s">
        <v>184</v>
      </c>
      <c r="D134" s="28" t="s">
        <v>185</v>
      </c>
      <c r="E134" s="26" t="s">
        <v>186</v>
      </c>
      <c r="F134" s="26" t="s">
        <v>187</v>
      </c>
      <c r="G134" s="26" t="s">
        <v>188</v>
      </c>
      <c r="H134" s="26" t="s">
        <v>189</v>
      </c>
      <c r="I134" s="26" t="s">
        <v>190</v>
      </c>
      <c r="J134" s="26" t="s">
        <v>191</v>
      </c>
      <c r="K134" s="26"/>
      <c r="L134" s="26"/>
    </row>
    <row r="135" spans="1:12" s="11" customFormat="1" x14ac:dyDescent="0.2">
      <c r="A135" s="3" t="s">
        <v>163</v>
      </c>
      <c r="B135" s="3" t="s">
        <v>192</v>
      </c>
      <c r="C135" s="3" t="s">
        <v>193</v>
      </c>
      <c r="D135" s="3" t="s">
        <v>194</v>
      </c>
      <c r="E135" s="42" t="s">
        <v>195</v>
      </c>
      <c r="F135" s="42" t="s">
        <v>196</v>
      </c>
      <c r="G135" s="42" t="s">
        <v>197</v>
      </c>
      <c r="H135" s="42" t="s">
        <v>198</v>
      </c>
      <c r="I135" s="42" t="s">
        <v>199</v>
      </c>
      <c r="J135" s="42" t="s">
        <v>200</v>
      </c>
      <c r="K135" s="42"/>
      <c r="L135" s="42"/>
    </row>
    <row r="136" spans="1:12" s="10" customFormat="1" x14ac:dyDescent="0.2">
      <c r="A136" s="3">
        <v>2023</v>
      </c>
      <c r="B136" s="39">
        <v>5887116.996684636</v>
      </c>
      <c r="C136" s="39">
        <v>2351874.5364913354</v>
      </c>
      <c r="D136" s="39">
        <v>2097049.4985760415</v>
      </c>
      <c r="E136" s="39">
        <v>41539.20481639068</v>
      </c>
      <c r="F136" s="39">
        <v>919174.71131232113</v>
      </c>
      <c r="G136" s="39">
        <v>509984.797645399</v>
      </c>
      <c r="H136" s="39">
        <v>641894.75561750995</v>
      </c>
      <c r="I136" s="39">
        <v>130219.07016810354</v>
      </c>
      <c r="J136" s="39">
        <v>1292429.9206335763</v>
      </c>
      <c r="K136" s="38"/>
      <c r="L136" s="38"/>
    </row>
    <row r="137" spans="1:12" s="10" customFormat="1" x14ac:dyDescent="0.2">
      <c r="A137" s="3">
        <f>A136+1</f>
        <v>2024</v>
      </c>
      <c r="B137" s="39">
        <v>5308315.9774718583</v>
      </c>
      <c r="C137" s="39">
        <v>1802932.700610318</v>
      </c>
      <c r="D137" s="39">
        <v>1865467.4702614713</v>
      </c>
      <c r="E137" s="39">
        <v>137208.05507728859</v>
      </c>
      <c r="F137" s="39">
        <v>879158.41375910328</v>
      </c>
      <c r="G137" s="39">
        <v>490395.35821881203</v>
      </c>
      <c r="H137" s="39">
        <v>635820.9104846142</v>
      </c>
      <c r="I137" s="39">
        <v>175051.28657929442</v>
      </c>
      <c r="J137" s="39">
        <v>1187749.2527424274</v>
      </c>
      <c r="K137" s="38"/>
      <c r="L137" s="38"/>
    </row>
    <row r="138" spans="1:12" s="10" customFormat="1" x14ac:dyDescent="0.2">
      <c r="A138" s="3">
        <f t="shared" ref="A138:A155" si="5">A137+1</f>
        <v>2025</v>
      </c>
      <c r="B138" s="14">
        <v>5049606.9465753846</v>
      </c>
      <c r="C138" s="14">
        <v>1705194.9242767447</v>
      </c>
      <c r="D138" s="14">
        <v>1790076.7847322035</v>
      </c>
      <c r="E138" s="39">
        <v>142367.2931571104</v>
      </c>
      <c r="F138" s="39">
        <v>837291.94904012152</v>
      </c>
      <c r="G138" s="39">
        <v>463866.2069468085</v>
      </c>
      <c r="H138" s="39">
        <v>563300.52251154685</v>
      </c>
      <c r="I138" s="39">
        <v>176531.98323756657</v>
      </c>
      <c r="J138" s="39">
        <v>1161054.0674054862</v>
      </c>
      <c r="K138" s="38"/>
      <c r="L138" s="38"/>
    </row>
    <row r="139" spans="1:12" s="10" customFormat="1" x14ac:dyDescent="0.2">
      <c r="A139" s="3">
        <f t="shared" si="5"/>
        <v>2026</v>
      </c>
      <c r="B139" s="14">
        <v>3906404.6310502561</v>
      </c>
      <c r="C139" s="14">
        <v>1223584.1163882425</v>
      </c>
      <c r="D139" s="14">
        <v>2533043.7418639888</v>
      </c>
      <c r="E139" s="39">
        <v>150377.94423397834</v>
      </c>
      <c r="F139" s="39">
        <v>645851.89506262133</v>
      </c>
      <c r="G139" s="39">
        <v>352060.83215646632</v>
      </c>
      <c r="H139" s="39">
        <v>465401.63974408671</v>
      </c>
      <c r="I139" s="39">
        <v>139722.61928527858</v>
      </c>
      <c r="J139" s="39">
        <v>929405.58417958207</v>
      </c>
      <c r="K139" s="38"/>
      <c r="L139" s="38"/>
    </row>
    <row r="140" spans="1:12" s="10" customFormat="1" x14ac:dyDescent="0.2">
      <c r="A140" s="3">
        <f t="shared" si="5"/>
        <v>2027</v>
      </c>
      <c r="B140" s="14">
        <v>2763202.3155251276</v>
      </c>
      <c r="C140" s="14">
        <v>820246.43813266919</v>
      </c>
      <c r="D140" s="14">
        <v>3475073.8675954896</v>
      </c>
      <c r="E140" s="39">
        <v>167321.05214049676</v>
      </c>
      <c r="F140" s="39">
        <v>435714.69350765093</v>
      </c>
      <c r="G140" s="39">
        <v>238246.66156507906</v>
      </c>
      <c r="H140" s="39">
        <v>360688.11285879271</v>
      </c>
      <c r="I140" s="39">
        <v>125600.9981530784</v>
      </c>
      <c r="J140" s="39">
        <v>615384.35916736047</v>
      </c>
      <c r="K140" s="38"/>
      <c r="L140" s="38"/>
    </row>
    <row r="141" spans="1:12" s="10" customFormat="1" x14ac:dyDescent="0.2">
      <c r="A141" s="3">
        <f t="shared" si="5"/>
        <v>2028</v>
      </c>
      <c r="B141" s="14">
        <v>1620000</v>
      </c>
      <c r="C141" s="14">
        <v>439291.14234360267</v>
      </c>
      <c r="D141" s="14">
        <v>4696052.5001189122</v>
      </c>
      <c r="E141" s="39">
        <v>195218.9466022868</v>
      </c>
      <c r="F141" s="39">
        <v>235774.43791337858</v>
      </c>
      <c r="G141" s="39">
        <v>130008.51116668642</v>
      </c>
      <c r="H141" s="39">
        <v>208775.35158074085</v>
      </c>
      <c r="I141" s="39">
        <v>101519.17116973642</v>
      </c>
      <c r="J141" s="39">
        <v>309412.43922356836</v>
      </c>
      <c r="K141" s="38"/>
      <c r="L141" s="38"/>
    </row>
    <row r="142" spans="1:12" s="10" customFormat="1" x14ac:dyDescent="0.2">
      <c r="A142" s="3">
        <f t="shared" si="5"/>
        <v>2029</v>
      </c>
      <c r="B142" s="14">
        <v>1458000.0000000002</v>
      </c>
      <c r="C142" s="14">
        <v>398241.39584611211</v>
      </c>
      <c r="D142" s="14">
        <v>4739485.0298440903</v>
      </c>
      <c r="E142" s="39">
        <v>175050.87794221964</v>
      </c>
      <c r="F142" s="39">
        <v>214064.87084026163</v>
      </c>
      <c r="G142" s="39">
        <v>118765.34991142229</v>
      </c>
      <c r="H142" s="39">
        <v>186788.64552054237</v>
      </c>
      <c r="I142" s="39">
        <v>91318.611245272841</v>
      </c>
      <c r="J142" s="39">
        <v>273770.24869416928</v>
      </c>
      <c r="K142" s="38"/>
      <c r="L142" s="38"/>
    </row>
    <row r="143" spans="1:12" s="10" customFormat="1" x14ac:dyDescent="0.2">
      <c r="A143" s="3">
        <f t="shared" si="5"/>
        <v>2030</v>
      </c>
      <c r="B143" s="14">
        <v>1296000</v>
      </c>
      <c r="C143" s="14">
        <v>440154.88967320143</v>
      </c>
      <c r="D143" s="14">
        <v>3060783.2666885671</v>
      </c>
      <c r="E143" s="39">
        <v>185505.44834420897</v>
      </c>
      <c r="F143" s="39">
        <v>236329.31710568201</v>
      </c>
      <c r="G143" s="39">
        <v>131532.37607139538</v>
      </c>
      <c r="H143" s="39">
        <v>204908.20673902775</v>
      </c>
      <c r="I143" s="39">
        <v>97569.762066484604</v>
      </c>
      <c r="J143" s="39">
        <v>0</v>
      </c>
      <c r="K143" s="38"/>
      <c r="L143" s="38"/>
    </row>
    <row r="144" spans="1:12" s="10" customFormat="1" x14ac:dyDescent="0.2">
      <c r="A144" s="3">
        <f t="shared" si="5"/>
        <v>2031</v>
      </c>
      <c r="B144" s="14">
        <v>1133999.9999999998</v>
      </c>
      <c r="C144" s="14">
        <v>386265.03926892375</v>
      </c>
      <c r="D144" s="14">
        <v>3134639.5665980009</v>
      </c>
      <c r="E144" s="39">
        <v>166167.59432517531</v>
      </c>
      <c r="F144" s="39">
        <v>204003.30946941386</v>
      </c>
      <c r="G144" s="39">
        <v>113370.36434349773</v>
      </c>
      <c r="H144" s="39">
        <v>179301.94277511473</v>
      </c>
      <c r="I144" s="39">
        <v>84891.749817874486</v>
      </c>
      <c r="J144" s="39">
        <v>0</v>
      </c>
      <c r="K144" s="38"/>
      <c r="L144" s="38"/>
    </row>
    <row r="145" spans="1:12" s="10" customFormat="1" x14ac:dyDescent="0.2">
      <c r="A145" s="3">
        <f t="shared" si="5"/>
        <v>2032</v>
      </c>
      <c r="B145" s="14">
        <v>972000</v>
      </c>
      <c r="C145" s="14">
        <v>346304.25460924575</v>
      </c>
      <c r="D145" s="14">
        <v>2994012.5306504471</v>
      </c>
      <c r="E145" s="39">
        <v>140643.5055402494</v>
      </c>
      <c r="F145" s="39">
        <v>169591.20613621903</v>
      </c>
      <c r="G145" s="39">
        <v>95446.293602193109</v>
      </c>
      <c r="H145" s="39">
        <v>149334.18455867138</v>
      </c>
      <c r="I145" s="39">
        <v>70680.555553421364</v>
      </c>
      <c r="J145" s="39">
        <v>0</v>
      </c>
      <c r="K145" s="38"/>
      <c r="L145" s="38"/>
    </row>
    <row r="146" spans="1:12" s="10" customFormat="1" x14ac:dyDescent="0.2">
      <c r="A146" s="3">
        <f t="shared" si="5"/>
        <v>2033</v>
      </c>
      <c r="B146" s="14">
        <v>810000.00000000023</v>
      </c>
      <c r="C146" s="14">
        <v>293378.33716756268</v>
      </c>
      <c r="D146" s="14">
        <v>2997121.4307674994</v>
      </c>
      <c r="E146" s="14">
        <v>113446.06916533077</v>
      </c>
      <c r="F146" s="14">
        <v>143526.67113116442</v>
      </c>
      <c r="G146" s="14">
        <v>77879.191742126714</v>
      </c>
      <c r="H146" s="14">
        <v>122267.07444659287</v>
      </c>
      <c r="I146" s="14">
        <v>59502.656347222677</v>
      </c>
      <c r="J146" s="14">
        <v>0</v>
      </c>
    </row>
    <row r="147" spans="1:12" s="10" customFormat="1" x14ac:dyDescent="0.2">
      <c r="A147" s="3">
        <f t="shared" si="5"/>
        <v>2034</v>
      </c>
      <c r="B147" s="14">
        <v>648000.00000000012</v>
      </c>
      <c r="C147" s="14">
        <v>241252.07857152168</v>
      </c>
      <c r="D147" s="14">
        <v>2944969.9380331417</v>
      </c>
      <c r="E147" s="14">
        <v>91270.922120476433</v>
      </c>
      <c r="F147" s="14">
        <v>110385.10548726027</v>
      </c>
      <c r="G147" s="14">
        <v>62275.868240782205</v>
      </c>
      <c r="H147" s="14">
        <v>96085.513485538962</v>
      </c>
      <c r="I147" s="14">
        <v>46730.512094420541</v>
      </c>
      <c r="J147" s="14">
        <v>0</v>
      </c>
    </row>
    <row r="148" spans="1:12" s="10" customFormat="1" x14ac:dyDescent="0.2">
      <c r="A148" s="3">
        <f t="shared" si="5"/>
        <v>2035</v>
      </c>
      <c r="B148" s="14">
        <v>486000</v>
      </c>
      <c r="C148" s="14">
        <v>182363.68376883728</v>
      </c>
      <c r="D148" s="14">
        <v>2988258.7966601532</v>
      </c>
      <c r="E148" s="14">
        <v>65928.034616827892</v>
      </c>
      <c r="F148" s="14">
        <v>84199.135903343195</v>
      </c>
      <c r="G148" s="14">
        <v>46538.612030253891</v>
      </c>
      <c r="H148" s="14">
        <v>72169.876170329284</v>
      </c>
      <c r="I148" s="14">
        <v>34800.657510408499</v>
      </c>
      <c r="J148" s="14">
        <v>0</v>
      </c>
    </row>
    <row r="149" spans="1:12" s="10" customFormat="1" x14ac:dyDescent="0.2">
      <c r="A149" s="3">
        <f t="shared" si="5"/>
        <v>2036</v>
      </c>
      <c r="B149" s="14">
        <v>324000</v>
      </c>
      <c r="C149" s="14">
        <v>127167.89021007469</v>
      </c>
      <c r="D149" s="14">
        <v>2850320.5665686377</v>
      </c>
      <c r="E149" s="14">
        <v>39200.952924163124</v>
      </c>
      <c r="F149" s="14">
        <v>56747.987468698506</v>
      </c>
      <c r="G149" s="14">
        <v>31160.577858166052</v>
      </c>
      <c r="H149" s="14">
        <v>47761.24195838497</v>
      </c>
      <c r="I149" s="14">
        <v>21961.349580512666</v>
      </c>
      <c r="J149" s="14">
        <v>0</v>
      </c>
    </row>
    <row r="150" spans="1:12" s="10" customFormat="1" x14ac:dyDescent="0.2">
      <c r="A150" s="3">
        <f t="shared" si="5"/>
        <v>2037</v>
      </c>
      <c r="B150" s="14">
        <v>162000</v>
      </c>
      <c r="C150" s="14">
        <v>64141.10531086407</v>
      </c>
      <c r="D150" s="14">
        <v>2885897.6439752341</v>
      </c>
      <c r="E150" s="14">
        <v>22166.392371504975</v>
      </c>
      <c r="F150" s="14">
        <v>26723.47739113748</v>
      </c>
      <c r="G150" s="14">
        <v>14823.336414170151</v>
      </c>
      <c r="H150" s="14">
        <v>22871.638097809569</v>
      </c>
      <c r="I150" s="14">
        <v>11274.050414513755</v>
      </c>
      <c r="J150" s="14">
        <v>0</v>
      </c>
    </row>
    <row r="151" spans="1:12" s="10" customFormat="1" x14ac:dyDescent="0.2">
      <c r="A151" s="3">
        <f t="shared" si="5"/>
        <v>2038</v>
      </c>
      <c r="B151" s="14">
        <v>0</v>
      </c>
      <c r="C151" s="14">
        <v>0</v>
      </c>
      <c r="D151" s="14">
        <v>2752940.7001632527</v>
      </c>
      <c r="E151" s="14">
        <v>0</v>
      </c>
      <c r="F151" s="14">
        <v>0</v>
      </c>
      <c r="G151" s="14">
        <v>0</v>
      </c>
      <c r="H151" s="14">
        <v>0</v>
      </c>
      <c r="I151" s="14">
        <v>0</v>
      </c>
      <c r="J151" s="14">
        <v>0</v>
      </c>
    </row>
    <row r="152" spans="1:12" s="10" customFormat="1" x14ac:dyDescent="0.2">
      <c r="A152" s="3">
        <f t="shared" si="5"/>
        <v>2039</v>
      </c>
      <c r="B152" s="14">
        <v>0</v>
      </c>
      <c r="C152" s="14">
        <v>0</v>
      </c>
      <c r="D152" s="14">
        <v>2654608.9009570698</v>
      </c>
      <c r="E152" s="14">
        <v>0</v>
      </c>
      <c r="F152" s="14">
        <v>0</v>
      </c>
      <c r="G152" s="14">
        <v>0</v>
      </c>
      <c r="H152" s="14">
        <v>0</v>
      </c>
      <c r="I152" s="14">
        <v>0</v>
      </c>
      <c r="J152" s="14">
        <v>0</v>
      </c>
    </row>
    <row r="153" spans="1:12" s="10" customFormat="1" x14ac:dyDescent="0.2">
      <c r="A153" s="3">
        <f t="shared" si="5"/>
        <v>2040</v>
      </c>
      <c r="B153" s="14">
        <v>0</v>
      </c>
      <c r="C153" s="14">
        <v>0</v>
      </c>
      <c r="D153" s="14">
        <v>2475750.2926137415</v>
      </c>
      <c r="E153" s="14">
        <v>0</v>
      </c>
      <c r="F153" s="14">
        <v>0</v>
      </c>
      <c r="G153" s="14">
        <v>0</v>
      </c>
      <c r="H153" s="14">
        <v>0</v>
      </c>
      <c r="I153" s="14">
        <v>0</v>
      </c>
      <c r="J153" s="14">
        <v>0</v>
      </c>
    </row>
    <row r="154" spans="1:12" s="10" customFormat="1" x14ac:dyDescent="0.2">
      <c r="A154" s="3">
        <f t="shared" si="5"/>
        <v>2041</v>
      </c>
      <c r="B154" s="14">
        <v>0</v>
      </c>
      <c r="C154" s="14">
        <v>0</v>
      </c>
      <c r="D154" s="14">
        <v>2459878.6849370948</v>
      </c>
      <c r="E154" s="14">
        <v>0</v>
      </c>
      <c r="F154" s="14">
        <v>0</v>
      </c>
      <c r="G154" s="14">
        <v>0</v>
      </c>
      <c r="H154" s="14">
        <v>0</v>
      </c>
      <c r="I154" s="14">
        <v>0</v>
      </c>
      <c r="J154" s="14">
        <v>0</v>
      </c>
    </row>
    <row r="155" spans="1:12" s="10" customFormat="1" x14ac:dyDescent="0.2">
      <c r="A155" s="3">
        <f t="shared" si="5"/>
        <v>2042</v>
      </c>
      <c r="B155" s="14">
        <v>0</v>
      </c>
      <c r="C155" s="14">
        <v>0</v>
      </c>
      <c r="D155" s="14">
        <v>2209452.915561317</v>
      </c>
      <c r="E155" s="14">
        <v>0</v>
      </c>
      <c r="F155" s="14">
        <v>0</v>
      </c>
      <c r="G155" s="14">
        <v>0</v>
      </c>
      <c r="H155" s="14">
        <v>0</v>
      </c>
      <c r="I155" s="14">
        <v>0</v>
      </c>
      <c r="J155" s="14">
        <v>0</v>
      </c>
    </row>
    <row r="156" spans="1:12" s="10" customFormat="1" x14ac:dyDescent="0.2">
      <c r="A156" s="3">
        <v>2043</v>
      </c>
      <c r="B156" s="14">
        <v>0</v>
      </c>
      <c r="C156" s="14">
        <v>0</v>
      </c>
      <c r="D156" s="14">
        <v>2300471.5224411436</v>
      </c>
      <c r="E156" s="14">
        <v>0</v>
      </c>
      <c r="F156" s="14">
        <v>0</v>
      </c>
      <c r="G156" s="14">
        <v>0</v>
      </c>
      <c r="H156" s="14">
        <v>0</v>
      </c>
      <c r="I156" s="14">
        <v>0</v>
      </c>
      <c r="J156" s="14">
        <v>0</v>
      </c>
    </row>
    <row r="157" spans="1:12" x14ac:dyDescent="0.2">
      <c r="B157" s="52"/>
    </row>
    <row r="158" spans="1:12" x14ac:dyDescent="0.2">
      <c r="A158" s="3">
        <f>A133+1</f>
        <v>6</v>
      </c>
      <c r="B158" s="9" t="str">
        <f ca="1">OFFSET(Portfolios!$B$7,A158,0)</f>
        <v>Portfolio6</v>
      </c>
      <c r="C158" s="9" t="str">
        <f ca="1">VLOOKUP(B158,Portfolios!$B$8:$C$47,2,FALSE)</f>
        <v>Optimize NCE</v>
      </c>
      <c r="E158" s="91" t="s">
        <v>183</v>
      </c>
      <c r="F158" s="91"/>
      <c r="G158" s="91"/>
      <c r="H158" s="91"/>
      <c r="I158" s="91"/>
      <c r="J158" s="91"/>
    </row>
    <row r="159" spans="1:12" x14ac:dyDescent="0.2">
      <c r="C159" s="28" t="s">
        <v>184</v>
      </c>
      <c r="D159" s="28" t="s">
        <v>185</v>
      </c>
      <c r="E159" s="26" t="s">
        <v>186</v>
      </c>
      <c r="F159" s="26" t="s">
        <v>187</v>
      </c>
      <c r="G159" s="26" t="s">
        <v>188</v>
      </c>
      <c r="H159" s="26" t="s">
        <v>189</v>
      </c>
      <c r="I159" s="26" t="s">
        <v>190</v>
      </c>
      <c r="J159" s="26" t="s">
        <v>191</v>
      </c>
      <c r="K159" s="26"/>
    </row>
    <row r="160" spans="1:12" s="11" customFormat="1" x14ac:dyDescent="0.2">
      <c r="A160" s="3" t="s">
        <v>163</v>
      </c>
      <c r="B160" s="3" t="s">
        <v>192</v>
      </c>
      <c r="C160" s="3" t="s">
        <v>193</v>
      </c>
      <c r="D160" s="3" t="s">
        <v>194</v>
      </c>
      <c r="E160" s="42" t="s">
        <v>195</v>
      </c>
      <c r="F160" s="42" t="s">
        <v>196</v>
      </c>
      <c r="G160" s="42" t="s">
        <v>197</v>
      </c>
      <c r="H160" s="42" t="s">
        <v>198</v>
      </c>
      <c r="I160" s="42" t="s">
        <v>199</v>
      </c>
      <c r="J160" s="42" t="s">
        <v>200</v>
      </c>
      <c r="K160" s="42"/>
    </row>
    <row r="161" spans="1:11" s="10" customFormat="1" x14ac:dyDescent="0.2">
      <c r="A161" s="3">
        <v>2023</v>
      </c>
      <c r="B161" s="39">
        <v>5887116.996684636</v>
      </c>
      <c r="C161" s="39">
        <v>2351874.5364913354</v>
      </c>
      <c r="D161" s="39">
        <v>2097049.4985760415</v>
      </c>
      <c r="E161" s="39">
        <v>41539.20481639068</v>
      </c>
      <c r="F161" s="39">
        <v>919174.71131232113</v>
      </c>
      <c r="G161" s="39">
        <v>509984.797645399</v>
      </c>
      <c r="H161" s="39">
        <v>641894.75561750995</v>
      </c>
      <c r="I161" s="39">
        <v>130219.07016810354</v>
      </c>
      <c r="J161" s="39">
        <v>1292429.9206335763</v>
      </c>
      <c r="K161" s="38"/>
    </row>
    <row r="162" spans="1:11" s="10" customFormat="1" x14ac:dyDescent="0.2">
      <c r="A162" s="3">
        <f>A161+1</f>
        <v>2024</v>
      </c>
      <c r="B162" s="39">
        <v>5308315.9774718583</v>
      </c>
      <c r="C162" s="39">
        <v>1802932.700610318</v>
      </c>
      <c r="D162" s="39">
        <v>1865467.4702614713</v>
      </c>
      <c r="E162" s="39">
        <v>137208.05507728859</v>
      </c>
      <c r="F162" s="39">
        <v>879158.41375910328</v>
      </c>
      <c r="G162" s="39">
        <v>490395.35821881203</v>
      </c>
      <c r="H162" s="39">
        <v>635820.9104846142</v>
      </c>
      <c r="I162" s="39">
        <v>175051.28657929442</v>
      </c>
      <c r="J162" s="39">
        <v>1187749.2527424274</v>
      </c>
      <c r="K162" s="38"/>
    </row>
    <row r="163" spans="1:11" s="10" customFormat="1" x14ac:dyDescent="0.2">
      <c r="A163" s="3">
        <f t="shared" ref="A163:A181" si="6">A162+1</f>
        <v>2025</v>
      </c>
      <c r="B163" s="39">
        <v>5049606.9465753846</v>
      </c>
      <c r="C163" s="39">
        <v>1705194.9242767447</v>
      </c>
      <c r="D163" s="39">
        <v>1790076.7847322035</v>
      </c>
      <c r="E163" s="39">
        <v>142367.2931571104</v>
      </c>
      <c r="F163" s="39">
        <v>837291.94904012152</v>
      </c>
      <c r="G163" s="39">
        <v>463866.2069468085</v>
      </c>
      <c r="H163" s="39">
        <v>563300.52251154685</v>
      </c>
      <c r="I163" s="39">
        <v>176531.98323756657</v>
      </c>
      <c r="J163" s="39">
        <v>1161054.0674054862</v>
      </c>
      <c r="K163" s="38"/>
    </row>
    <row r="164" spans="1:11" s="10" customFormat="1" x14ac:dyDescent="0.2">
      <c r="A164" s="3">
        <f t="shared" si="6"/>
        <v>2026</v>
      </c>
      <c r="B164" s="39">
        <v>4363685.5572603075</v>
      </c>
      <c r="C164" s="39">
        <v>1366815.9960533793</v>
      </c>
      <c r="D164" s="39">
        <v>2265764.6771519571</v>
      </c>
      <c r="E164" s="39">
        <v>167981.07860318711</v>
      </c>
      <c r="F164" s="39">
        <v>721454.85498675751</v>
      </c>
      <c r="G164" s="39">
        <v>393272.82083043718</v>
      </c>
      <c r="H164" s="39">
        <v>519881.22211767075</v>
      </c>
      <c r="I164" s="39">
        <v>156078.44895315624</v>
      </c>
      <c r="J164" s="39">
        <v>1038201.1357157194</v>
      </c>
      <c r="K164" s="38"/>
    </row>
    <row r="165" spans="1:11" s="10" customFormat="1" x14ac:dyDescent="0.2">
      <c r="A165" s="3">
        <f t="shared" si="6"/>
        <v>2027</v>
      </c>
      <c r="B165" s="39">
        <v>3677764.1679452304</v>
      </c>
      <c r="C165" s="39">
        <v>1091730.7582220007</v>
      </c>
      <c r="D165" s="39">
        <v>2920645.0128368884</v>
      </c>
      <c r="E165" s="39">
        <v>222700.80140269003</v>
      </c>
      <c r="F165" s="39">
        <v>579927.09336780547</v>
      </c>
      <c r="G165" s="39">
        <v>317101.29588180489</v>
      </c>
      <c r="H165" s="39">
        <v>480068.29243835376</v>
      </c>
      <c r="I165" s="39">
        <v>167172.28697666316</v>
      </c>
      <c r="J165" s="39">
        <v>819063.63965591241</v>
      </c>
      <c r="K165" s="38"/>
    </row>
    <row r="166" spans="1:11" s="10" customFormat="1" x14ac:dyDescent="0.2">
      <c r="A166" s="3">
        <f t="shared" si="6"/>
        <v>2028</v>
      </c>
      <c r="B166" s="39">
        <v>2991842.7786301533</v>
      </c>
      <c r="C166" s="39">
        <v>811290.14317092486</v>
      </c>
      <c r="D166" s="39">
        <v>3817678.7927446794</v>
      </c>
      <c r="E166" s="39">
        <v>360533.5775579242</v>
      </c>
      <c r="F166" s="39">
        <v>435432.12929427472</v>
      </c>
      <c r="G166" s="39">
        <v>240101.86746574592</v>
      </c>
      <c r="H166" s="39">
        <v>385569.7703597598</v>
      </c>
      <c r="I166" s="39">
        <v>187487.28343005822</v>
      </c>
      <c r="J166" s="39">
        <v>571428.00735146541</v>
      </c>
      <c r="K166" s="38"/>
    </row>
    <row r="167" spans="1:11" s="10" customFormat="1" x14ac:dyDescent="0.2">
      <c r="A167" s="3">
        <f t="shared" si="6"/>
        <v>2029</v>
      </c>
      <c r="B167" s="39">
        <v>2305921.3893150762</v>
      </c>
      <c r="C167" s="39">
        <v>629844.54924022092</v>
      </c>
      <c r="D167" s="39">
        <v>4198792.9415517477</v>
      </c>
      <c r="E167" s="39">
        <v>276854.29606676742</v>
      </c>
      <c r="F167" s="39">
        <v>338557.45155797561</v>
      </c>
      <c r="G167" s="39">
        <v>187835.08962293417</v>
      </c>
      <c r="H167" s="39">
        <v>295418.33538203721</v>
      </c>
      <c r="I167" s="39">
        <v>144426.29555077016</v>
      </c>
      <c r="J167" s="39">
        <v>432985.37189437088</v>
      </c>
      <c r="K167" s="38"/>
    </row>
    <row r="168" spans="1:11" s="10" customFormat="1" x14ac:dyDescent="0.2">
      <c r="A168" s="3">
        <f t="shared" si="6"/>
        <v>2030</v>
      </c>
      <c r="B168" s="39">
        <v>1620000.0000000005</v>
      </c>
      <c r="C168" s="39">
        <v>550193.61209150194</v>
      </c>
      <c r="D168" s="39">
        <v>2882753.2989552729</v>
      </c>
      <c r="E168" s="39">
        <v>231881.81043026122</v>
      </c>
      <c r="F168" s="39">
        <v>295411.64638210257</v>
      </c>
      <c r="G168" s="39">
        <v>164415.47008924422</v>
      </c>
      <c r="H168" s="39">
        <v>256135.25842378472</v>
      </c>
      <c r="I168" s="39">
        <v>121962.20258310578</v>
      </c>
      <c r="J168" s="39">
        <v>0</v>
      </c>
      <c r="K168" s="38"/>
    </row>
    <row r="169" spans="1:11" s="10" customFormat="1" x14ac:dyDescent="0.2">
      <c r="A169" s="3">
        <f t="shared" si="6"/>
        <v>2031</v>
      </c>
      <c r="B169" s="39">
        <v>1458000</v>
      </c>
      <c r="C169" s="39">
        <v>496626.47906004492</v>
      </c>
      <c r="D169" s="39">
        <v>2957037.6942141298</v>
      </c>
      <c r="E169" s="39">
        <v>213644.049846654</v>
      </c>
      <c r="F169" s="39">
        <v>262289.96931781783</v>
      </c>
      <c r="G169" s="39">
        <v>145761.89701306852</v>
      </c>
      <c r="H169" s="39">
        <v>230531.06928229041</v>
      </c>
      <c r="I169" s="39">
        <v>109146.53548012435</v>
      </c>
      <c r="J169" s="39">
        <v>0</v>
      </c>
    </row>
    <row r="170" spans="1:11" s="10" customFormat="1" x14ac:dyDescent="0.2">
      <c r="A170" s="3">
        <f t="shared" si="6"/>
        <v>2032</v>
      </c>
      <c r="B170" s="39">
        <v>1296000</v>
      </c>
      <c r="C170" s="39">
        <v>461739.006145661</v>
      </c>
      <c r="D170" s="39">
        <v>2823140.5753619825</v>
      </c>
      <c r="E170" s="39">
        <v>187524.67405366589</v>
      </c>
      <c r="F170" s="39">
        <v>226121.60818162537</v>
      </c>
      <c r="G170" s="39">
        <v>127261.72480292416</v>
      </c>
      <c r="H170" s="39">
        <v>199112.24607822852</v>
      </c>
      <c r="I170" s="39">
        <v>94240.740737895161</v>
      </c>
      <c r="J170" s="39">
        <v>0</v>
      </c>
    </row>
    <row r="171" spans="1:11" s="10" customFormat="1" x14ac:dyDescent="0.2">
      <c r="A171" s="3">
        <f t="shared" si="6"/>
        <v>2033</v>
      </c>
      <c r="B171" s="39">
        <v>1134000.0000000002</v>
      </c>
      <c r="C171" s="39">
        <v>410729.67203458771</v>
      </c>
      <c r="D171" s="39">
        <v>2828791.8871361562</v>
      </c>
      <c r="E171" s="39">
        <v>158824.49683146307</v>
      </c>
      <c r="F171" s="39">
        <v>200937.33958363021</v>
      </c>
      <c r="G171" s="39">
        <v>109030.86843897738</v>
      </c>
      <c r="H171" s="39">
        <v>171173.90422523001</v>
      </c>
      <c r="I171" s="39">
        <v>83303.718886111747</v>
      </c>
      <c r="J171" s="39">
        <v>0</v>
      </c>
    </row>
    <row r="172" spans="1:11" s="10" customFormat="1" x14ac:dyDescent="0.2">
      <c r="A172" s="3">
        <f t="shared" si="6"/>
        <v>2034</v>
      </c>
      <c r="B172" s="39">
        <v>972000.00000000023</v>
      </c>
      <c r="C172" s="39">
        <v>361878.11785728252</v>
      </c>
      <c r="D172" s="39">
        <v>2780984.3989409418</v>
      </c>
      <c r="E172" s="39">
        <v>136906.38318071465</v>
      </c>
      <c r="F172" s="39">
        <v>165577.6582308904</v>
      </c>
      <c r="G172" s="39">
        <v>93413.802361173322</v>
      </c>
      <c r="H172" s="39">
        <v>144128.27022830845</v>
      </c>
      <c r="I172" s="39">
        <v>70095.768141630819</v>
      </c>
      <c r="J172" s="39">
        <v>0</v>
      </c>
    </row>
    <row r="173" spans="1:11" s="10" customFormat="1" x14ac:dyDescent="0.2">
      <c r="A173" s="3">
        <f t="shared" si="6"/>
        <v>2035</v>
      </c>
      <c r="B173" s="39">
        <v>810000</v>
      </c>
      <c r="C173" s="39">
        <v>303939.47294806212</v>
      </c>
      <c r="D173" s="39">
        <v>2825533.132451517</v>
      </c>
      <c r="E173" s="39">
        <v>109880.05769471316</v>
      </c>
      <c r="F173" s="39">
        <v>140331.89317223866</v>
      </c>
      <c r="G173" s="39">
        <v>77564.35338375649</v>
      </c>
      <c r="H173" s="39">
        <v>120283.12695054879</v>
      </c>
      <c r="I173" s="39">
        <v>58001.095850680846</v>
      </c>
      <c r="J173" s="39">
        <v>0</v>
      </c>
    </row>
    <row r="174" spans="1:11" s="10" customFormat="1" x14ac:dyDescent="0.2">
      <c r="A174" s="3">
        <f t="shared" si="6"/>
        <v>2036</v>
      </c>
      <c r="B174" s="39">
        <v>648000</v>
      </c>
      <c r="C174" s="39">
        <v>254335.78042014939</v>
      </c>
      <c r="D174" s="39">
        <v>2695013.0107310619</v>
      </c>
      <c r="E174" s="39">
        <v>78401.905848326249</v>
      </c>
      <c r="F174" s="39">
        <v>113495.97493739701</v>
      </c>
      <c r="G174" s="39">
        <v>62321.155716332105</v>
      </c>
      <c r="H174" s="39">
        <v>95522.483916769939</v>
      </c>
      <c r="I174" s="39">
        <v>43922.699161025332</v>
      </c>
      <c r="J174" s="39">
        <v>0</v>
      </c>
    </row>
    <row r="175" spans="1:11" s="10" customFormat="1" x14ac:dyDescent="0.2">
      <c r="A175" s="3">
        <f t="shared" si="6"/>
        <v>2037</v>
      </c>
      <c r="B175" s="39">
        <v>486000</v>
      </c>
      <c r="C175" s="39">
        <v>192423.31593259223</v>
      </c>
      <c r="D175" s="39">
        <v>2732068.2712978194</v>
      </c>
      <c r="E175" s="39">
        <v>66499.177114514925</v>
      </c>
      <c r="F175" s="39">
        <v>80170.432173412439</v>
      </c>
      <c r="G175" s="39">
        <v>44470.009242510459</v>
      </c>
      <c r="H175" s="39">
        <v>68614.914293428723</v>
      </c>
      <c r="I175" s="39">
        <v>33822.151243541266</v>
      </c>
      <c r="J175" s="39">
        <v>0</v>
      </c>
    </row>
    <row r="176" spans="1:11" s="10" customFormat="1" x14ac:dyDescent="0.2">
      <c r="A176" s="3">
        <f t="shared" si="6"/>
        <v>2038</v>
      </c>
      <c r="B176" s="39">
        <v>324000.00000000006</v>
      </c>
      <c r="C176" s="39">
        <v>133718.68116302218</v>
      </c>
      <c r="D176" s="39">
        <v>2617541.0728147659</v>
      </c>
      <c r="E176" s="39">
        <v>40467.018315588182</v>
      </c>
      <c r="F176" s="39">
        <v>52897.843670088776</v>
      </c>
      <c r="G176" s="39">
        <v>29550.99804909826</v>
      </c>
      <c r="H176" s="39">
        <v>46190.92304908084</v>
      </c>
      <c r="I176" s="39">
        <v>21174.535753121825</v>
      </c>
      <c r="J176" s="39">
        <v>0</v>
      </c>
    </row>
    <row r="177" spans="1:12" s="10" customFormat="1" x14ac:dyDescent="0.2">
      <c r="A177" s="3">
        <f t="shared" si="6"/>
        <v>2039</v>
      </c>
      <c r="B177" s="39">
        <v>162000</v>
      </c>
      <c r="C177" s="39">
        <v>68291.916250542912</v>
      </c>
      <c r="D177" s="39">
        <v>2594418.4896418611</v>
      </c>
      <c r="E177" s="39">
        <v>18399.626811825321</v>
      </c>
      <c r="F177" s="39">
        <v>26833.032907483346</v>
      </c>
      <c r="G177" s="39">
        <v>14837.887224870421</v>
      </c>
      <c r="H177" s="39">
        <v>23117.299191764614</v>
      </c>
      <c r="I177" s="39">
        <v>10520.237613513395</v>
      </c>
      <c r="J177" s="39">
        <v>0</v>
      </c>
    </row>
    <row r="178" spans="1:12" s="10" customFormat="1" x14ac:dyDescent="0.2">
      <c r="A178" s="3">
        <f t="shared" si="6"/>
        <v>2040</v>
      </c>
      <c r="B178" s="39">
        <v>0</v>
      </c>
      <c r="C178" s="39">
        <v>0</v>
      </c>
      <c r="D178" s="39">
        <v>2475750.2926137415</v>
      </c>
      <c r="E178" s="39">
        <v>0</v>
      </c>
      <c r="F178" s="39">
        <v>0</v>
      </c>
      <c r="G178" s="39">
        <v>0</v>
      </c>
      <c r="H178" s="39">
        <v>0</v>
      </c>
      <c r="I178" s="39">
        <v>0</v>
      </c>
      <c r="J178" s="39">
        <v>0</v>
      </c>
    </row>
    <row r="179" spans="1:12" s="10" customFormat="1" x14ac:dyDescent="0.2">
      <c r="A179" s="3">
        <f t="shared" si="6"/>
        <v>2041</v>
      </c>
      <c r="B179" s="39">
        <v>0</v>
      </c>
      <c r="C179" s="39">
        <v>0</v>
      </c>
      <c r="D179" s="39">
        <v>2459878.6849370948</v>
      </c>
      <c r="E179" s="39">
        <v>0</v>
      </c>
      <c r="F179" s="39">
        <v>0</v>
      </c>
      <c r="G179" s="39">
        <v>0</v>
      </c>
      <c r="H179" s="39">
        <v>0</v>
      </c>
      <c r="I179" s="39">
        <v>0</v>
      </c>
      <c r="J179" s="39">
        <v>0</v>
      </c>
    </row>
    <row r="180" spans="1:12" s="10" customFormat="1" x14ac:dyDescent="0.2">
      <c r="A180" s="3">
        <f t="shared" si="6"/>
        <v>2042</v>
      </c>
      <c r="B180" s="39">
        <v>0</v>
      </c>
      <c r="C180" s="39">
        <v>0</v>
      </c>
      <c r="D180" s="39">
        <v>2209452.915561317</v>
      </c>
      <c r="E180" s="39">
        <v>0</v>
      </c>
      <c r="F180" s="39">
        <v>0</v>
      </c>
      <c r="G180" s="39">
        <v>0</v>
      </c>
      <c r="H180" s="39">
        <v>0</v>
      </c>
      <c r="I180" s="39">
        <v>0</v>
      </c>
      <c r="J180" s="39">
        <v>0</v>
      </c>
    </row>
    <row r="181" spans="1:12" s="10" customFormat="1" x14ac:dyDescent="0.2">
      <c r="A181" s="3">
        <f t="shared" si="6"/>
        <v>2043</v>
      </c>
      <c r="B181" s="39">
        <v>0</v>
      </c>
      <c r="C181" s="39">
        <v>0</v>
      </c>
      <c r="D181" s="39">
        <v>2300471.5224411436</v>
      </c>
      <c r="E181" s="39">
        <v>0</v>
      </c>
      <c r="F181" s="39">
        <v>0</v>
      </c>
      <c r="G181" s="39">
        <v>0</v>
      </c>
      <c r="H181" s="39">
        <v>0</v>
      </c>
      <c r="I181" s="39">
        <v>0</v>
      </c>
      <c r="J181" s="39">
        <v>0</v>
      </c>
    </row>
    <row r="183" spans="1:12" x14ac:dyDescent="0.2">
      <c r="A183" s="3">
        <f>A158+1</f>
        <v>7</v>
      </c>
      <c r="B183" s="9" t="str">
        <f ca="1">OFFSET(Portfolios!$B$7,A183,0)</f>
        <v>Portfolio7</v>
      </c>
      <c r="C183" s="9" t="str">
        <f ca="1">VLOOKUP(B183,Portfolios!$B$8:$C$47,2,FALSE)</f>
        <v xml:space="preserve">Zero NCE </v>
      </c>
      <c r="E183" s="91" t="s">
        <v>183</v>
      </c>
      <c r="F183" s="91"/>
      <c r="G183" s="91"/>
      <c r="H183" s="91"/>
      <c r="I183" s="91"/>
      <c r="J183" s="91"/>
    </row>
    <row r="184" spans="1:12" x14ac:dyDescent="0.2">
      <c r="C184" s="28" t="s">
        <v>184</v>
      </c>
      <c r="D184" s="28" t="s">
        <v>185</v>
      </c>
      <c r="E184" s="26" t="s">
        <v>186</v>
      </c>
      <c r="F184" s="26" t="s">
        <v>187</v>
      </c>
      <c r="G184" s="26" t="s">
        <v>188</v>
      </c>
      <c r="H184" s="26" t="s">
        <v>189</v>
      </c>
      <c r="I184" s="26" t="s">
        <v>190</v>
      </c>
      <c r="J184" s="26" t="s">
        <v>191</v>
      </c>
      <c r="K184" s="26"/>
      <c r="L184" s="26"/>
    </row>
    <row r="185" spans="1:12" s="11" customFormat="1" x14ac:dyDescent="0.2">
      <c r="A185" s="3" t="s">
        <v>163</v>
      </c>
      <c r="B185" s="3" t="s">
        <v>192</v>
      </c>
      <c r="C185" s="3" t="s">
        <v>193</v>
      </c>
      <c r="D185" s="3" t="s">
        <v>194</v>
      </c>
      <c r="E185" s="42" t="s">
        <v>195</v>
      </c>
      <c r="F185" s="42" t="s">
        <v>196</v>
      </c>
      <c r="G185" s="42" t="s">
        <v>197</v>
      </c>
      <c r="H185" s="42" t="s">
        <v>198</v>
      </c>
      <c r="I185" s="42" t="s">
        <v>199</v>
      </c>
      <c r="J185" s="42" t="s">
        <v>200</v>
      </c>
      <c r="K185" s="42"/>
      <c r="L185" s="42"/>
    </row>
    <row r="186" spans="1:12" s="10" customFormat="1" x14ac:dyDescent="0.2">
      <c r="A186" s="3">
        <v>2023</v>
      </c>
      <c r="B186" s="39">
        <v>5887116.996684636</v>
      </c>
      <c r="C186" s="39">
        <v>2351874.5364913354</v>
      </c>
      <c r="D186" s="39">
        <v>2097049.4985760415</v>
      </c>
      <c r="E186" s="39">
        <v>41539.20481639068</v>
      </c>
      <c r="F186" s="39">
        <v>919174.71131232113</v>
      </c>
      <c r="G186" s="39">
        <v>509984.797645399</v>
      </c>
      <c r="H186" s="39">
        <v>641894.75561750995</v>
      </c>
      <c r="I186" s="39">
        <v>130219.07016810354</v>
      </c>
      <c r="J186" s="39">
        <v>1292429.9206335763</v>
      </c>
      <c r="K186" s="38"/>
      <c r="L186" s="38"/>
    </row>
    <row r="187" spans="1:12" s="10" customFormat="1" x14ac:dyDescent="0.2">
      <c r="A187" s="3">
        <f>A186+1</f>
        <v>2024</v>
      </c>
      <c r="B187" s="39">
        <v>5308315.9774718583</v>
      </c>
      <c r="C187" s="39">
        <v>1802932.700610318</v>
      </c>
      <c r="D187" s="39">
        <v>1865467.4702614713</v>
      </c>
      <c r="E187" s="39">
        <v>137208.05507728859</v>
      </c>
      <c r="F187" s="39">
        <v>879158.41375910328</v>
      </c>
      <c r="G187" s="39">
        <v>490395.35821881203</v>
      </c>
      <c r="H187" s="39">
        <v>635820.9104846142</v>
      </c>
      <c r="I187" s="39">
        <v>175051.28657929442</v>
      </c>
      <c r="J187" s="39">
        <v>1187749.2527424274</v>
      </c>
      <c r="K187" s="38"/>
      <c r="L187" s="38"/>
    </row>
    <row r="188" spans="1:12" s="10" customFormat="1" x14ac:dyDescent="0.2">
      <c r="A188" s="3">
        <f t="shared" ref="A188:A206" si="7">A187+1</f>
        <v>2025</v>
      </c>
      <c r="B188" s="39">
        <v>5049606.9465753846</v>
      </c>
      <c r="C188" s="39">
        <v>1705194.9242767447</v>
      </c>
      <c r="D188" s="39">
        <v>1790076.7847322035</v>
      </c>
      <c r="E188" s="39">
        <v>142367.2931571104</v>
      </c>
      <c r="F188" s="39">
        <v>837291.94904012152</v>
      </c>
      <c r="G188" s="39">
        <v>463866.2069468085</v>
      </c>
      <c r="H188" s="39">
        <v>563300.52251154685</v>
      </c>
      <c r="I188" s="39">
        <v>176531.98323756657</v>
      </c>
      <c r="J188" s="39">
        <v>1161054.0674054862</v>
      </c>
      <c r="K188" s="38"/>
      <c r="L188" s="38"/>
    </row>
    <row r="189" spans="1:12" s="10" customFormat="1" x14ac:dyDescent="0.2">
      <c r="A189" s="3">
        <f t="shared" si="7"/>
        <v>2026</v>
      </c>
      <c r="B189" s="39">
        <v>4363685.5572603075</v>
      </c>
      <c r="C189" s="39">
        <v>1366815.9960533793</v>
      </c>
      <c r="D189" s="39">
        <v>2265764.6771519571</v>
      </c>
      <c r="E189" s="39">
        <v>167981.07860318711</v>
      </c>
      <c r="F189" s="39">
        <v>721454.85498675751</v>
      </c>
      <c r="G189" s="39">
        <v>393272.82083043718</v>
      </c>
      <c r="H189" s="39">
        <v>519881.22211767075</v>
      </c>
      <c r="I189" s="39">
        <v>156078.44895315624</v>
      </c>
      <c r="J189" s="39">
        <v>1038201.1357157194</v>
      </c>
      <c r="K189" s="38"/>
      <c r="L189" s="38"/>
    </row>
    <row r="190" spans="1:12" s="10" customFormat="1" x14ac:dyDescent="0.2">
      <c r="A190" s="3">
        <f t="shared" si="7"/>
        <v>2027</v>
      </c>
      <c r="B190" s="39">
        <v>3677764.1679452304</v>
      </c>
      <c r="C190" s="39">
        <v>1091730.7582220007</v>
      </c>
      <c r="D190" s="39">
        <v>2920645.0128368884</v>
      </c>
      <c r="E190" s="39">
        <v>222700.80140269003</v>
      </c>
      <c r="F190" s="39">
        <v>579927.09336780547</v>
      </c>
      <c r="G190" s="39">
        <v>317101.29588180489</v>
      </c>
      <c r="H190" s="39">
        <v>480068.29243835376</v>
      </c>
      <c r="I190" s="39">
        <v>167172.28697666316</v>
      </c>
      <c r="J190" s="39">
        <v>819063.63965591241</v>
      </c>
      <c r="K190" s="38"/>
      <c r="L190" s="38"/>
    </row>
    <row r="191" spans="1:12" s="10" customFormat="1" x14ac:dyDescent="0.2">
      <c r="A191" s="3">
        <f t="shared" si="7"/>
        <v>2028</v>
      </c>
      <c r="B191" s="39">
        <v>2991842.7786301533</v>
      </c>
      <c r="C191" s="39">
        <v>811290.14317092486</v>
      </c>
      <c r="D191" s="39">
        <v>3817678.7927446794</v>
      </c>
      <c r="E191" s="39">
        <v>360533.5775579242</v>
      </c>
      <c r="F191" s="39">
        <v>435432.12929427472</v>
      </c>
      <c r="G191" s="39">
        <v>240101.86746574592</v>
      </c>
      <c r="H191" s="39">
        <v>385569.7703597598</v>
      </c>
      <c r="I191" s="39">
        <v>187487.28343005822</v>
      </c>
      <c r="J191" s="39">
        <v>571428.00735146541</v>
      </c>
      <c r="K191" s="38"/>
      <c r="L191" s="38"/>
    </row>
    <row r="192" spans="1:12" s="10" customFormat="1" x14ac:dyDescent="0.2">
      <c r="A192" s="3">
        <f t="shared" si="7"/>
        <v>2029</v>
      </c>
      <c r="B192" s="39">
        <v>2305921.3893150762</v>
      </c>
      <c r="C192" s="39">
        <v>629844.54924022092</v>
      </c>
      <c r="D192" s="39">
        <v>4198792.9415517477</v>
      </c>
      <c r="E192" s="39">
        <v>276854.29606676742</v>
      </c>
      <c r="F192" s="39">
        <v>338557.45155797561</v>
      </c>
      <c r="G192" s="39">
        <v>187835.08962293417</v>
      </c>
      <c r="H192" s="39">
        <v>295418.33538203721</v>
      </c>
      <c r="I192" s="39">
        <v>144426.29555077016</v>
      </c>
      <c r="J192" s="39">
        <v>432985.37189437088</v>
      </c>
      <c r="K192" s="38"/>
      <c r="L192" s="38"/>
    </row>
    <row r="193" spans="1:14" s="10" customFormat="1" x14ac:dyDescent="0.2">
      <c r="A193" s="3">
        <f t="shared" si="7"/>
        <v>2030</v>
      </c>
      <c r="B193" s="39">
        <v>1620000.0000000005</v>
      </c>
      <c r="C193" s="39">
        <v>550193.61209150194</v>
      </c>
      <c r="D193" s="39">
        <v>2882753.2989552729</v>
      </c>
      <c r="E193" s="39">
        <v>231881.81043026122</v>
      </c>
      <c r="F193" s="39">
        <v>295411.64638210257</v>
      </c>
      <c r="G193" s="39">
        <v>164415.47008924422</v>
      </c>
      <c r="H193" s="39">
        <v>256135.25842378472</v>
      </c>
      <c r="I193" s="39">
        <v>121962.20258310578</v>
      </c>
      <c r="J193" s="39">
        <v>0</v>
      </c>
      <c r="K193" s="38"/>
      <c r="L193" s="38"/>
    </row>
    <row r="194" spans="1:14" s="10" customFormat="1" x14ac:dyDescent="0.2">
      <c r="A194" s="3">
        <f t="shared" si="7"/>
        <v>2031</v>
      </c>
      <c r="B194" s="39">
        <v>1458000</v>
      </c>
      <c r="C194" s="39">
        <v>496626.47906004492</v>
      </c>
      <c r="D194" s="39">
        <v>2957037.6942141298</v>
      </c>
      <c r="E194" s="39">
        <v>213644.049846654</v>
      </c>
      <c r="F194" s="39">
        <v>262289.96931781783</v>
      </c>
      <c r="G194" s="39">
        <v>145761.89701306852</v>
      </c>
      <c r="H194" s="39">
        <v>230531.06928229041</v>
      </c>
      <c r="I194" s="39">
        <v>109146.53548012435</v>
      </c>
      <c r="J194" s="39">
        <v>0</v>
      </c>
      <c r="K194" s="38"/>
      <c r="L194" s="38"/>
    </row>
    <row r="195" spans="1:14" s="10" customFormat="1" x14ac:dyDescent="0.2">
      <c r="A195" s="3">
        <f t="shared" si="7"/>
        <v>2032</v>
      </c>
      <c r="B195" s="39">
        <v>1296000</v>
      </c>
      <c r="C195" s="39">
        <v>461739.006145661</v>
      </c>
      <c r="D195" s="39">
        <v>2823140.5753619825</v>
      </c>
      <c r="E195" s="39">
        <v>187524.67405366589</v>
      </c>
      <c r="F195" s="39">
        <v>226121.60818162537</v>
      </c>
      <c r="G195" s="39">
        <v>127261.72480292416</v>
      </c>
      <c r="H195" s="39">
        <v>199112.24607822852</v>
      </c>
      <c r="I195" s="39">
        <v>94240.740737895161</v>
      </c>
      <c r="J195" s="39">
        <v>0</v>
      </c>
      <c r="K195" s="38"/>
      <c r="L195" s="38"/>
    </row>
    <row r="196" spans="1:14" s="10" customFormat="1" x14ac:dyDescent="0.2">
      <c r="A196" s="3">
        <f t="shared" si="7"/>
        <v>2033</v>
      </c>
      <c r="B196" s="39">
        <v>1134000.0000000002</v>
      </c>
      <c r="C196" s="39">
        <v>410729.67203458771</v>
      </c>
      <c r="D196" s="39">
        <v>2828791.8871361562</v>
      </c>
      <c r="E196" s="39">
        <v>158824.49683146307</v>
      </c>
      <c r="F196" s="39">
        <v>200937.33958363021</v>
      </c>
      <c r="G196" s="39">
        <v>109030.86843897738</v>
      </c>
      <c r="H196" s="39">
        <v>171173.90422523001</v>
      </c>
      <c r="I196" s="39">
        <v>83303.718886111747</v>
      </c>
      <c r="J196" s="39">
        <v>0</v>
      </c>
    </row>
    <row r="197" spans="1:14" s="10" customFormat="1" x14ac:dyDescent="0.2">
      <c r="A197" s="3">
        <f t="shared" si="7"/>
        <v>2034</v>
      </c>
      <c r="B197" s="39">
        <v>972000.00000000023</v>
      </c>
      <c r="C197" s="39">
        <v>361878.11785728252</v>
      </c>
      <c r="D197" s="39">
        <v>2780984.3989409418</v>
      </c>
      <c r="E197" s="39">
        <v>136906.38318071465</v>
      </c>
      <c r="F197" s="39">
        <v>165577.6582308904</v>
      </c>
      <c r="G197" s="39">
        <v>93413.802361173322</v>
      </c>
      <c r="H197" s="39">
        <v>144128.27022830845</v>
      </c>
      <c r="I197" s="39">
        <v>70095.768141630819</v>
      </c>
      <c r="J197" s="39">
        <v>0</v>
      </c>
    </row>
    <row r="198" spans="1:14" s="10" customFormat="1" x14ac:dyDescent="0.2">
      <c r="A198" s="3">
        <f t="shared" si="7"/>
        <v>2035</v>
      </c>
      <c r="B198" s="39">
        <v>810000</v>
      </c>
      <c r="C198" s="39">
        <v>303939.47294806212</v>
      </c>
      <c r="D198" s="39">
        <v>2825533.132451517</v>
      </c>
      <c r="E198" s="39">
        <v>109880.05769471316</v>
      </c>
      <c r="F198" s="39">
        <v>140331.89317223866</v>
      </c>
      <c r="G198" s="39">
        <v>77564.35338375649</v>
      </c>
      <c r="H198" s="39">
        <v>120283.12695054879</v>
      </c>
      <c r="I198" s="39">
        <v>58001.095850680846</v>
      </c>
      <c r="J198" s="39">
        <v>0</v>
      </c>
    </row>
    <row r="199" spans="1:14" s="10" customFormat="1" x14ac:dyDescent="0.2">
      <c r="A199" s="3">
        <f t="shared" si="7"/>
        <v>2036</v>
      </c>
      <c r="B199" s="39">
        <v>648000</v>
      </c>
      <c r="C199" s="39">
        <v>254335.78042014939</v>
      </c>
      <c r="D199" s="39">
        <v>2695013.0107310619</v>
      </c>
      <c r="E199" s="39">
        <v>78401.905848326249</v>
      </c>
      <c r="F199" s="39">
        <v>113495.97493739701</v>
      </c>
      <c r="G199" s="39">
        <v>62321.155716332105</v>
      </c>
      <c r="H199" s="39">
        <v>95522.483916769939</v>
      </c>
      <c r="I199" s="39">
        <v>43922.699161025332</v>
      </c>
      <c r="J199" s="39">
        <v>0</v>
      </c>
    </row>
    <row r="200" spans="1:14" s="10" customFormat="1" x14ac:dyDescent="0.2">
      <c r="A200" s="3">
        <f t="shared" si="7"/>
        <v>2037</v>
      </c>
      <c r="B200" s="39">
        <v>486000</v>
      </c>
      <c r="C200" s="39">
        <v>192423.31593259223</v>
      </c>
      <c r="D200" s="39">
        <v>2732068.2712978194</v>
      </c>
      <c r="E200" s="39">
        <v>66499.177114514925</v>
      </c>
      <c r="F200" s="39">
        <v>80170.432173412439</v>
      </c>
      <c r="G200" s="39">
        <v>44470.009242510459</v>
      </c>
      <c r="H200" s="39">
        <v>68614.914293428723</v>
      </c>
      <c r="I200" s="39">
        <v>33822.151243541266</v>
      </c>
      <c r="J200" s="39">
        <v>0</v>
      </c>
    </row>
    <row r="201" spans="1:14" s="10" customFormat="1" x14ac:dyDescent="0.2">
      <c r="A201" s="3">
        <f t="shared" si="7"/>
        <v>2038</v>
      </c>
      <c r="B201" s="39">
        <v>324000.00000000006</v>
      </c>
      <c r="C201" s="39">
        <v>133718.68116302218</v>
      </c>
      <c r="D201" s="39">
        <v>2617541.0728147659</v>
      </c>
      <c r="E201" s="39">
        <v>40467.018315588182</v>
      </c>
      <c r="F201" s="39">
        <v>52897.843670088776</v>
      </c>
      <c r="G201" s="39">
        <v>29550.99804909826</v>
      </c>
      <c r="H201" s="39">
        <v>46190.92304908084</v>
      </c>
      <c r="I201" s="39">
        <v>21174.535753121825</v>
      </c>
      <c r="J201" s="39">
        <v>0</v>
      </c>
    </row>
    <row r="202" spans="1:14" s="10" customFormat="1" x14ac:dyDescent="0.2">
      <c r="A202" s="3">
        <f t="shared" si="7"/>
        <v>2039</v>
      </c>
      <c r="B202" s="39">
        <v>162000</v>
      </c>
      <c r="C202" s="39">
        <v>68291.916250542912</v>
      </c>
      <c r="D202" s="39">
        <v>2594418.4896418611</v>
      </c>
      <c r="E202" s="39">
        <v>18399.626811825321</v>
      </c>
      <c r="F202" s="39">
        <v>26833.032907483346</v>
      </c>
      <c r="G202" s="39">
        <v>14837.887224870421</v>
      </c>
      <c r="H202" s="39">
        <v>23117.299191764614</v>
      </c>
      <c r="I202" s="39">
        <v>10520.237613513395</v>
      </c>
      <c r="J202" s="39">
        <v>0</v>
      </c>
    </row>
    <row r="203" spans="1:14" s="10" customFormat="1" x14ac:dyDescent="0.2">
      <c r="A203" s="3">
        <f t="shared" si="7"/>
        <v>2040</v>
      </c>
      <c r="B203" s="39">
        <v>0</v>
      </c>
      <c r="C203" s="39">
        <v>0</v>
      </c>
      <c r="D203" s="39">
        <v>2475750.2926137415</v>
      </c>
      <c r="E203" s="39">
        <v>0</v>
      </c>
      <c r="F203" s="39">
        <v>0</v>
      </c>
      <c r="G203" s="39">
        <v>0</v>
      </c>
      <c r="H203" s="39">
        <v>0</v>
      </c>
      <c r="I203" s="39">
        <v>0</v>
      </c>
      <c r="J203" s="39">
        <v>0</v>
      </c>
    </row>
    <row r="204" spans="1:14" s="10" customFormat="1" x14ac:dyDescent="0.2">
      <c r="A204" s="3">
        <f t="shared" si="7"/>
        <v>2041</v>
      </c>
      <c r="B204" s="39">
        <v>0</v>
      </c>
      <c r="C204" s="39">
        <v>0</v>
      </c>
      <c r="D204" s="39">
        <v>2459878.6849370948</v>
      </c>
      <c r="E204" s="39">
        <v>0</v>
      </c>
      <c r="F204" s="39">
        <v>0</v>
      </c>
      <c r="G204" s="39">
        <v>0</v>
      </c>
      <c r="H204" s="39">
        <v>0</v>
      </c>
      <c r="I204" s="39">
        <v>0</v>
      </c>
      <c r="J204" s="39">
        <v>0</v>
      </c>
    </row>
    <row r="205" spans="1:14" s="10" customFormat="1" x14ac:dyDescent="0.2">
      <c r="A205" s="3">
        <f t="shared" si="7"/>
        <v>2042</v>
      </c>
      <c r="B205" s="39">
        <v>0</v>
      </c>
      <c r="C205" s="39">
        <v>0</v>
      </c>
      <c r="D205" s="39">
        <v>2209452.915561317</v>
      </c>
      <c r="E205" s="39">
        <v>0</v>
      </c>
      <c r="F205" s="39">
        <v>0</v>
      </c>
      <c r="G205" s="39">
        <v>0</v>
      </c>
      <c r="H205" s="39">
        <v>0</v>
      </c>
      <c r="I205" s="39">
        <v>0</v>
      </c>
      <c r="J205" s="39">
        <v>0</v>
      </c>
    </row>
    <row r="206" spans="1:14" s="10" customFormat="1" x14ac:dyDescent="0.2">
      <c r="A206" s="3">
        <f t="shared" si="7"/>
        <v>2043</v>
      </c>
      <c r="B206" s="39">
        <v>0</v>
      </c>
      <c r="C206" s="39">
        <v>0</v>
      </c>
      <c r="D206" s="39">
        <v>2300471.5224411436</v>
      </c>
      <c r="E206" s="39">
        <v>0</v>
      </c>
      <c r="F206" s="39">
        <v>0</v>
      </c>
      <c r="G206" s="39">
        <v>0</v>
      </c>
      <c r="H206" s="39">
        <v>0</v>
      </c>
      <c r="I206" s="39">
        <v>0</v>
      </c>
      <c r="J206" s="39">
        <v>0</v>
      </c>
    </row>
    <row r="208" spans="1:14" x14ac:dyDescent="0.2">
      <c r="A208" s="3">
        <f>A183+1</f>
        <v>8</v>
      </c>
      <c r="B208" s="9" t="str">
        <f ca="1">OFFSET(Portfolios!$B$7,A208,0)</f>
        <v>Portfolio8</v>
      </c>
      <c r="C208" s="9" t="str">
        <f ca="1">VLOOKUP(B208,Portfolios!$B$8:$C$47,2,FALSE)</f>
        <v>60 MWa EE</v>
      </c>
      <c r="E208" s="92" t="s">
        <v>183</v>
      </c>
      <c r="F208" s="92"/>
      <c r="G208" s="92"/>
      <c r="H208" s="92"/>
      <c r="I208" s="92"/>
      <c r="J208" s="92"/>
      <c r="K208" s="26"/>
      <c r="L208" s="26"/>
      <c r="M208" s="26"/>
      <c r="N208" s="26"/>
    </row>
    <row r="209" spans="1:14" x14ac:dyDescent="0.2">
      <c r="C209" s="28" t="s">
        <v>184</v>
      </c>
      <c r="D209" s="28" t="s">
        <v>185</v>
      </c>
      <c r="E209" s="26" t="s">
        <v>186</v>
      </c>
      <c r="F209" s="26" t="s">
        <v>187</v>
      </c>
      <c r="G209" s="26" t="s">
        <v>188</v>
      </c>
      <c r="H209" s="26" t="s">
        <v>189</v>
      </c>
      <c r="I209" s="26" t="s">
        <v>190</v>
      </c>
      <c r="J209" s="26" t="s">
        <v>191</v>
      </c>
      <c r="K209" s="26"/>
      <c r="L209" s="26"/>
      <c r="M209" s="26"/>
      <c r="N209" s="26"/>
    </row>
    <row r="210" spans="1:14" s="11" customFormat="1" x14ac:dyDescent="0.2">
      <c r="A210" s="3" t="s">
        <v>163</v>
      </c>
      <c r="B210" s="3" t="s">
        <v>192</v>
      </c>
      <c r="C210" s="3" t="s">
        <v>193</v>
      </c>
      <c r="D210" s="3" t="s">
        <v>194</v>
      </c>
      <c r="E210" s="42" t="s">
        <v>195</v>
      </c>
      <c r="F210" s="42" t="s">
        <v>196</v>
      </c>
      <c r="G210" s="42" t="s">
        <v>197</v>
      </c>
      <c r="H210" s="42" t="s">
        <v>198</v>
      </c>
      <c r="I210" s="42" t="s">
        <v>199</v>
      </c>
      <c r="J210" s="42" t="s">
        <v>200</v>
      </c>
      <c r="K210" s="42"/>
      <c r="L210" s="42"/>
      <c r="M210" s="42"/>
      <c r="N210" s="42"/>
    </row>
    <row r="211" spans="1:14" s="10" customFormat="1" x14ac:dyDescent="0.2">
      <c r="A211" s="3">
        <v>2023</v>
      </c>
      <c r="B211" s="39">
        <v>5887116.996684636</v>
      </c>
      <c r="C211" s="39">
        <v>2351874.5364913354</v>
      </c>
      <c r="D211" s="39">
        <v>2097049.4985760415</v>
      </c>
      <c r="E211" s="39">
        <v>41539.20481639068</v>
      </c>
      <c r="F211" s="39">
        <v>919174.71131232113</v>
      </c>
      <c r="G211" s="39">
        <v>509984.797645399</v>
      </c>
      <c r="H211" s="39">
        <v>641894.75561750995</v>
      </c>
      <c r="I211" s="39">
        <v>130219.07016810354</v>
      </c>
      <c r="J211" s="39">
        <v>1292429.9206335763</v>
      </c>
      <c r="K211" s="38"/>
      <c r="L211" s="38"/>
      <c r="M211" s="38"/>
      <c r="N211" s="38"/>
    </row>
    <row r="212" spans="1:14" s="10" customFormat="1" x14ac:dyDescent="0.2">
      <c r="A212" s="3">
        <f>A211+1</f>
        <v>2024</v>
      </c>
      <c r="B212" s="39">
        <v>5308315.9774718583</v>
      </c>
      <c r="C212" s="39">
        <v>1802932.700610318</v>
      </c>
      <c r="D212" s="39">
        <v>1865467.4702614713</v>
      </c>
      <c r="E212" s="39">
        <v>137208.05507728859</v>
      </c>
      <c r="F212" s="39">
        <v>879158.41375910328</v>
      </c>
      <c r="G212" s="39">
        <v>490395.35821881203</v>
      </c>
      <c r="H212" s="39">
        <v>635820.9104846142</v>
      </c>
      <c r="I212" s="39">
        <v>175051.28657929442</v>
      </c>
      <c r="J212" s="39">
        <v>1187749.2527424274</v>
      </c>
      <c r="K212" s="38"/>
      <c r="L212" s="38"/>
      <c r="M212" s="38"/>
      <c r="N212" s="38"/>
    </row>
    <row r="213" spans="1:14" s="10" customFormat="1" x14ac:dyDescent="0.2">
      <c r="A213" s="3">
        <f t="shared" ref="A213:A230" si="8">A212+1</f>
        <v>2025</v>
      </c>
      <c r="B213" s="39">
        <v>5049606.9465753846</v>
      </c>
      <c r="C213" s="39">
        <v>1705194.9242767447</v>
      </c>
      <c r="D213" s="39">
        <v>1790076.7847322035</v>
      </c>
      <c r="E213" s="39">
        <v>142367.2931571104</v>
      </c>
      <c r="F213" s="39">
        <v>837291.94904012152</v>
      </c>
      <c r="G213" s="39">
        <v>463866.2069468085</v>
      </c>
      <c r="H213" s="39">
        <v>563300.52251154685</v>
      </c>
      <c r="I213" s="39">
        <v>176531.98323756657</v>
      </c>
      <c r="J213" s="39">
        <v>1161054.0674054862</v>
      </c>
      <c r="K213" s="38"/>
      <c r="L213" s="38"/>
      <c r="M213" s="38"/>
      <c r="N213" s="38"/>
    </row>
    <row r="214" spans="1:14" s="10" customFormat="1" x14ac:dyDescent="0.2">
      <c r="A214" s="3">
        <f t="shared" si="8"/>
        <v>2026</v>
      </c>
      <c r="B214" s="39">
        <v>4363685.5572603075</v>
      </c>
      <c r="C214" s="39">
        <v>1366815.9960533793</v>
      </c>
      <c r="D214" s="39">
        <v>2265764.6771519571</v>
      </c>
      <c r="E214" s="39">
        <v>167981.07860318711</v>
      </c>
      <c r="F214" s="39">
        <v>721454.85498675751</v>
      </c>
      <c r="G214" s="39">
        <v>393272.82083043718</v>
      </c>
      <c r="H214" s="39">
        <v>519881.22211767075</v>
      </c>
      <c r="I214" s="39">
        <v>156078.44895315624</v>
      </c>
      <c r="J214" s="39">
        <v>1038201.1357157194</v>
      </c>
      <c r="K214" s="38"/>
      <c r="L214" s="38"/>
      <c r="M214" s="38"/>
      <c r="N214" s="38"/>
    </row>
    <row r="215" spans="1:14" s="10" customFormat="1" x14ac:dyDescent="0.2">
      <c r="A215" s="3">
        <f t="shared" si="8"/>
        <v>2027</v>
      </c>
      <c r="B215" s="39">
        <v>3677764.1679452304</v>
      </c>
      <c r="C215" s="39">
        <v>1091730.7582220007</v>
      </c>
      <c r="D215" s="39">
        <v>2920645.0128368884</v>
      </c>
      <c r="E215" s="39">
        <v>222700.80140269003</v>
      </c>
      <c r="F215" s="39">
        <v>579927.09336780547</v>
      </c>
      <c r="G215" s="39">
        <v>317101.29588180489</v>
      </c>
      <c r="H215" s="39">
        <v>480068.29243835376</v>
      </c>
      <c r="I215" s="39">
        <v>167172.28697666316</v>
      </c>
      <c r="J215" s="39">
        <v>819063.63965591241</v>
      </c>
      <c r="K215" s="38"/>
      <c r="L215" s="38"/>
      <c r="M215" s="38"/>
      <c r="N215" s="38"/>
    </row>
    <row r="216" spans="1:14" s="10" customFormat="1" x14ac:dyDescent="0.2">
      <c r="A216" s="3">
        <f t="shared" si="8"/>
        <v>2028</v>
      </c>
      <c r="B216" s="39">
        <v>2991842.7786301533</v>
      </c>
      <c r="C216" s="39">
        <v>811290.14317092486</v>
      </c>
      <c r="D216" s="39">
        <v>3817678.7927446794</v>
      </c>
      <c r="E216" s="39">
        <v>360533.5775579242</v>
      </c>
      <c r="F216" s="39">
        <v>435432.12929427472</v>
      </c>
      <c r="G216" s="39">
        <v>240101.86746574592</v>
      </c>
      <c r="H216" s="39">
        <v>385569.7703597598</v>
      </c>
      <c r="I216" s="39">
        <v>187487.28343005822</v>
      </c>
      <c r="J216" s="39">
        <v>571428.00735146541</v>
      </c>
      <c r="K216" s="38"/>
      <c r="L216" s="38"/>
      <c r="M216" s="38"/>
      <c r="N216" s="38"/>
    </row>
    <row r="217" spans="1:14" s="10" customFormat="1" x14ac:dyDescent="0.2">
      <c r="A217" s="3">
        <f t="shared" si="8"/>
        <v>2029</v>
      </c>
      <c r="B217" s="39">
        <v>2305921.3893150762</v>
      </c>
      <c r="C217" s="39">
        <v>629844.54924022092</v>
      </c>
      <c r="D217" s="39">
        <v>4198792.9415517477</v>
      </c>
      <c r="E217" s="39">
        <v>276854.29606676742</v>
      </c>
      <c r="F217" s="39">
        <v>338557.45155797561</v>
      </c>
      <c r="G217" s="39">
        <v>187835.08962293417</v>
      </c>
      <c r="H217" s="39">
        <v>295418.33538203721</v>
      </c>
      <c r="I217" s="39">
        <v>144426.29555077016</v>
      </c>
      <c r="J217" s="39">
        <v>432985.37189437088</v>
      </c>
      <c r="K217" s="38"/>
      <c r="L217" s="38"/>
      <c r="M217" s="38"/>
      <c r="N217" s="38"/>
    </row>
    <row r="218" spans="1:14" s="10" customFormat="1" x14ac:dyDescent="0.2">
      <c r="A218" s="3">
        <f t="shared" si="8"/>
        <v>2030</v>
      </c>
      <c r="B218" s="39">
        <v>1620000.0000000005</v>
      </c>
      <c r="C218" s="39">
        <v>550193.61209150194</v>
      </c>
      <c r="D218" s="39">
        <v>2882753.2989552729</v>
      </c>
      <c r="E218" s="39">
        <v>231881.81043026122</v>
      </c>
      <c r="F218" s="39">
        <v>295411.64638210257</v>
      </c>
      <c r="G218" s="39">
        <v>164415.47008924422</v>
      </c>
      <c r="H218" s="39">
        <v>256135.25842378472</v>
      </c>
      <c r="I218" s="39">
        <v>121962.20258310578</v>
      </c>
      <c r="J218" s="39">
        <v>0</v>
      </c>
      <c r="K218" s="38"/>
      <c r="L218" s="38"/>
      <c r="M218" s="38"/>
      <c r="N218" s="38"/>
    </row>
    <row r="219" spans="1:14" s="10" customFormat="1" x14ac:dyDescent="0.2">
      <c r="A219" s="3">
        <f t="shared" si="8"/>
        <v>2031</v>
      </c>
      <c r="B219" s="39">
        <v>1458000</v>
      </c>
      <c r="C219" s="39">
        <v>496626.47906004492</v>
      </c>
      <c r="D219" s="39">
        <v>2957037.6942141298</v>
      </c>
      <c r="E219" s="39">
        <v>213644.049846654</v>
      </c>
      <c r="F219" s="39">
        <v>262289.96931781783</v>
      </c>
      <c r="G219" s="39">
        <v>145761.89701306852</v>
      </c>
      <c r="H219" s="39">
        <v>230531.06928229041</v>
      </c>
      <c r="I219" s="39">
        <v>109146.53548012435</v>
      </c>
      <c r="J219" s="39">
        <v>0</v>
      </c>
      <c r="K219" s="38"/>
      <c r="L219" s="38"/>
      <c r="M219" s="38"/>
      <c r="N219" s="38"/>
    </row>
    <row r="220" spans="1:14" s="10" customFormat="1" x14ac:dyDescent="0.2">
      <c r="A220" s="3">
        <f t="shared" si="8"/>
        <v>2032</v>
      </c>
      <c r="B220" s="39">
        <v>1296000</v>
      </c>
      <c r="C220" s="39">
        <v>461739.006145661</v>
      </c>
      <c r="D220" s="39">
        <v>2823140.5753619825</v>
      </c>
      <c r="E220" s="39">
        <v>187524.67405366589</v>
      </c>
      <c r="F220" s="39">
        <v>226121.60818162537</v>
      </c>
      <c r="G220" s="39">
        <v>127261.72480292416</v>
      </c>
      <c r="H220" s="39">
        <v>199112.24607822852</v>
      </c>
      <c r="I220" s="39">
        <v>94240.740737895161</v>
      </c>
      <c r="J220" s="39">
        <v>0</v>
      </c>
      <c r="K220" s="38"/>
      <c r="L220" s="38"/>
      <c r="M220" s="38"/>
      <c r="N220" s="38"/>
    </row>
    <row r="221" spans="1:14" s="10" customFormat="1" x14ac:dyDescent="0.2">
      <c r="A221" s="3">
        <f t="shared" si="8"/>
        <v>2033</v>
      </c>
      <c r="B221" s="39">
        <v>1134000.0000000002</v>
      </c>
      <c r="C221" s="39">
        <v>410729.67203458771</v>
      </c>
      <c r="D221" s="39">
        <v>2828791.8871361562</v>
      </c>
      <c r="E221" s="39">
        <v>158824.49683146307</v>
      </c>
      <c r="F221" s="39">
        <v>200937.33958363021</v>
      </c>
      <c r="G221" s="39">
        <v>109030.86843897738</v>
      </c>
      <c r="H221" s="39">
        <v>171173.90422523001</v>
      </c>
      <c r="I221" s="39">
        <v>83303.718886111747</v>
      </c>
      <c r="J221" s="39">
        <v>0</v>
      </c>
      <c r="K221" s="38"/>
      <c r="L221" s="38"/>
      <c r="M221" s="38"/>
      <c r="N221" s="38"/>
    </row>
    <row r="222" spans="1:14" s="10" customFormat="1" x14ac:dyDescent="0.2">
      <c r="A222" s="3">
        <f t="shared" si="8"/>
        <v>2034</v>
      </c>
      <c r="B222" s="39">
        <v>972000.00000000023</v>
      </c>
      <c r="C222" s="39">
        <v>361878.11785728252</v>
      </c>
      <c r="D222" s="39">
        <v>2780984.3989409418</v>
      </c>
      <c r="E222" s="39">
        <v>136906.38318071465</v>
      </c>
      <c r="F222" s="39">
        <v>165577.6582308904</v>
      </c>
      <c r="G222" s="39">
        <v>93413.802361173322</v>
      </c>
      <c r="H222" s="39">
        <v>144128.27022830845</v>
      </c>
      <c r="I222" s="39">
        <v>70095.768141630819</v>
      </c>
      <c r="J222" s="39">
        <v>0</v>
      </c>
      <c r="K222" s="38"/>
      <c r="L222" s="38"/>
      <c r="M222" s="38"/>
      <c r="N222" s="38"/>
    </row>
    <row r="223" spans="1:14" s="10" customFormat="1" x14ac:dyDescent="0.2">
      <c r="A223" s="3">
        <f t="shared" si="8"/>
        <v>2035</v>
      </c>
      <c r="B223" s="39">
        <v>810000</v>
      </c>
      <c r="C223" s="39">
        <v>303939.47294806212</v>
      </c>
      <c r="D223" s="39">
        <v>2825533.132451517</v>
      </c>
      <c r="E223" s="39">
        <v>109880.05769471316</v>
      </c>
      <c r="F223" s="39">
        <v>140331.89317223866</v>
      </c>
      <c r="G223" s="39">
        <v>77564.35338375649</v>
      </c>
      <c r="H223" s="39">
        <v>120283.12695054879</v>
      </c>
      <c r="I223" s="39">
        <v>58001.095850680846</v>
      </c>
      <c r="J223" s="39">
        <v>0</v>
      </c>
    </row>
    <row r="224" spans="1:14" s="10" customFormat="1" x14ac:dyDescent="0.2">
      <c r="A224" s="3">
        <f t="shared" si="8"/>
        <v>2036</v>
      </c>
      <c r="B224" s="39">
        <v>648000</v>
      </c>
      <c r="C224" s="39">
        <v>254335.78042014939</v>
      </c>
      <c r="D224" s="39">
        <v>2695013.0107310619</v>
      </c>
      <c r="E224" s="39">
        <v>78401.905848326249</v>
      </c>
      <c r="F224" s="39">
        <v>113495.97493739701</v>
      </c>
      <c r="G224" s="39">
        <v>62321.155716332105</v>
      </c>
      <c r="H224" s="39">
        <v>95522.483916769939</v>
      </c>
      <c r="I224" s="39">
        <v>43922.699161025332</v>
      </c>
      <c r="J224" s="39">
        <v>0</v>
      </c>
    </row>
    <row r="225" spans="1:11" s="10" customFormat="1" x14ac:dyDescent="0.2">
      <c r="A225" s="3">
        <f t="shared" si="8"/>
        <v>2037</v>
      </c>
      <c r="B225" s="39">
        <v>486000</v>
      </c>
      <c r="C225" s="39">
        <v>192423.31593259223</v>
      </c>
      <c r="D225" s="39">
        <v>2732068.2712978194</v>
      </c>
      <c r="E225" s="39">
        <v>66499.177114514925</v>
      </c>
      <c r="F225" s="39">
        <v>80170.432173412439</v>
      </c>
      <c r="G225" s="39">
        <v>44470.009242510459</v>
      </c>
      <c r="H225" s="39">
        <v>68614.914293428723</v>
      </c>
      <c r="I225" s="39">
        <v>33822.151243541266</v>
      </c>
      <c r="J225" s="39">
        <v>0</v>
      </c>
    </row>
    <row r="226" spans="1:11" s="10" customFormat="1" x14ac:dyDescent="0.2">
      <c r="A226" s="3">
        <f t="shared" si="8"/>
        <v>2038</v>
      </c>
      <c r="B226" s="39">
        <v>324000.00000000006</v>
      </c>
      <c r="C226" s="39">
        <v>133718.68116302218</v>
      </c>
      <c r="D226" s="39">
        <v>2617541.0728147659</v>
      </c>
      <c r="E226" s="39">
        <v>40467.018315588182</v>
      </c>
      <c r="F226" s="39">
        <v>52897.843670088776</v>
      </c>
      <c r="G226" s="39">
        <v>29550.99804909826</v>
      </c>
      <c r="H226" s="39">
        <v>46190.92304908084</v>
      </c>
      <c r="I226" s="39">
        <v>21174.535753121825</v>
      </c>
      <c r="J226" s="39">
        <v>0</v>
      </c>
    </row>
    <row r="227" spans="1:11" s="10" customFormat="1" x14ac:dyDescent="0.2">
      <c r="A227" s="3">
        <f t="shared" si="8"/>
        <v>2039</v>
      </c>
      <c r="B227" s="39">
        <v>162000</v>
      </c>
      <c r="C227" s="39">
        <v>68291.916250542912</v>
      </c>
      <c r="D227" s="39">
        <v>2594418.4896418611</v>
      </c>
      <c r="E227" s="39">
        <v>18399.626811825321</v>
      </c>
      <c r="F227" s="39">
        <v>26833.032907483346</v>
      </c>
      <c r="G227" s="39">
        <v>14837.887224870421</v>
      </c>
      <c r="H227" s="39">
        <v>23117.299191764614</v>
      </c>
      <c r="I227" s="39">
        <v>10520.237613513395</v>
      </c>
      <c r="J227" s="39">
        <v>0</v>
      </c>
    </row>
    <row r="228" spans="1:11" s="10" customFormat="1" x14ac:dyDescent="0.2">
      <c r="A228" s="3">
        <f t="shared" si="8"/>
        <v>2040</v>
      </c>
      <c r="B228" s="39">
        <v>0</v>
      </c>
      <c r="C228" s="39">
        <v>0</v>
      </c>
      <c r="D228" s="39">
        <v>2475750.2926137415</v>
      </c>
      <c r="E228" s="39">
        <v>0</v>
      </c>
      <c r="F228" s="39">
        <v>0</v>
      </c>
      <c r="G228" s="39">
        <v>0</v>
      </c>
      <c r="H228" s="39">
        <v>0</v>
      </c>
      <c r="I228" s="39">
        <v>0</v>
      </c>
      <c r="J228" s="39">
        <v>0</v>
      </c>
    </row>
    <row r="229" spans="1:11" s="10" customFormat="1" x14ac:dyDescent="0.2">
      <c r="A229" s="3">
        <f t="shared" si="8"/>
        <v>2041</v>
      </c>
      <c r="B229" s="39">
        <v>0</v>
      </c>
      <c r="C229" s="39">
        <v>0</v>
      </c>
      <c r="D229" s="39">
        <v>2459878.6849370948</v>
      </c>
      <c r="E229" s="39">
        <v>0</v>
      </c>
      <c r="F229" s="39">
        <v>0</v>
      </c>
      <c r="G229" s="39">
        <v>0</v>
      </c>
      <c r="H229" s="39">
        <v>0</v>
      </c>
      <c r="I229" s="39">
        <v>0</v>
      </c>
      <c r="J229" s="39">
        <v>0</v>
      </c>
    </row>
    <row r="230" spans="1:11" s="10" customFormat="1" x14ac:dyDescent="0.2">
      <c r="A230" s="3">
        <f t="shared" si="8"/>
        <v>2042</v>
      </c>
      <c r="B230" s="39">
        <v>0</v>
      </c>
      <c r="C230" s="39">
        <v>0</v>
      </c>
      <c r="D230" s="39">
        <v>2209452.915561317</v>
      </c>
      <c r="E230" s="39">
        <v>0</v>
      </c>
      <c r="F230" s="39">
        <v>0</v>
      </c>
      <c r="G230" s="39">
        <v>0</v>
      </c>
      <c r="H230" s="39">
        <v>0</v>
      </c>
      <c r="I230" s="39">
        <v>0</v>
      </c>
      <c r="J230" s="39">
        <v>0</v>
      </c>
    </row>
    <row r="231" spans="1:11" s="10" customFormat="1" x14ac:dyDescent="0.2">
      <c r="A231" s="3">
        <v>2043</v>
      </c>
      <c r="B231" s="39">
        <v>0</v>
      </c>
      <c r="C231" s="39">
        <v>0</v>
      </c>
      <c r="D231" s="39">
        <v>2300471.5224411436</v>
      </c>
      <c r="E231" s="39">
        <v>0</v>
      </c>
      <c r="F231" s="39">
        <v>0</v>
      </c>
      <c r="G231" s="39">
        <v>0</v>
      </c>
      <c r="H231" s="39">
        <v>0</v>
      </c>
      <c r="I231" s="39">
        <v>0</v>
      </c>
      <c r="J231" s="39">
        <v>0</v>
      </c>
    </row>
    <row r="233" spans="1:11" x14ac:dyDescent="0.2">
      <c r="A233" s="3">
        <f>A208+1</f>
        <v>9</v>
      </c>
      <c r="B233" s="9" t="str">
        <f ca="1">OFFSET(Portfolios!$B$7,A233,0)</f>
        <v>Portfolio9</v>
      </c>
      <c r="C233" s="9" t="str">
        <f ca="1">VLOOKUP(B233,Portfolios!$B$8:$C$47,2,FALSE)</f>
        <v>Default CBREs</v>
      </c>
      <c r="E233" s="92" t="s">
        <v>183</v>
      </c>
      <c r="F233" s="92"/>
      <c r="G233" s="92"/>
      <c r="H233" s="92"/>
      <c r="I233" s="92"/>
      <c r="J233" s="92"/>
      <c r="K233" s="26"/>
    </row>
    <row r="234" spans="1:11" x14ac:dyDescent="0.2">
      <c r="C234" s="28" t="s">
        <v>184</v>
      </c>
      <c r="D234" s="28" t="s">
        <v>185</v>
      </c>
      <c r="E234" s="26" t="s">
        <v>186</v>
      </c>
      <c r="F234" s="26" t="s">
        <v>187</v>
      </c>
      <c r="G234" s="26" t="s">
        <v>188</v>
      </c>
      <c r="H234" s="26" t="s">
        <v>189</v>
      </c>
      <c r="I234" s="26" t="s">
        <v>190</v>
      </c>
      <c r="J234" s="26" t="s">
        <v>191</v>
      </c>
      <c r="K234" s="26"/>
    </row>
    <row r="235" spans="1:11" s="11" customFormat="1" x14ac:dyDescent="0.2">
      <c r="A235" s="3" t="s">
        <v>163</v>
      </c>
      <c r="B235" s="3" t="s">
        <v>192</v>
      </c>
      <c r="C235" s="3" t="s">
        <v>193</v>
      </c>
      <c r="D235" s="3" t="s">
        <v>194</v>
      </c>
      <c r="E235" s="42" t="s">
        <v>195</v>
      </c>
      <c r="F235" s="42" t="s">
        <v>196</v>
      </c>
      <c r="G235" s="42" t="s">
        <v>197</v>
      </c>
      <c r="H235" s="42" t="s">
        <v>198</v>
      </c>
      <c r="I235" s="42" t="s">
        <v>199</v>
      </c>
      <c r="J235" s="42" t="s">
        <v>200</v>
      </c>
      <c r="K235" s="42"/>
    </row>
    <row r="236" spans="1:11" s="10" customFormat="1" x14ac:dyDescent="0.2">
      <c r="A236" s="3">
        <v>2023</v>
      </c>
      <c r="B236" s="39">
        <v>5887116.996684636</v>
      </c>
      <c r="C236" s="39">
        <v>2351874.5364913354</v>
      </c>
      <c r="D236" s="39">
        <v>2097049.4985760415</v>
      </c>
      <c r="E236" s="39">
        <v>41539.20481639068</v>
      </c>
      <c r="F236" s="39">
        <v>919174.71131232113</v>
      </c>
      <c r="G236" s="39">
        <v>509984.797645399</v>
      </c>
      <c r="H236" s="39">
        <v>641894.75561750995</v>
      </c>
      <c r="I236" s="39">
        <v>130219.07016810354</v>
      </c>
      <c r="J236" s="39">
        <v>1292429.9206335763</v>
      </c>
      <c r="K236" s="38"/>
    </row>
    <row r="237" spans="1:11" s="10" customFormat="1" x14ac:dyDescent="0.2">
      <c r="A237" s="3">
        <f>A236+1</f>
        <v>2024</v>
      </c>
      <c r="B237" s="39">
        <v>5308315.9774718583</v>
      </c>
      <c r="C237" s="39">
        <v>1802932.700610318</v>
      </c>
      <c r="D237" s="39">
        <v>1865467.4702614713</v>
      </c>
      <c r="E237" s="39">
        <v>137208.05507728859</v>
      </c>
      <c r="F237" s="39">
        <v>879158.41375910328</v>
      </c>
      <c r="G237" s="39">
        <v>490395.35821881203</v>
      </c>
      <c r="H237" s="39">
        <v>635820.9104846142</v>
      </c>
      <c r="I237" s="39">
        <v>175051.28657929442</v>
      </c>
      <c r="J237" s="39">
        <v>1187749.2527424274</v>
      </c>
      <c r="K237" s="38"/>
    </row>
    <row r="238" spans="1:11" s="10" customFormat="1" x14ac:dyDescent="0.2">
      <c r="A238" s="3">
        <f t="shared" ref="A238:A256" si="9">A237+1</f>
        <v>2025</v>
      </c>
      <c r="B238" s="39">
        <v>5049606.9465753846</v>
      </c>
      <c r="C238" s="39">
        <v>1705194.9242767447</v>
      </c>
      <c r="D238" s="39">
        <v>1790076.7847322035</v>
      </c>
      <c r="E238" s="39">
        <v>142367.2931571104</v>
      </c>
      <c r="F238" s="39">
        <v>837291.94904012152</v>
      </c>
      <c r="G238" s="39">
        <v>463866.2069468085</v>
      </c>
      <c r="H238" s="39">
        <v>563300.52251154685</v>
      </c>
      <c r="I238" s="39">
        <v>176531.98323756657</v>
      </c>
      <c r="J238" s="39">
        <v>1161054.0674054862</v>
      </c>
      <c r="K238" s="38"/>
    </row>
    <row r="239" spans="1:11" s="10" customFormat="1" x14ac:dyDescent="0.2">
      <c r="A239" s="3">
        <f t="shared" si="9"/>
        <v>2026</v>
      </c>
      <c r="B239" s="39">
        <v>4363685.5572603075</v>
      </c>
      <c r="C239" s="39">
        <v>1366815.9960533793</v>
      </c>
      <c r="D239" s="39">
        <v>2265764.6771519571</v>
      </c>
      <c r="E239" s="39">
        <v>167981.07860318711</v>
      </c>
      <c r="F239" s="39">
        <v>721454.85498675751</v>
      </c>
      <c r="G239" s="39">
        <v>393272.82083043718</v>
      </c>
      <c r="H239" s="39">
        <v>519881.22211767075</v>
      </c>
      <c r="I239" s="39">
        <v>156078.44895315624</v>
      </c>
      <c r="J239" s="39">
        <v>1038201.1357157194</v>
      </c>
      <c r="K239" s="38"/>
    </row>
    <row r="240" spans="1:11" s="10" customFormat="1" x14ac:dyDescent="0.2">
      <c r="A240" s="3">
        <f t="shared" si="9"/>
        <v>2027</v>
      </c>
      <c r="B240" s="39">
        <v>3677764.1679452304</v>
      </c>
      <c r="C240" s="39">
        <v>1091730.7582220007</v>
      </c>
      <c r="D240" s="39">
        <v>2920645.0128368884</v>
      </c>
      <c r="E240" s="39">
        <v>222700.80140269003</v>
      </c>
      <c r="F240" s="39">
        <v>579927.09336780547</v>
      </c>
      <c r="G240" s="39">
        <v>317101.29588180489</v>
      </c>
      <c r="H240" s="39">
        <v>480068.29243835376</v>
      </c>
      <c r="I240" s="39">
        <v>167172.28697666316</v>
      </c>
      <c r="J240" s="39">
        <v>819063.63965591241</v>
      </c>
      <c r="K240" s="38"/>
    </row>
    <row r="241" spans="1:11" s="10" customFormat="1" x14ac:dyDescent="0.2">
      <c r="A241" s="3">
        <f t="shared" si="9"/>
        <v>2028</v>
      </c>
      <c r="B241" s="39">
        <v>2991842.7786301533</v>
      </c>
      <c r="C241" s="39">
        <v>811290.14317092486</v>
      </c>
      <c r="D241" s="39">
        <v>3817678.7927446794</v>
      </c>
      <c r="E241" s="39">
        <v>360533.5775579242</v>
      </c>
      <c r="F241" s="39">
        <v>435432.12929427472</v>
      </c>
      <c r="G241" s="39">
        <v>240101.86746574592</v>
      </c>
      <c r="H241" s="39">
        <v>385569.7703597598</v>
      </c>
      <c r="I241" s="39">
        <v>187487.28343005822</v>
      </c>
      <c r="J241" s="39">
        <v>571428.00735146541</v>
      </c>
      <c r="K241" s="38"/>
    </row>
    <row r="242" spans="1:11" s="10" customFormat="1" x14ac:dyDescent="0.2">
      <c r="A242" s="3">
        <f t="shared" si="9"/>
        <v>2029</v>
      </c>
      <c r="B242" s="39">
        <v>2305921.3893150762</v>
      </c>
      <c r="C242" s="39">
        <v>629844.54924022092</v>
      </c>
      <c r="D242" s="39">
        <v>4198792.9415517477</v>
      </c>
      <c r="E242" s="39">
        <v>276854.29606676742</v>
      </c>
      <c r="F242" s="39">
        <v>338557.45155797561</v>
      </c>
      <c r="G242" s="39">
        <v>187835.08962293417</v>
      </c>
      <c r="H242" s="39">
        <v>295418.33538203721</v>
      </c>
      <c r="I242" s="39">
        <v>144426.29555077016</v>
      </c>
      <c r="J242" s="39">
        <v>432985.37189437088</v>
      </c>
      <c r="K242" s="38"/>
    </row>
    <row r="243" spans="1:11" s="10" customFormat="1" x14ac:dyDescent="0.2">
      <c r="A243" s="3">
        <f t="shared" si="9"/>
        <v>2030</v>
      </c>
      <c r="B243" s="39">
        <v>1620000.0000000005</v>
      </c>
      <c r="C243" s="39">
        <v>550193.61209150194</v>
      </c>
      <c r="D243" s="39">
        <v>2882753.2989552729</v>
      </c>
      <c r="E243" s="39">
        <v>231881.81043026122</v>
      </c>
      <c r="F243" s="39">
        <v>295411.64638210257</v>
      </c>
      <c r="G243" s="39">
        <v>164415.47008924422</v>
      </c>
      <c r="H243" s="39">
        <v>256135.25842378472</v>
      </c>
      <c r="I243" s="39">
        <v>121962.20258310578</v>
      </c>
      <c r="J243" s="39">
        <v>0</v>
      </c>
      <c r="K243" s="38"/>
    </row>
    <row r="244" spans="1:11" s="10" customFormat="1" x14ac:dyDescent="0.2">
      <c r="A244" s="3">
        <f t="shared" si="9"/>
        <v>2031</v>
      </c>
      <c r="B244" s="39">
        <v>1458000</v>
      </c>
      <c r="C244" s="39">
        <v>496626.47906004492</v>
      </c>
      <c r="D244" s="39">
        <v>2957037.6942141298</v>
      </c>
      <c r="E244" s="39">
        <v>213644.049846654</v>
      </c>
      <c r="F244" s="39">
        <v>262289.96931781783</v>
      </c>
      <c r="G244" s="39">
        <v>145761.89701306852</v>
      </c>
      <c r="H244" s="39">
        <v>230531.06928229041</v>
      </c>
      <c r="I244" s="39">
        <v>109146.53548012435</v>
      </c>
      <c r="J244" s="39">
        <v>0</v>
      </c>
      <c r="K244" s="38"/>
    </row>
    <row r="245" spans="1:11" s="10" customFormat="1" x14ac:dyDescent="0.2">
      <c r="A245" s="3">
        <f t="shared" si="9"/>
        <v>2032</v>
      </c>
      <c r="B245" s="39">
        <v>1296000</v>
      </c>
      <c r="C245" s="39">
        <v>461739.006145661</v>
      </c>
      <c r="D245" s="39">
        <v>2823140.5753619825</v>
      </c>
      <c r="E245" s="39">
        <v>187524.67405366589</v>
      </c>
      <c r="F245" s="39">
        <v>226121.60818162537</v>
      </c>
      <c r="G245" s="39">
        <v>127261.72480292416</v>
      </c>
      <c r="H245" s="39">
        <v>199112.24607822852</v>
      </c>
      <c r="I245" s="39">
        <v>94240.740737895161</v>
      </c>
      <c r="J245" s="39">
        <v>0</v>
      </c>
      <c r="K245" s="38"/>
    </row>
    <row r="246" spans="1:11" s="10" customFormat="1" x14ac:dyDescent="0.2">
      <c r="A246" s="3">
        <f t="shared" si="9"/>
        <v>2033</v>
      </c>
      <c r="B246" s="39">
        <v>1134000.0000000002</v>
      </c>
      <c r="C246" s="39">
        <v>410729.67203458771</v>
      </c>
      <c r="D246" s="39">
        <v>2828791.8871361562</v>
      </c>
      <c r="E246" s="39">
        <v>158824.49683146307</v>
      </c>
      <c r="F246" s="39">
        <v>200937.33958363021</v>
      </c>
      <c r="G246" s="39">
        <v>109030.86843897738</v>
      </c>
      <c r="H246" s="39">
        <v>171173.90422523001</v>
      </c>
      <c r="I246" s="39">
        <v>83303.718886111747</v>
      </c>
      <c r="J246" s="39">
        <v>0</v>
      </c>
      <c r="K246" s="38"/>
    </row>
    <row r="247" spans="1:11" s="10" customFormat="1" x14ac:dyDescent="0.2">
      <c r="A247" s="3">
        <f t="shared" si="9"/>
        <v>2034</v>
      </c>
      <c r="B247" s="39">
        <v>972000.00000000023</v>
      </c>
      <c r="C247" s="39">
        <v>361878.11785728252</v>
      </c>
      <c r="D247" s="39">
        <v>2780984.3989409418</v>
      </c>
      <c r="E247" s="39">
        <v>136906.38318071465</v>
      </c>
      <c r="F247" s="39">
        <v>165577.6582308904</v>
      </c>
      <c r="G247" s="39">
        <v>93413.802361173322</v>
      </c>
      <c r="H247" s="39">
        <v>144128.27022830845</v>
      </c>
      <c r="I247" s="39">
        <v>70095.768141630819</v>
      </c>
      <c r="J247" s="39">
        <v>0</v>
      </c>
      <c r="K247" s="38"/>
    </row>
    <row r="248" spans="1:11" s="10" customFormat="1" x14ac:dyDescent="0.2">
      <c r="A248" s="3">
        <f t="shared" si="9"/>
        <v>2035</v>
      </c>
      <c r="B248" s="39">
        <v>810000</v>
      </c>
      <c r="C248" s="39">
        <v>303939.47294806212</v>
      </c>
      <c r="D248" s="39">
        <v>2825533.132451517</v>
      </c>
      <c r="E248" s="39">
        <v>109880.05769471316</v>
      </c>
      <c r="F248" s="39">
        <v>140331.89317223866</v>
      </c>
      <c r="G248" s="39">
        <v>77564.35338375649</v>
      </c>
      <c r="H248" s="39">
        <v>120283.12695054879</v>
      </c>
      <c r="I248" s="39">
        <v>58001.095850680846</v>
      </c>
      <c r="J248" s="39">
        <v>0</v>
      </c>
    </row>
    <row r="249" spans="1:11" s="10" customFormat="1" x14ac:dyDescent="0.2">
      <c r="A249" s="3">
        <f t="shared" si="9"/>
        <v>2036</v>
      </c>
      <c r="B249" s="39">
        <v>648000</v>
      </c>
      <c r="C249" s="39">
        <v>254335.78042014939</v>
      </c>
      <c r="D249" s="39">
        <v>2695013.0107310619</v>
      </c>
      <c r="E249" s="39">
        <v>78401.905848326249</v>
      </c>
      <c r="F249" s="39">
        <v>113495.97493739701</v>
      </c>
      <c r="G249" s="39">
        <v>62321.155716332105</v>
      </c>
      <c r="H249" s="39">
        <v>95522.483916769939</v>
      </c>
      <c r="I249" s="39">
        <v>43922.699161025332</v>
      </c>
      <c r="J249" s="39">
        <v>0</v>
      </c>
    </row>
    <row r="250" spans="1:11" s="10" customFormat="1" x14ac:dyDescent="0.2">
      <c r="A250" s="3">
        <f t="shared" si="9"/>
        <v>2037</v>
      </c>
      <c r="B250" s="39">
        <v>486000</v>
      </c>
      <c r="C250" s="39">
        <v>192423.31593259223</v>
      </c>
      <c r="D250" s="39">
        <v>2732068.2712978194</v>
      </c>
      <c r="E250" s="39">
        <v>66499.177114514925</v>
      </c>
      <c r="F250" s="39">
        <v>80170.432173412439</v>
      </c>
      <c r="G250" s="39">
        <v>44470.009242510459</v>
      </c>
      <c r="H250" s="39">
        <v>68614.914293428723</v>
      </c>
      <c r="I250" s="39">
        <v>33822.151243541266</v>
      </c>
      <c r="J250" s="39">
        <v>0</v>
      </c>
    </row>
    <row r="251" spans="1:11" s="10" customFormat="1" x14ac:dyDescent="0.2">
      <c r="A251" s="3">
        <f t="shared" si="9"/>
        <v>2038</v>
      </c>
      <c r="B251" s="39">
        <v>324000.00000000006</v>
      </c>
      <c r="C251" s="39">
        <v>133718.68116302218</v>
      </c>
      <c r="D251" s="39">
        <v>2617541.0728147659</v>
      </c>
      <c r="E251" s="39">
        <v>40467.018315588182</v>
      </c>
      <c r="F251" s="39">
        <v>52897.843670088776</v>
      </c>
      <c r="G251" s="39">
        <v>29550.99804909826</v>
      </c>
      <c r="H251" s="39">
        <v>46190.92304908084</v>
      </c>
      <c r="I251" s="39">
        <v>21174.535753121825</v>
      </c>
      <c r="J251" s="39">
        <v>0</v>
      </c>
    </row>
    <row r="252" spans="1:11" s="10" customFormat="1" x14ac:dyDescent="0.2">
      <c r="A252" s="3">
        <f t="shared" si="9"/>
        <v>2039</v>
      </c>
      <c r="B252" s="39">
        <v>162000</v>
      </c>
      <c r="C252" s="39">
        <v>68291.916250542912</v>
      </c>
      <c r="D252" s="39">
        <v>2594418.4896418611</v>
      </c>
      <c r="E252" s="39">
        <v>18399.626811825321</v>
      </c>
      <c r="F252" s="39">
        <v>26833.032907483346</v>
      </c>
      <c r="G252" s="39">
        <v>14837.887224870421</v>
      </c>
      <c r="H252" s="39">
        <v>23117.299191764614</v>
      </c>
      <c r="I252" s="39">
        <v>10520.237613513395</v>
      </c>
      <c r="J252" s="39">
        <v>0</v>
      </c>
    </row>
    <row r="253" spans="1:11" s="10" customFormat="1" x14ac:dyDescent="0.2">
      <c r="A253" s="3">
        <f t="shared" si="9"/>
        <v>2040</v>
      </c>
      <c r="B253" s="39">
        <v>0</v>
      </c>
      <c r="C253" s="39">
        <v>0</v>
      </c>
      <c r="D253" s="39">
        <v>2475750.2926137415</v>
      </c>
      <c r="E253" s="39">
        <v>0</v>
      </c>
      <c r="F253" s="39">
        <v>0</v>
      </c>
      <c r="G253" s="39">
        <v>0</v>
      </c>
      <c r="H253" s="39">
        <v>0</v>
      </c>
      <c r="I253" s="39">
        <v>0</v>
      </c>
      <c r="J253" s="39">
        <v>0</v>
      </c>
    </row>
    <row r="254" spans="1:11" s="10" customFormat="1" x14ac:dyDescent="0.2">
      <c r="A254" s="3">
        <f t="shared" si="9"/>
        <v>2041</v>
      </c>
      <c r="B254" s="39">
        <v>0</v>
      </c>
      <c r="C254" s="39">
        <v>0</v>
      </c>
      <c r="D254" s="39">
        <v>2459878.6849370948</v>
      </c>
      <c r="E254" s="39">
        <v>0</v>
      </c>
      <c r="F254" s="39">
        <v>0</v>
      </c>
      <c r="G254" s="39">
        <v>0</v>
      </c>
      <c r="H254" s="39">
        <v>0</v>
      </c>
      <c r="I254" s="39">
        <v>0</v>
      </c>
      <c r="J254" s="39">
        <v>0</v>
      </c>
    </row>
    <row r="255" spans="1:11" s="10" customFormat="1" x14ac:dyDescent="0.2">
      <c r="A255" s="3">
        <f t="shared" si="9"/>
        <v>2042</v>
      </c>
      <c r="B255" s="39">
        <v>0</v>
      </c>
      <c r="C255" s="39">
        <v>0</v>
      </c>
      <c r="D255" s="39">
        <v>2209452.915561317</v>
      </c>
      <c r="E255" s="39">
        <v>0</v>
      </c>
      <c r="F255" s="39">
        <v>0</v>
      </c>
      <c r="G255" s="39">
        <v>0</v>
      </c>
      <c r="H255" s="39">
        <v>0</v>
      </c>
      <c r="I255" s="39">
        <v>0</v>
      </c>
      <c r="J255" s="39">
        <v>0</v>
      </c>
    </row>
    <row r="256" spans="1:11" s="10" customFormat="1" x14ac:dyDescent="0.2">
      <c r="A256" s="3">
        <f t="shared" si="9"/>
        <v>2043</v>
      </c>
      <c r="B256" s="39">
        <v>0</v>
      </c>
      <c r="C256" s="39">
        <v>0</v>
      </c>
      <c r="D256" s="39">
        <v>2300471.5224411436</v>
      </c>
      <c r="E256" s="39">
        <v>0</v>
      </c>
      <c r="F256" s="39">
        <v>0</v>
      </c>
      <c r="G256" s="39">
        <v>0</v>
      </c>
      <c r="H256" s="39">
        <v>0</v>
      </c>
      <c r="I256" s="39">
        <v>0</v>
      </c>
      <c r="J256" s="39">
        <v>0</v>
      </c>
    </row>
    <row r="258" spans="1:12" x14ac:dyDescent="0.2">
      <c r="A258" s="3">
        <f>A233+1</f>
        <v>10</v>
      </c>
      <c r="B258" s="9" t="str">
        <f ca="1">OFFSET(Portfolios!$B$7,A258,0)</f>
        <v>Portfolio10</v>
      </c>
      <c r="C258" s="9" t="str">
        <f ca="1">VLOOKUP(B258,Portfolios!$B$8:$C$47,2,FALSE)</f>
        <v>CBRE - 75%</v>
      </c>
      <c r="E258" s="92" t="s">
        <v>183</v>
      </c>
      <c r="F258" s="92"/>
      <c r="G258" s="92"/>
      <c r="H258" s="92"/>
      <c r="I258" s="92"/>
      <c r="J258" s="92"/>
      <c r="K258" s="26"/>
      <c r="L258" s="26"/>
    </row>
    <row r="259" spans="1:12" x14ac:dyDescent="0.2">
      <c r="C259" s="28" t="s">
        <v>184</v>
      </c>
      <c r="D259" s="28" t="s">
        <v>185</v>
      </c>
      <c r="E259" s="26" t="s">
        <v>186</v>
      </c>
      <c r="F259" s="26" t="s">
        <v>187</v>
      </c>
      <c r="G259" s="26" t="s">
        <v>188</v>
      </c>
      <c r="H259" s="26" t="s">
        <v>189</v>
      </c>
      <c r="I259" s="26" t="s">
        <v>190</v>
      </c>
      <c r="J259" s="26" t="s">
        <v>191</v>
      </c>
      <c r="K259" s="26"/>
      <c r="L259" s="26"/>
    </row>
    <row r="260" spans="1:12" s="11" customFormat="1" x14ac:dyDescent="0.2">
      <c r="A260" s="3" t="s">
        <v>163</v>
      </c>
      <c r="B260" s="3" t="s">
        <v>192</v>
      </c>
      <c r="C260" s="3" t="s">
        <v>193</v>
      </c>
      <c r="D260" s="3" t="s">
        <v>194</v>
      </c>
      <c r="E260" s="42" t="s">
        <v>195</v>
      </c>
      <c r="F260" s="42" t="s">
        <v>196</v>
      </c>
      <c r="G260" s="42" t="s">
        <v>197</v>
      </c>
      <c r="H260" s="42" t="s">
        <v>198</v>
      </c>
      <c r="I260" s="42" t="s">
        <v>199</v>
      </c>
      <c r="J260" s="42" t="s">
        <v>200</v>
      </c>
      <c r="K260" s="42"/>
      <c r="L260" s="42"/>
    </row>
    <row r="261" spans="1:12" s="10" customFormat="1" x14ac:dyDescent="0.2">
      <c r="A261" s="3">
        <v>2023</v>
      </c>
      <c r="B261" s="39">
        <v>5887116.996684636</v>
      </c>
      <c r="C261" s="39">
        <v>2351874.5364913354</v>
      </c>
      <c r="D261" s="39">
        <v>2097049.4985760415</v>
      </c>
      <c r="E261" s="39">
        <v>41539.20481639068</v>
      </c>
      <c r="F261" s="39">
        <v>919174.71131232113</v>
      </c>
      <c r="G261" s="39">
        <v>509984.797645399</v>
      </c>
      <c r="H261" s="39">
        <v>641894.75561750995</v>
      </c>
      <c r="I261" s="39">
        <v>130219.07016810354</v>
      </c>
      <c r="J261" s="39">
        <v>1292429.9206335763</v>
      </c>
      <c r="K261" s="38"/>
      <c r="L261" s="38"/>
    </row>
    <row r="262" spans="1:12" s="10" customFormat="1" x14ac:dyDescent="0.2">
      <c r="A262" s="3">
        <f>A261+1</f>
        <v>2024</v>
      </c>
      <c r="B262" s="39">
        <v>5308315.9774718583</v>
      </c>
      <c r="C262" s="39">
        <v>1802932.700610318</v>
      </c>
      <c r="D262" s="39">
        <v>1865467.4702614713</v>
      </c>
      <c r="E262" s="39">
        <v>137208.05507728859</v>
      </c>
      <c r="F262" s="39">
        <v>879158.41375910328</v>
      </c>
      <c r="G262" s="39">
        <v>490395.35821881203</v>
      </c>
      <c r="H262" s="39">
        <v>635820.9104846142</v>
      </c>
      <c r="I262" s="39">
        <v>175051.28657929442</v>
      </c>
      <c r="J262" s="39">
        <v>1187749.2527424274</v>
      </c>
      <c r="K262" s="38"/>
      <c r="L262" s="38"/>
    </row>
    <row r="263" spans="1:12" s="10" customFormat="1" x14ac:dyDescent="0.2">
      <c r="A263" s="3">
        <f t="shared" ref="A263:A281" si="10">A262+1</f>
        <v>2025</v>
      </c>
      <c r="B263" s="39">
        <v>5049606.9465753846</v>
      </c>
      <c r="C263" s="39">
        <v>1705194.9242767447</v>
      </c>
      <c r="D263" s="39">
        <v>1790076.7847322035</v>
      </c>
      <c r="E263" s="39">
        <v>142367.2931571104</v>
      </c>
      <c r="F263" s="39">
        <v>837291.94904012152</v>
      </c>
      <c r="G263" s="39">
        <v>463866.2069468085</v>
      </c>
      <c r="H263" s="39">
        <v>563300.52251154685</v>
      </c>
      <c r="I263" s="39">
        <v>176531.98323756657</v>
      </c>
      <c r="J263" s="39">
        <v>1161054.0674054862</v>
      </c>
      <c r="K263" s="38"/>
      <c r="L263" s="38"/>
    </row>
    <row r="264" spans="1:12" s="10" customFormat="1" x14ac:dyDescent="0.2">
      <c r="A264" s="3">
        <f t="shared" si="10"/>
        <v>2026</v>
      </c>
      <c r="B264" s="39">
        <v>4363685.5572603075</v>
      </c>
      <c r="C264" s="39">
        <v>1366815.9960533793</v>
      </c>
      <c r="D264" s="39">
        <v>2265764.6771519571</v>
      </c>
      <c r="E264" s="39">
        <v>167981.07860318711</v>
      </c>
      <c r="F264" s="39">
        <v>721454.85498675751</v>
      </c>
      <c r="G264" s="39">
        <v>393272.82083043718</v>
      </c>
      <c r="H264" s="39">
        <v>519881.22211767075</v>
      </c>
      <c r="I264" s="39">
        <v>156078.44895315624</v>
      </c>
      <c r="J264" s="39">
        <v>1038201.1357157194</v>
      </c>
      <c r="K264" s="38"/>
      <c r="L264" s="38"/>
    </row>
    <row r="265" spans="1:12" s="10" customFormat="1" x14ac:dyDescent="0.2">
      <c r="A265" s="3">
        <f t="shared" si="10"/>
        <v>2027</v>
      </c>
      <c r="B265" s="39">
        <v>3677764.1679452304</v>
      </c>
      <c r="C265" s="39">
        <v>1091730.7582220007</v>
      </c>
      <c r="D265" s="39">
        <v>2920645.0128368884</v>
      </c>
      <c r="E265" s="39">
        <v>222700.80140269003</v>
      </c>
      <c r="F265" s="39">
        <v>579927.09336780547</v>
      </c>
      <c r="G265" s="39">
        <v>317101.29588180489</v>
      </c>
      <c r="H265" s="39">
        <v>480068.29243835376</v>
      </c>
      <c r="I265" s="39">
        <v>167172.28697666316</v>
      </c>
      <c r="J265" s="39">
        <v>819063.63965591241</v>
      </c>
      <c r="K265" s="38"/>
      <c r="L265" s="38"/>
    </row>
    <row r="266" spans="1:12" s="10" customFormat="1" x14ac:dyDescent="0.2">
      <c r="A266" s="3">
        <f t="shared" si="10"/>
        <v>2028</v>
      </c>
      <c r="B266" s="39">
        <v>2991842.7786301533</v>
      </c>
      <c r="C266" s="39">
        <v>811290.14317092486</v>
      </c>
      <c r="D266" s="39">
        <v>3817678.7927446794</v>
      </c>
      <c r="E266" s="39">
        <v>360533.5775579242</v>
      </c>
      <c r="F266" s="39">
        <v>435432.12929427472</v>
      </c>
      <c r="G266" s="39">
        <v>240101.86746574592</v>
      </c>
      <c r="H266" s="39">
        <v>385569.7703597598</v>
      </c>
      <c r="I266" s="39">
        <v>187487.28343005822</v>
      </c>
      <c r="J266" s="39">
        <v>571428.00735146541</v>
      </c>
      <c r="K266" s="38"/>
      <c r="L266" s="38"/>
    </row>
    <row r="267" spans="1:12" s="10" customFormat="1" x14ac:dyDescent="0.2">
      <c r="A267" s="3">
        <f t="shared" si="10"/>
        <v>2029</v>
      </c>
      <c r="B267" s="39">
        <v>2305921.3893150762</v>
      </c>
      <c r="C267" s="39">
        <v>629844.54924022092</v>
      </c>
      <c r="D267" s="39">
        <v>4198792.9415517477</v>
      </c>
      <c r="E267" s="39">
        <v>276854.29606676742</v>
      </c>
      <c r="F267" s="39">
        <v>338557.45155797561</v>
      </c>
      <c r="G267" s="39">
        <v>187835.08962293417</v>
      </c>
      <c r="H267" s="39">
        <v>295418.33538203721</v>
      </c>
      <c r="I267" s="39">
        <v>144426.29555077016</v>
      </c>
      <c r="J267" s="39">
        <v>432985.37189437088</v>
      </c>
      <c r="K267" s="38"/>
      <c r="L267" s="38"/>
    </row>
    <row r="268" spans="1:12" s="10" customFormat="1" x14ac:dyDescent="0.2">
      <c r="A268" s="3">
        <f t="shared" si="10"/>
        <v>2030</v>
      </c>
      <c r="B268" s="39">
        <v>1620000.0000000005</v>
      </c>
      <c r="C268" s="39">
        <v>550193.61209150194</v>
      </c>
      <c r="D268" s="39">
        <v>2882753.2989552729</v>
      </c>
      <c r="E268" s="39">
        <v>231881.81043026122</v>
      </c>
      <c r="F268" s="39">
        <v>295411.64638210257</v>
      </c>
      <c r="G268" s="39">
        <v>164415.47008924422</v>
      </c>
      <c r="H268" s="39">
        <v>256135.25842378472</v>
      </c>
      <c r="I268" s="39">
        <v>121962.20258310578</v>
      </c>
      <c r="J268" s="39">
        <v>0</v>
      </c>
      <c r="K268" s="38"/>
      <c r="L268" s="38"/>
    </row>
    <row r="269" spans="1:12" s="10" customFormat="1" x14ac:dyDescent="0.2">
      <c r="A269" s="3">
        <f t="shared" si="10"/>
        <v>2031</v>
      </c>
      <c r="B269" s="39">
        <v>1458000</v>
      </c>
      <c r="C269" s="39">
        <v>496626.47906004492</v>
      </c>
      <c r="D269" s="39">
        <v>2957037.6942141298</v>
      </c>
      <c r="E269" s="39">
        <v>213644.049846654</v>
      </c>
      <c r="F269" s="39">
        <v>262289.96931781783</v>
      </c>
      <c r="G269" s="39">
        <v>145761.89701306852</v>
      </c>
      <c r="H269" s="39">
        <v>230531.06928229041</v>
      </c>
      <c r="I269" s="39">
        <v>109146.53548012435</v>
      </c>
      <c r="J269" s="39">
        <v>0</v>
      </c>
      <c r="K269" s="38"/>
      <c r="L269" s="38"/>
    </row>
    <row r="270" spans="1:12" s="10" customFormat="1" x14ac:dyDescent="0.2">
      <c r="A270" s="3">
        <f t="shared" si="10"/>
        <v>2032</v>
      </c>
      <c r="B270" s="39">
        <v>1296000</v>
      </c>
      <c r="C270" s="39">
        <v>461739.006145661</v>
      </c>
      <c r="D270" s="39">
        <v>2823140.5753619825</v>
      </c>
      <c r="E270" s="39">
        <v>187524.67405366589</v>
      </c>
      <c r="F270" s="39">
        <v>226121.60818162537</v>
      </c>
      <c r="G270" s="39">
        <v>127261.72480292416</v>
      </c>
      <c r="H270" s="39">
        <v>199112.24607822852</v>
      </c>
      <c r="I270" s="39">
        <v>94240.740737895161</v>
      </c>
      <c r="J270" s="39">
        <v>0</v>
      </c>
      <c r="K270" s="38"/>
      <c r="L270" s="38"/>
    </row>
    <row r="271" spans="1:12" s="10" customFormat="1" x14ac:dyDescent="0.2">
      <c r="A271" s="3">
        <f t="shared" si="10"/>
        <v>2033</v>
      </c>
      <c r="B271" s="39">
        <v>1134000.0000000002</v>
      </c>
      <c r="C271" s="39">
        <v>410729.67203458771</v>
      </c>
      <c r="D271" s="39">
        <v>2828791.8871361562</v>
      </c>
      <c r="E271" s="39">
        <v>158824.49683146307</v>
      </c>
      <c r="F271" s="39">
        <v>200937.33958363021</v>
      </c>
      <c r="G271" s="39">
        <v>109030.86843897738</v>
      </c>
      <c r="H271" s="39">
        <v>171173.90422523001</v>
      </c>
      <c r="I271" s="39">
        <v>83303.718886111747</v>
      </c>
      <c r="J271" s="39">
        <v>0</v>
      </c>
      <c r="K271" s="38"/>
      <c r="L271" s="38"/>
    </row>
    <row r="272" spans="1:12" s="10" customFormat="1" x14ac:dyDescent="0.2">
      <c r="A272" s="3">
        <f t="shared" si="10"/>
        <v>2034</v>
      </c>
      <c r="B272" s="39">
        <v>972000.00000000023</v>
      </c>
      <c r="C272" s="39">
        <v>361878.11785728252</v>
      </c>
      <c r="D272" s="39">
        <v>2780984.3989409418</v>
      </c>
      <c r="E272" s="39">
        <v>136906.38318071465</v>
      </c>
      <c r="F272" s="39">
        <v>165577.6582308904</v>
      </c>
      <c r="G272" s="39">
        <v>93413.802361173322</v>
      </c>
      <c r="H272" s="39">
        <v>144128.27022830845</v>
      </c>
      <c r="I272" s="39">
        <v>70095.768141630819</v>
      </c>
      <c r="J272" s="39">
        <v>0</v>
      </c>
      <c r="K272" s="38"/>
      <c r="L272" s="38"/>
    </row>
    <row r="273" spans="1:12" s="10" customFormat="1" x14ac:dyDescent="0.2">
      <c r="A273" s="3">
        <f t="shared" si="10"/>
        <v>2035</v>
      </c>
      <c r="B273" s="39">
        <v>810000</v>
      </c>
      <c r="C273" s="39">
        <v>303939.47294806212</v>
      </c>
      <c r="D273" s="39">
        <v>2825533.132451517</v>
      </c>
      <c r="E273" s="39">
        <v>109880.05769471316</v>
      </c>
      <c r="F273" s="39">
        <v>140331.89317223866</v>
      </c>
      <c r="G273" s="39">
        <v>77564.35338375649</v>
      </c>
      <c r="H273" s="39">
        <v>120283.12695054879</v>
      </c>
      <c r="I273" s="39">
        <v>58001.095850680846</v>
      </c>
      <c r="J273" s="39">
        <v>0</v>
      </c>
      <c r="K273" s="38"/>
      <c r="L273" s="38"/>
    </row>
    <row r="274" spans="1:12" s="10" customFormat="1" x14ac:dyDescent="0.2">
      <c r="A274" s="3">
        <f t="shared" si="10"/>
        <v>2036</v>
      </c>
      <c r="B274" s="39">
        <v>648000</v>
      </c>
      <c r="C274" s="39">
        <v>254335.78042014939</v>
      </c>
      <c r="D274" s="39">
        <v>2695013.0107310619</v>
      </c>
      <c r="E274" s="39">
        <v>78401.905848326249</v>
      </c>
      <c r="F274" s="39">
        <v>113495.97493739701</v>
      </c>
      <c r="G274" s="39">
        <v>62321.155716332105</v>
      </c>
      <c r="H274" s="39">
        <v>95522.483916769939</v>
      </c>
      <c r="I274" s="39">
        <v>43922.699161025332</v>
      </c>
      <c r="J274" s="39">
        <v>0</v>
      </c>
      <c r="K274" s="38"/>
      <c r="L274" s="38"/>
    </row>
    <row r="275" spans="1:12" s="10" customFormat="1" x14ac:dyDescent="0.2">
      <c r="A275" s="3">
        <f t="shared" si="10"/>
        <v>2037</v>
      </c>
      <c r="B275" s="39">
        <v>486000</v>
      </c>
      <c r="C275" s="39">
        <v>192423.31593259223</v>
      </c>
      <c r="D275" s="39">
        <v>2732068.2712978194</v>
      </c>
      <c r="E275" s="39">
        <v>66499.177114514925</v>
      </c>
      <c r="F275" s="39">
        <v>80170.432173412439</v>
      </c>
      <c r="G275" s="39">
        <v>44470.009242510459</v>
      </c>
      <c r="H275" s="39">
        <v>68614.914293428723</v>
      </c>
      <c r="I275" s="39">
        <v>33822.151243541266</v>
      </c>
      <c r="J275" s="39">
        <v>0</v>
      </c>
      <c r="K275" s="38"/>
      <c r="L275" s="38"/>
    </row>
    <row r="276" spans="1:12" s="10" customFormat="1" x14ac:dyDescent="0.2">
      <c r="A276" s="3">
        <f t="shared" si="10"/>
        <v>2038</v>
      </c>
      <c r="B276" s="39">
        <v>324000.00000000006</v>
      </c>
      <c r="C276" s="39">
        <v>133718.68116302218</v>
      </c>
      <c r="D276" s="39">
        <v>2617541.0728147659</v>
      </c>
      <c r="E276" s="39">
        <v>40467.018315588182</v>
      </c>
      <c r="F276" s="39">
        <v>52897.843670088776</v>
      </c>
      <c r="G276" s="39">
        <v>29550.99804909826</v>
      </c>
      <c r="H276" s="39">
        <v>46190.92304908084</v>
      </c>
      <c r="I276" s="39">
        <v>21174.535753121825</v>
      </c>
      <c r="J276" s="39">
        <v>0</v>
      </c>
      <c r="K276" s="38"/>
      <c r="L276" s="38"/>
    </row>
    <row r="277" spans="1:12" s="10" customFormat="1" x14ac:dyDescent="0.2">
      <c r="A277" s="3">
        <f t="shared" si="10"/>
        <v>2039</v>
      </c>
      <c r="B277" s="39">
        <v>162000</v>
      </c>
      <c r="C277" s="39">
        <v>68291.916250542912</v>
      </c>
      <c r="D277" s="39">
        <v>2594418.4896418611</v>
      </c>
      <c r="E277" s="39">
        <v>18399.626811825321</v>
      </c>
      <c r="F277" s="39">
        <v>26833.032907483346</v>
      </c>
      <c r="G277" s="39">
        <v>14837.887224870421</v>
      </c>
      <c r="H277" s="39">
        <v>23117.299191764614</v>
      </c>
      <c r="I277" s="39">
        <v>10520.237613513395</v>
      </c>
      <c r="J277" s="39">
        <v>0</v>
      </c>
      <c r="K277" s="38"/>
      <c r="L277" s="38"/>
    </row>
    <row r="278" spans="1:12" s="10" customFormat="1" x14ac:dyDescent="0.2">
      <c r="A278" s="3">
        <f t="shared" si="10"/>
        <v>2040</v>
      </c>
      <c r="B278" s="39">
        <v>0</v>
      </c>
      <c r="C278" s="39">
        <v>0</v>
      </c>
      <c r="D278" s="39">
        <v>2475750.2926137415</v>
      </c>
      <c r="E278" s="39">
        <v>0</v>
      </c>
      <c r="F278" s="39">
        <v>0</v>
      </c>
      <c r="G278" s="39">
        <v>0</v>
      </c>
      <c r="H278" s="39">
        <v>0</v>
      </c>
      <c r="I278" s="39">
        <v>0</v>
      </c>
      <c r="J278" s="39">
        <v>0</v>
      </c>
      <c r="K278" s="38"/>
      <c r="L278" s="38"/>
    </row>
    <row r="279" spans="1:12" s="10" customFormat="1" x14ac:dyDescent="0.2">
      <c r="A279" s="3">
        <f t="shared" si="10"/>
        <v>2041</v>
      </c>
      <c r="B279" s="39">
        <v>0</v>
      </c>
      <c r="C279" s="39">
        <v>0</v>
      </c>
      <c r="D279" s="39">
        <v>2459878.6849370948</v>
      </c>
      <c r="E279" s="39">
        <v>0</v>
      </c>
      <c r="F279" s="39">
        <v>0</v>
      </c>
      <c r="G279" s="39">
        <v>0</v>
      </c>
      <c r="H279" s="39">
        <v>0</v>
      </c>
      <c r="I279" s="39">
        <v>0</v>
      </c>
      <c r="J279" s="39">
        <v>0</v>
      </c>
      <c r="K279" s="38"/>
      <c r="L279" s="38"/>
    </row>
    <row r="280" spans="1:12" s="10" customFormat="1" x14ac:dyDescent="0.2">
      <c r="A280" s="3">
        <f t="shared" si="10"/>
        <v>2042</v>
      </c>
      <c r="B280" s="39">
        <v>0</v>
      </c>
      <c r="C280" s="39">
        <v>0</v>
      </c>
      <c r="D280" s="39">
        <v>2209452.915561317</v>
      </c>
      <c r="E280" s="39">
        <v>0</v>
      </c>
      <c r="F280" s="39">
        <v>0</v>
      </c>
      <c r="G280" s="39">
        <v>0</v>
      </c>
      <c r="H280" s="39">
        <v>0</v>
      </c>
      <c r="I280" s="39">
        <v>0</v>
      </c>
      <c r="J280" s="39">
        <v>0</v>
      </c>
      <c r="K280" s="38"/>
      <c r="L280" s="38"/>
    </row>
    <row r="281" spans="1:12" s="10" customFormat="1" x14ac:dyDescent="0.2">
      <c r="A281" s="3">
        <f t="shared" si="10"/>
        <v>2043</v>
      </c>
      <c r="B281" s="39">
        <v>0</v>
      </c>
      <c r="C281" s="39">
        <v>0</v>
      </c>
      <c r="D281" s="39">
        <v>2300471.5224411436</v>
      </c>
      <c r="E281" s="39">
        <v>0</v>
      </c>
      <c r="F281" s="39">
        <v>0</v>
      </c>
      <c r="G281" s="39">
        <v>0</v>
      </c>
      <c r="H281" s="39">
        <v>0</v>
      </c>
      <c r="I281" s="39">
        <v>0</v>
      </c>
      <c r="J281" s="39">
        <v>0</v>
      </c>
      <c r="K281" s="38"/>
      <c r="L281" s="38"/>
    </row>
    <row r="282" spans="1:12" x14ac:dyDescent="0.2">
      <c r="E282" s="26"/>
      <c r="F282" s="26"/>
      <c r="G282" s="26"/>
      <c r="H282" s="26"/>
      <c r="I282" s="26"/>
      <c r="J282" s="26"/>
      <c r="K282" s="26"/>
      <c r="L282" s="26"/>
    </row>
    <row r="283" spans="1:12" x14ac:dyDescent="0.2">
      <c r="A283" s="3">
        <f>A258+1</f>
        <v>11</v>
      </c>
      <c r="B283" s="9" t="str">
        <f ca="1">OFFSET(Portfolios!$B$7,A283,0)</f>
        <v>Portfolio11</v>
      </c>
      <c r="C283" s="9" t="str">
        <f ca="1">VLOOKUP(B283,Portfolios!$B$8:$C$47,2,FALSE)</f>
        <v>CBRE - zero</v>
      </c>
      <c r="E283" s="92" t="s">
        <v>183</v>
      </c>
      <c r="F283" s="92"/>
      <c r="G283" s="92"/>
      <c r="H283" s="92"/>
      <c r="I283" s="92"/>
      <c r="J283" s="92"/>
      <c r="K283" s="26"/>
      <c r="L283" s="26"/>
    </row>
    <row r="284" spans="1:12" x14ac:dyDescent="0.2">
      <c r="C284" s="28" t="s">
        <v>184</v>
      </c>
      <c r="D284" s="28" t="s">
        <v>185</v>
      </c>
      <c r="E284" s="26" t="s">
        <v>186</v>
      </c>
      <c r="F284" s="26" t="s">
        <v>187</v>
      </c>
      <c r="G284" s="26" t="s">
        <v>188</v>
      </c>
      <c r="H284" s="26" t="s">
        <v>189</v>
      </c>
      <c r="I284" s="26" t="s">
        <v>190</v>
      </c>
      <c r="J284" s="26" t="s">
        <v>191</v>
      </c>
      <c r="K284" s="26"/>
      <c r="L284" s="26"/>
    </row>
    <row r="285" spans="1:12" s="11" customFormat="1" x14ac:dyDescent="0.2">
      <c r="A285" s="3" t="s">
        <v>163</v>
      </c>
      <c r="B285" s="3" t="s">
        <v>192</v>
      </c>
      <c r="C285" s="3" t="s">
        <v>193</v>
      </c>
      <c r="D285" s="3" t="s">
        <v>194</v>
      </c>
      <c r="E285" s="42" t="s">
        <v>195</v>
      </c>
      <c r="F285" s="42" t="s">
        <v>196</v>
      </c>
      <c r="G285" s="42" t="s">
        <v>197</v>
      </c>
      <c r="H285" s="42" t="s">
        <v>198</v>
      </c>
      <c r="I285" s="42" t="s">
        <v>199</v>
      </c>
      <c r="J285" s="42" t="s">
        <v>200</v>
      </c>
      <c r="K285" s="42"/>
      <c r="L285" s="42"/>
    </row>
    <row r="286" spans="1:12" s="10" customFormat="1" x14ac:dyDescent="0.2">
      <c r="A286" s="3">
        <v>2023</v>
      </c>
      <c r="B286" s="39">
        <v>5887116.996684636</v>
      </c>
      <c r="C286" s="39">
        <v>2351874.5364913354</v>
      </c>
      <c r="D286" s="39">
        <v>2097049.4985760415</v>
      </c>
      <c r="E286" s="39">
        <v>41539.20481639068</v>
      </c>
      <c r="F286" s="39">
        <v>919174.71131232113</v>
      </c>
      <c r="G286" s="39">
        <v>509984.797645399</v>
      </c>
      <c r="H286" s="39">
        <v>641894.75561750995</v>
      </c>
      <c r="I286" s="39">
        <v>130219.07016810354</v>
      </c>
      <c r="J286" s="39">
        <v>1292429.9206335763</v>
      </c>
      <c r="K286" s="38"/>
      <c r="L286" s="38"/>
    </row>
    <row r="287" spans="1:12" s="10" customFormat="1" x14ac:dyDescent="0.2">
      <c r="A287" s="3">
        <f>A286+1</f>
        <v>2024</v>
      </c>
      <c r="B287" s="39">
        <v>5308315.9774718583</v>
      </c>
      <c r="C287" s="39">
        <v>1802932.700610318</v>
      </c>
      <c r="D287" s="39">
        <v>1865467.4702614713</v>
      </c>
      <c r="E287" s="39">
        <v>137208.05507728859</v>
      </c>
      <c r="F287" s="39">
        <v>879158.41375910328</v>
      </c>
      <c r="G287" s="39">
        <v>490395.35821881203</v>
      </c>
      <c r="H287" s="39">
        <v>635820.9104846142</v>
      </c>
      <c r="I287" s="39">
        <v>175051.28657929442</v>
      </c>
      <c r="J287" s="39">
        <v>1187749.2527424274</v>
      </c>
      <c r="K287" s="38"/>
      <c r="L287" s="38"/>
    </row>
    <row r="288" spans="1:12" s="10" customFormat="1" x14ac:dyDescent="0.2">
      <c r="A288" s="3">
        <f t="shared" ref="A288:A305" si="11">A287+1</f>
        <v>2025</v>
      </c>
      <c r="B288" s="39">
        <v>5049606.9465753846</v>
      </c>
      <c r="C288" s="39">
        <v>1705194.9242767447</v>
      </c>
      <c r="D288" s="39">
        <v>1790076.7847322035</v>
      </c>
      <c r="E288" s="39">
        <v>142367.2931571104</v>
      </c>
      <c r="F288" s="39">
        <v>837291.94904012152</v>
      </c>
      <c r="G288" s="39">
        <v>463866.2069468085</v>
      </c>
      <c r="H288" s="39">
        <v>563300.52251154685</v>
      </c>
      <c r="I288" s="39">
        <v>176531.98323756657</v>
      </c>
      <c r="J288" s="39">
        <v>1161054.0674054862</v>
      </c>
      <c r="K288" s="38"/>
      <c r="L288" s="38"/>
    </row>
    <row r="289" spans="1:12" s="10" customFormat="1" x14ac:dyDescent="0.2">
      <c r="A289" s="3">
        <f t="shared" si="11"/>
        <v>2026</v>
      </c>
      <c r="B289" s="39">
        <v>4363685.5572603075</v>
      </c>
      <c r="C289" s="39">
        <v>1366815.9960533793</v>
      </c>
      <c r="D289" s="39">
        <v>2265764.6771519571</v>
      </c>
      <c r="E289" s="39">
        <v>167981.07860318711</v>
      </c>
      <c r="F289" s="39">
        <v>721454.85498675751</v>
      </c>
      <c r="G289" s="39">
        <v>393272.82083043718</v>
      </c>
      <c r="H289" s="39">
        <v>519881.22211767075</v>
      </c>
      <c r="I289" s="39">
        <v>156078.44895315624</v>
      </c>
      <c r="J289" s="39">
        <v>1038201.1357157194</v>
      </c>
      <c r="K289" s="38"/>
      <c r="L289" s="38"/>
    </row>
    <row r="290" spans="1:12" s="10" customFormat="1" x14ac:dyDescent="0.2">
      <c r="A290" s="3">
        <f t="shared" si="11"/>
        <v>2027</v>
      </c>
      <c r="B290" s="39">
        <v>3677764.1679452304</v>
      </c>
      <c r="C290" s="39">
        <v>1091730.7582220007</v>
      </c>
      <c r="D290" s="39">
        <v>2920645.0128368884</v>
      </c>
      <c r="E290" s="39">
        <v>222700.80140269003</v>
      </c>
      <c r="F290" s="39">
        <v>579927.09336780547</v>
      </c>
      <c r="G290" s="39">
        <v>317101.29588180489</v>
      </c>
      <c r="H290" s="39">
        <v>480068.29243835376</v>
      </c>
      <c r="I290" s="39">
        <v>167172.28697666316</v>
      </c>
      <c r="J290" s="39">
        <v>819063.63965591241</v>
      </c>
      <c r="K290" s="38"/>
      <c r="L290" s="38"/>
    </row>
    <row r="291" spans="1:12" s="10" customFormat="1" x14ac:dyDescent="0.2">
      <c r="A291" s="3">
        <f t="shared" si="11"/>
        <v>2028</v>
      </c>
      <c r="B291" s="39">
        <v>2991842.7786301533</v>
      </c>
      <c r="C291" s="39">
        <v>811290.14317092486</v>
      </c>
      <c r="D291" s="39">
        <v>3817678.7927446794</v>
      </c>
      <c r="E291" s="39">
        <v>360533.5775579242</v>
      </c>
      <c r="F291" s="39">
        <v>435432.12929427472</v>
      </c>
      <c r="G291" s="39">
        <v>240101.86746574592</v>
      </c>
      <c r="H291" s="39">
        <v>385569.7703597598</v>
      </c>
      <c r="I291" s="39">
        <v>187487.28343005822</v>
      </c>
      <c r="J291" s="39">
        <v>571428.00735146541</v>
      </c>
      <c r="K291" s="38"/>
      <c r="L291" s="38"/>
    </row>
    <row r="292" spans="1:12" s="10" customFormat="1" x14ac:dyDescent="0.2">
      <c r="A292" s="3">
        <f t="shared" si="11"/>
        <v>2029</v>
      </c>
      <c r="B292" s="39">
        <v>2305921.3893150762</v>
      </c>
      <c r="C292" s="39">
        <v>629844.54924022092</v>
      </c>
      <c r="D292" s="39">
        <v>4198792.9415517477</v>
      </c>
      <c r="E292" s="39">
        <v>276854.29606676742</v>
      </c>
      <c r="F292" s="39">
        <v>338557.45155797561</v>
      </c>
      <c r="G292" s="39">
        <v>187835.08962293417</v>
      </c>
      <c r="H292" s="39">
        <v>295418.33538203721</v>
      </c>
      <c r="I292" s="39">
        <v>144426.29555077016</v>
      </c>
      <c r="J292" s="39">
        <v>432985.37189437088</v>
      </c>
      <c r="K292" s="38"/>
      <c r="L292" s="38"/>
    </row>
    <row r="293" spans="1:12" s="10" customFormat="1" x14ac:dyDescent="0.2">
      <c r="A293" s="3">
        <f t="shared" si="11"/>
        <v>2030</v>
      </c>
      <c r="B293" s="39">
        <v>1620000.0000000005</v>
      </c>
      <c r="C293" s="39">
        <v>550193.61209150194</v>
      </c>
      <c r="D293" s="39">
        <v>2882753.2989552729</v>
      </c>
      <c r="E293" s="39">
        <v>231881.81043026122</v>
      </c>
      <c r="F293" s="39">
        <v>295411.64638210257</v>
      </c>
      <c r="G293" s="39">
        <v>164415.47008924422</v>
      </c>
      <c r="H293" s="39">
        <v>256135.25842378472</v>
      </c>
      <c r="I293" s="39">
        <v>121962.20258310578</v>
      </c>
      <c r="J293" s="39">
        <v>0</v>
      </c>
      <c r="K293" s="38"/>
      <c r="L293" s="38"/>
    </row>
    <row r="294" spans="1:12" s="10" customFormat="1" x14ac:dyDescent="0.2">
      <c r="A294" s="3">
        <f t="shared" si="11"/>
        <v>2031</v>
      </c>
      <c r="B294" s="39">
        <v>1458000</v>
      </c>
      <c r="C294" s="39">
        <v>496626.47906004492</v>
      </c>
      <c r="D294" s="39">
        <v>2957037.6942141298</v>
      </c>
      <c r="E294" s="39">
        <v>213644.049846654</v>
      </c>
      <c r="F294" s="39">
        <v>262289.96931781783</v>
      </c>
      <c r="G294" s="39">
        <v>145761.89701306852</v>
      </c>
      <c r="H294" s="39">
        <v>230531.06928229041</v>
      </c>
      <c r="I294" s="39">
        <v>109146.53548012435</v>
      </c>
      <c r="J294" s="39">
        <v>0</v>
      </c>
      <c r="K294" s="38"/>
      <c r="L294" s="38"/>
    </row>
    <row r="295" spans="1:12" s="10" customFormat="1" x14ac:dyDescent="0.2">
      <c r="A295" s="3">
        <f t="shared" si="11"/>
        <v>2032</v>
      </c>
      <c r="B295" s="39">
        <v>1296000</v>
      </c>
      <c r="C295" s="39">
        <v>461739.006145661</v>
      </c>
      <c r="D295" s="39">
        <v>2823140.5753619825</v>
      </c>
      <c r="E295" s="39">
        <v>187524.67405366589</v>
      </c>
      <c r="F295" s="39">
        <v>226121.60818162537</v>
      </c>
      <c r="G295" s="39">
        <v>127261.72480292416</v>
      </c>
      <c r="H295" s="39">
        <v>199112.24607822852</v>
      </c>
      <c r="I295" s="39">
        <v>94240.740737895161</v>
      </c>
      <c r="J295" s="39">
        <v>0</v>
      </c>
      <c r="K295" s="38"/>
      <c r="L295" s="38"/>
    </row>
    <row r="296" spans="1:12" s="10" customFormat="1" x14ac:dyDescent="0.2">
      <c r="A296" s="3">
        <f t="shared" si="11"/>
        <v>2033</v>
      </c>
      <c r="B296" s="39">
        <v>1134000.0000000002</v>
      </c>
      <c r="C296" s="39">
        <v>410729.67203458771</v>
      </c>
      <c r="D296" s="39">
        <v>2828791.8871361562</v>
      </c>
      <c r="E296" s="39">
        <v>158824.49683146307</v>
      </c>
      <c r="F296" s="39">
        <v>200937.33958363021</v>
      </c>
      <c r="G296" s="39">
        <v>109030.86843897738</v>
      </c>
      <c r="H296" s="39">
        <v>171173.90422523001</v>
      </c>
      <c r="I296" s="39">
        <v>83303.718886111747</v>
      </c>
      <c r="J296" s="39">
        <v>0</v>
      </c>
      <c r="K296" s="38"/>
      <c r="L296" s="38"/>
    </row>
    <row r="297" spans="1:12" s="10" customFormat="1" x14ac:dyDescent="0.2">
      <c r="A297" s="3">
        <f t="shared" si="11"/>
        <v>2034</v>
      </c>
      <c r="B297" s="39">
        <v>972000.00000000023</v>
      </c>
      <c r="C297" s="39">
        <v>361878.11785728252</v>
      </c>
      <c r="D297" s="39">
        <v>2780984.3989409418</v>
      </c>
      <c r="E297" s="39">
        <v>136906.38318071465</v>
      </c>
      <c r="F297" s="39">
        <v>165577.6582308904</v>
      </c>
      <c r="G297" s="39">
        <v>93413.802361173322</v>
      </c>
      <c r="H297" s="39">
        <v>144128.27022830845</v>
      </c>
      <c r="I297" s="39">
        <v>70095.768141630819</v>
      </c>
      <c r="J297" s="39">
        <v>0</v>
      </c>
      <c r="K297" s="38"/>
      <c r="L297" s="38"/>
    </row>
    <row r="298" spans="1:12" s="10" customFormat="1" x14ac:dyDescent="0.2">
      <c r="A298" s="3">
        <f t="shared" si="11"/>
        <v>2035</v>
      </c>
      <c r="B298" s="39">
        <v>810000</v>
      </c>
      <c r="C298" s="39">
        <v>303939.47294806212</v>
      </c>
      <c r="D298" s="39">
        <v>2825533.132451517</v>
      </c>
      <c r="E298" s="39">
        <v>109880.05769471316</v>
      </c>
      <c r="F298" s="39">
        <v>140331.89317223866</v>
      </c>
      <c r="G298" s="39">
        <v>77564.35338375649</v>
      </c>
      <c r="H298" s="39">
        <v>120283.12695054879</v>
      </c>
      <c r="I298" s="39">
        <v>58001.095850680846</v>
      </c>
      <c r="J298" s="39">
        <v>0</v>
      </c>
      <c r="K298" s="38"/>
      <c r="L298" s="38"/>
    </row>
    <row r="299" spans="1:12" s="10" customFormat="1" x14ac:dyDescent="0.2">
      <c r="A299" s="3">
        <f t="shared" si="11"/>
        <v>2036</v>
      </c>
      <c r="B299" s="39">
        <v>648000</v>
      </c>
      <c r="C299" s="39">
        <v>254335.78042014939</v>
      </c>
      <c r="D299" s="39">
        <v>2695013.0107310619</v>
      </c>
      <c r="E299" s="39">
        <v>78401.905848326249</v>
      </c>
      <c r="F299" s="39">
        <v>113495.97493739701</v>
      </c>
      <c r="G299" s="39">
        <v>62321.155716332105</v>
      </c>
      <c r="H299" s="39">
        <v>95522.483916769939</v>
      </c>
      <c r="I299" s="39">
        <v>43922.699161025332</v>
      </c>
      <c r="J299" s="39">
        <v>0</v>
      </c>
      <c r="K299" s="38"/>
      <c r="L299" s="38"/>
    </row>
    <row r="300" spans="1:12" s="10" customFormat="1" x14ac:dyDescent="0.2">
      <c r="A300" s="3">
        <f t="shared" si="11"/>
        <v>2037</v>
      </c>
      <c r="B300" s="39">
        <v>486000</v>
      </c>
      <c r="C300" s="39">
        <v>192423.31593259223</v>
      </c>
      <c r="D300" s="39">
        <v>2732068.2712978194</v>
      </c>
      <c r="E300" s="39">
        <v>66499.177114514925</v>
      </c>
      <c r="F300" s="39">
        <v>80170.432173412439</v>
      </c>
      <c r="G300" s="39">
        <v>44470.009242510459</v>
      </c>
      <c r="H300" s="39">
        <v>68614.914293428723</v>
      </c>
      <c r="I300" s="39">
        <v>33822.151243541266</v>
      </c>
      <c r="J300" s="39">
        <v>0</v>
      </c>
      <c r="K300" s="38"/>
      <c r="L300" s="38"/>
    </row>
    <row r="301" spans="1:12" s="10" customFormat="1" x14ac:dyDescent="0.2">
      <c r="A301" s="3">
        <f t="shared" si="11"/>
        <v>2038</v>
      </c>
      <c r="B301" s="39">
        <v>324000.00000000006</v>
      </c>
      <c r="C301" s="39">
        <v>133718.68116302218</v>
      </c>
      <c r="D301" s="39">
        <v>2617541.0728147659</v>
      </c>
      <c r="E301" s="39">
        <v>40467.018315588182</v>
      </c>
      <c r="F301" s="39">
        <v>52897.843670088776</v>
      </c>
      <c r="G301" s="39">
        <v>29550.99804909826</v>
      </c>
      <c r="H301" s="39">
        <v>46190.92304908084</v>
      </c>
      <c r="I301" s="39">
        <v>21174.535753121825</v>
      </c>
      <c r="J301" s="39">
        <v>0</v>
      </c>
      <c r="K301" s="38"/>
      <c r="L301" s="38"/>
    </row>
    <row r="302" spans="1:12" s="10" customFormat="1" x14ac:dyDescent="0.2">
      <c r="A302" s="3">
        <f t="shared" si="11"/>
        <v>2039</v>
      </c>
      <c r="B302" s="39">
        <v>162000</v>
      </c>
      <c r="C302" s="39">
        <v>68291.916250542912</v>
      </c>
      <c r="D302" s="39">
        <v>2594418.4896418611</v>
      </c>
      <c r="E302" s="39">
        <v>18399.626811825321</v>
      </c>
      <c r="F302" s="39">
        <v>26833.032907483346</v>
      </c>
      <c r="G302" s="39">
        <v>14837.887224870421</v>
      </c>
      <c r="H302" s="39">
        <v>23117.299191764614</v>
      </c>
      <c r="I302" s="39">
        <v>10520.237613513395</v>
      </c>
      <c r="J302" s="39">
        <v>0</v>
      </c>
      <c r="K302" s="38"/>
      <c r="L302" s="38"/>
    </row>
    <row r="303" spans="1:12" s="10" customFormat="1" x14ac:dyDescent="0.2">
      <c r="A303" s="3">
        <f t="shared" si="11"/>
        <v>2040</v>
      </c>
      <c r="B303" s="39">
        <v>0</v>
      </c>
      <c r="C303" s="39">
        <v>0</v>
      </c>
      <c r="D303" s="39">
        <v>2475750.2926137415</v>
      </c>
      <c r="E303" s="39">
        <v>0</v>
      </c>
      <c r="F303" s="39">
        <v>0</v>
      </c>
      <c r="G303" s="39">
        <v>0</v>
      </c>
      <c r="H303" s="39">
        <v>0</v>
      </c>
      <c r="I303" s="39">
        <v>0</v>
      </c>
      <c r="J303" s="39">
        <v>0</v>
      </c>
      <c r="K303" s="38"/>
      <c r="L303" s="38"/>
    </row>
    <row r="304" spans="1:12" s="10" customFormat="1" x14ac:dyDescent="0.2">
      <c r="A304" s="3">
        <f t="shared" si="11"/>
        <v>2041</v>
      </c>
      <c r="B304" s="39">
        <v>0</v>
      </c>
      <c r="C304" s="39">
        <v>0</v>
      </c>
      <c r="D304" s="39">
        <v>2459878.6849370948</v>
      </c>
      <c r="E304" s="39">
        <v>0</v>
      </c>
      <c r="F304" s="39">
        <v>0</v>
      </c>
      <c r="G304" s="39">
        <v>0</v>
      </c>
      <c r="H304" s="39">
        <v>0</v>
      </c>
      <c r="I304" s="39">
        <v>0</v>
      </c>
      <c r="J304" s="39">
        <v>0</v>
      </c>
      <c r="K304" s="38"/>
      <c r="L304" s="38"/>
    </row>
    <row r="305" spans="1:12" s="10" customFormat="1" x14ac:dyDescent="0.2">
      <c r="A305" s="3">
        <f t="shared" si="11"/>
        <v>2042</v>
      </c>
      <c r="B305" s="39">
        <v>0</v>
      </c>
      <c r="C305" s="39">
        <v>0</v>
      </c>
      <c r="D305" s="39">
        <v>2209452.915561317</v>
      </c>
      <c r="E305" s="39">
        <v>0</v>
      </c>
      <c r="F305" s="39">
        <v>0</v>
      </c>
      <c r="G305" s="39">
        <v>0</v>
      </c>
      <c r="H305" s="39">
        <v>0</v>
      </c>
      <c r="I305" s="39">
        <v>0</v>
      </c>
      <c r="J305" s="39">
        <v>0</v>
      </c>
      <c r="K305" s="38"/>
      <c r="L305" s="38"/>
    </row>
    <row r="306" spans="1:12" s="10" customFormat="1" x14ac:dyDescent="0.2">
      <c r="A306" s="3">
        <v>2043</v>
      </c>
      <c r="B306" s="39">
        <v>0</v>
      </c>
      <c r="C306" s="39">
        <v>0</v>
      </c>
      <c r="D306" s="39">
        <v>2300471.5224411436</v>
      </c>
      <c r="E306" s="39">
        <v>0</v>
      </c>
      <c r="F306" s="39">
        <v>0</v>
      </c>
      <c r="G306" s="39">
        <v>0</v>
      </c>
      <c r="H306" s="39">
        <v>0</v>
      </c>
      <c r="I306" s="39">
        <v>0</v>
      </c>
      <c r="J306" s="39">
        <v>0</v>
      </c>
      <c r="K306" s="38"/>
      <c r="L306" s="38"/>
    </row>
    <row r="307" spans="1:12" x14ac:dyDescent="0.2">
      <c r="E307" s="26"/>
      <c r="F307" s="26"/>
      <c r="G307" s="26"/>
      <c r="H307" s="26"/>
      <c r="I307" s="26"/>
      <c r="J307" s="26"/>
      <c r="K307" s="26"/>
      <c r="L307" s="26"/>
    </row>
    <row r="308" spans="1:12" x14ac:dyDescent="0.2">
      <c r="A308" s="3">
        <f>A283+1</f>
        <v>12</v>
      </c>
      <c r="B308" s="9" t="str">
        <f ca="1">OFFSET(Portfolios!$B$7,A308,0)</f>
        <v>Portfolio12</v>
      </c>
      <c r="C308" s="9" t="str">
        <f ca="1">VLOOKUP(B308,Portfolios!$B$8:$C$47,2,FALSE)</f>
        <v>CBRE - microgrid</v>
      </c>
      <c r="E308" s="92" t="s">
        <v>183</v>
      </c>
      <c r="F308" s="92"/>
      <c r="G308" s="92"/>
      <c r="H308" s="92"/>
      <c r="I308" s="92"/>
      <c r="J308" s="92"/>
      <c r="K308" s="26"/>
      <c r="L308" s="26"/>
    </row>
    <row r="309" spans="1:12" x14ac:dyDescent="0.2">
      <c r="C309" s="28" t="s">
        <v>184</v>
      </c>
      <c r="D309" s="28" t="s">
        <v>185</v>
      </c>
      <c r="E309" s="26" t="s">
        <v>186</v>
      </c>
      <c r="F309" s="26" t="s">
        <v>187</v>
      </c>
      <c r="G309" s="26" t="s">
        <v>188</v>
      </c>
      <c r="H309" s="26" t="s">
        <v>189</v>
      </c>
      <c r="I309" s="26" t="s">
        <v>190</v>
      </c>
      <c r="J309" s="26" t="s">
        <v>191</v>
      </c>
      <c r="K309" s="26"/>
      <c r="L309" s="26"/>
    </row>
    <row r="310" spans="1:12" s="11" customFormat="1" x14ac:dyDescent="0.2">
      <c r="A310" s="3" t="s">
        <v>163</v>
      </c>
      <c r="B310" s="3" t="s">
        <v>192</v>
      </c>
      <c r="C310" s="3" t="s">
        <v>193</v>
      </c>
      <c r="D310" s="3" t="s">
        <v>194</v>
      </c>
      <c r="E310" s="42" t="s">
        <v>195</v>
      </c>
      <c r="F310" s="42" t="s">
        <v>196</v>
      </c>
      <c r="G310" s="42" t="s">
        <v>197</v>
      </c>
      <c r="H310" s="42" t="s">
        <v>198</v>
      </c>
      <c r="I310" s="42" t="s">
        <v>199</v>
      </c>
      <c r="J310" s="42" t="s">
        <v>200</v>
      </c>
      <c r="K310" s="42"/>
      <c r="L310" s="42"/>
    </row>
    <row r="311" spans="1:12" s="10" customFormat="1" x14ac:dyDescent="0.2">
      <c r="A311" s="3">
        <v>2023</v>
      </c>
      <c r="B311" s="39">
        <v>5887116.996684636</v>
      </c>
      <c r="C311" s="39">
        <v>2351874.5364913354</v>
      </c>
      <c r="D311" s="39">
        <v>2097049.4985760415</v>
      </c>
      <c r="E311" s="39">
        <v>41539.20481639068</v>
      </c>
      <c r="F311" s="39">
        <v>919174.71131232113</v>
      </c>
      <c r="G311" s="39">
        <v>509984.797645399</v>
      </c>
      <c r="H311" s="39">
        <v>641894.75561750995</v>
      </c>
      <c r="I311" s="39">
        <v>130219.07016810354</v>
      </c>
      <c r="J311" s="39">
        <v>1292429.9206335763</v>
      </c>
      <c r="K311" s="38"/>
      <c r="L311" s="38"/>
    </row>
    <row r="312" spans="1:12" s="10" customFormat="1" x14ac:dyDescent="0.2">
      <c r="A312" s="3">
        <f>A311+1</f>
        <v>2024</v>
      </c>
      <c r="B312" s="39">
        <v>5308315.9774718583</v>
      </c>
      <c r="C312" s="39">
        <v>1802932.700610318</v>
      </c>
      <c r="D312" s="39">
        <v>1865467.4702614713</v>
      </c>
      <c r="E312" s="39">
        <v>137208.05507728859</v>
      </c>
      <c r="F312" s="39">
        <v>879158.41375910328</v>
      </c>
      <c r="G312" s="39">
        <v>490395.35821881203</v>
      </c>
      <c r="H312" s="39">
        <v>635820.9104846142</v>
      </c>
      <c r="I312" s="39">
        <v>175051.28657929442</v>
      </c>
      <c r="J312" s="39">
        <v>1187749.2527424274</v>
      </c>
      <c r="K312" s="38"/>
      <c r="L312" s="38"/>
    </row>
    <row r="313" spans="1:12" s="10" customFormat="1" x14ac:dyDescent="0.2">
      <c r="A313" s="3">
        <f t="shared" ref="A313:A331" si="12">A312+1</f>
        <v>2025</v>
      </c>
      <c r="B313" s="39">
        <v>5049606.9465753846</v>
      </c>
      <c r="C313" s="39">
        <v>1705194.9242767447</v>
      </c>
      <c r="D313" s="39">
        <v>1790076.7847322035</v>
      </c>
      <c r="E313" s="39">
        <v>142367.2931571104</v>
      </c>
      <c r="F313" s="39">
        <v>837291.94904012152</v>
      </c>
      <c r="G313" s="39">
        <v>463866.2069468085</v>
      </c>
      <c r="H313" s="39">
        <v>563300.52251154685</v>
      </c>
      <c r="I313" s="39">
        <v>176531.98323756657</v>
      </c>
      <c r="J313" s="39">
        <v>1161054.0674054862</v>
      </c>
      <c r="K313" s="38"/>
      <c r="L313" s="38"/>
    </row>
    <row r="314" spans="1:12" s="10" customFormat="1" x14ac:dyDescent="0.2">
      <c r="A314" s="3">
        <f t="shared" si="12"/>
        <v>2026</v>
      </c>
      <c r="B314" s="39">
        <v>4363685.5572603075</v>
      </c>
      <c r="C314" s="39">
        <v>1366815.9960533793</v>
      </c>
      <c r="D314" s="39">
        <v>2265764.6771519571</v>
      </c>
      <c r="E314" s="39">
        <v>167981.07860318711</v>
      </c>
      <c r="F314" s="39">
        <v>721454.85498675751</v>
      </c>
      <c r="G314" s="39">
        <v>393272.82083043718</v>
      </c>
      <c r="H314" s="39">
        <v>519881.22211767075</v>
      </c>
      <c r="I314" s="39">
        <v>156078.44895315624</v>
      </c>
      <c r="J314" s="39">
        <v>1038201.1357157194</v>
      </c>
      <c r="K314" s="38"/>
      <c r="L314" s="38"/>
    </row>
    <row r="315" spans="1:12" s="10" customFormat="1" x14ac:dyDescent="0.2">
      <c r="A315" s="3">
        <f t="shared" si="12"/>
        <v>2027</v>
      </c>
      <c r="B315" s="39">
        <v>3677764.1679452304</v>
      </c>
      <c r="C315" s="39">
        <v>1091730.7582220007</v>
      </c>
      <c r="D315" s="39">
        <v>2920645.0128368884</v>
      </c>
      <c r="E315" s="39">
        <v>222700.80140269003</v>
      </c>
      <c r="F315" s="39">
        <v>579927.09336780547</v>
      </c>
      <c r="G315" s="39">
        <v>317101.29588180489</v>
      </c>
      <c r="H315" s="39">
        <v>480068.29243835376</v>
      </c>
      <c r="I315" s="39">
        <v>167172.28697666316</v>
      </c>
      <c r="J315" s="39">
        <v>819063.63965591241</v>
      </c>
      <c r="K315" s="38"/>
      <c r="L315" s="38"/>
    </row>
    <row r="316" spans="1:12" s="10" customFormat="1" x14ac:dyDescent="0.2">
      <c r="A316" s="3">
        <f t="shared" si="12"/>
        <v>2028</v>
      </c>
      <c r="B316" s="39">
        <v>2991842.7786301533</v>
      </c>
      <c r="C316" s="39">
        <v>811290.14317092486</v>
      </c>
      <c r="D316" s="39">
        <v>3817678.7927446794</v>
      </c>
      <c r="E316" s="39">
        <v>360533.5775579242</v>
      </c>
      <c r="F316" s="39">
        <v>435432.12929427472</v>
      </c>
      <c r="G316" s="39">
        <v>240101.86746574592</v>
      </c>
      <c r="H316" s="39">
        <v>385569.7703597598</v>
      </c>
      <c r="I316" s="39">
        <v>187487.28343005822</v>
      </c>
      <c r="J316" s="39">
        <v>571428.00735146541</v>
      </c>
      <c r="K316" s="38"/>
      <c r="L316" s="38"/>
    </row>
    <row r="317" spans="1:12" s="10" customFormat="1" x14ac:dyDescent="0.2">
      <c r="A317" s="3">
        <f t="shared" si="12"/>
        <v>2029</v>
      </c>
      <c r="B317" s="39">
        <v>2305921.3893150762</v>
      </c>
      <c r="C317" s="39">
        <v>629844.54924022092</v>
      </c>
      <c r="D317" s="39">
        <v>4198792.9415517477</v>
      </c>
      <c r="E317" s="39">
        <v>276854.29606676742</v>
      </c>
      <c r="F317" s="39">
        <v>338557.45155797561</v>
      </c>
      <c r="G317" s="39">
        <v>187835.08962293417</v>
      </c>
      <c r="H317" s="39">
        <v>295418.33538203721</v>
      </c>
      <c r="I317" s="39">
        <v>144426.29555077016</v>
      </c>
      <c r="J317" s="39">
        <v>432985.37189437088</v>
      </c>
      <c r="K317" s="38"/>
      <c r="L317" s="38"/>
    </row>
    <row r="318" spans="1:12" s="10" customFormat="1" x14ac:dyDescent="0.2">
      <c r="A318" s="3">
        <f t="shared" si="12"/>
        <v>2030</v>
      </c>
      <c r="B318" s="39">
        <v>1620000.0000000005</v>
      </c>
      <c r="C318" s="39">
        <v>550193.61209150194</v>
      </c>
      <c r="D318" s="39">
        <v>2882753.2989552729</v>
      </c>
      <c r="E318" s="39">
        <v>231881.81043026122</v>
      </c>
      <c r="F318" s="39">
        <v>295411.64638210257</v>
      </c>
      <c r="G318" s="39">
        <v>164415.47008924422</v>
      </c>
      <c r="H318" s="39">
        <v>256135.25842378472</v>
      </c>
      <c r="I318" s="39">
        <v>121962.20258310578</v>
      </c>
      <c r="J318" s="39">
        <v>0</v>
      </c>
      <c r="K318" s="38"/>
      <c r="L318" s="38"/>
    </row>
    <row r="319" spans="1:12" s="10" customFormat="1" x14ac:dyDescent="0.2">
      <c r="A319" s="3">
        <f t="shared" si="12"/>
        <v>2031</v>
      </c>
      <c r="B319" s="39">
        <v>1458000</v>
      </c>
      <c r="C319" s="39">
        <v>496626.47906004492</v>
      </c>
      <c r="D319" s="39">
        <v>2957037.6942141298</v>
      </c>
      <c r="E319" s="39">
        <v>213644.049846654</v>
      </c>
      <c r="F319" s="39">
        <v>262289.96931781783</v>
      </c>
      <c r="G319" s="39">
        <v>145761.89701306852</v>
      </c>
      <c r="H319" s="39">
        <v>230531.06928229041</v>
      </c>
      <c r="I319" s="39">
        <v>109146.53548012435</v>
      </c>
      <c r="J319" s="39">
        <v>0</v>
      </c>
      <c r="K319" s="38"/>
      <c r="L319" s="38"/>
    </row>
    <row r="320" spans="1:12" s="10" customFormat="1" x14ac:dyDescent="0.2">
      <c r="A320" s="3">
        <f t="shared" si="12"/>
        <v>2032</v>
      </c>
      <c r="B320" s="39">
        <v>1296000</v>
      </c>
      <c r="C320" s="39">
        <v>461739.006145661</v>
      </c>
      <c r="D320" s="39">
        <v>2823140.5753619825</v>
      </c>
      <c r="E320" s="39">
        <v>187524.67405366589</v>
      </c>
      <c r="F320" s="39">
        <v>226121.60818162537</v>
      </c>
      <c r="G320" s="39">
        <v>127261.72480292416</v>
      </c>
      <c r="H320" s="39">
        <v>199112.24607822852</v>
      </c>
      <c r="I320" s="39">
        <v>94240.740737895161</v>
      </c>
      <c r="J320" s="39">
        <v>0</v>
      </c>
      <c r="K320" s="38"/>
      <c r="L320" s="38"/>
    </row>
    <row r="321" spans="1:12" s="10" customFormat="1" x14ac:dyDescent="0.2">
      <c r="A321" s="3">
        <f t="shared" si="12"/>
        <v>2033</v>
      </c>
      <c r="B321" s="39">
        <v>1134000.0000000002</v>
      </c>
      <c r="C321" s="39">
        <v>410729.67203458771</v>
      </c>
      <c r="D321" s="39">
        <v>2828791.8871361562</v>
      </c>
      <c r="E321" s="39">
        <v>158824.49683146307</v>
      </c>
      <c r="F321" s="39">
        <v>200937.33958363021</v>
      </c>
      <c r="G321" s="39">
        <v>109030.86843897738</v>
      </c>
      <c r="H321" s="39">
        <v>171173.90422523001</v>
      </c>
      <c r="I321" s="39">
        <v>83303.718886111747</v>
      </c>
      <c r="J321" s="39">
        <v>0</v>
      </c>
      <c r="K321" s="38"/>
      <c r="L321" s="38"/>
    </row>
    <row r="322" spans="1:12" s="10" customFormat="1" x14ac:dyDescent="0.2">
      <c r="A322" s="3">
        <f t="shared" si="12"/>
        <v>2034</v>
      </c>
      <c r="B322" s="39">
        <v>972000.00000000023</v>
      </c>
      <c r="C322" s="39">
        <v>361878.11785728252</v>
      </c>
      <c r="D322" s="39">
        <v>2780984.3989409418</v>
      </c>
      <c r="E322" s="39">
        <v>136906.38318071465</v>
      </c>
      <c r="F322" s="39">
        <v>165577.6582308904</v>
      </c>
      <c r="G322" s="39">
        <v>93413.802361173322</v>
      </c>
      <c r="H322" s="39">
        <v>144128.27022830845</v>
      </c>
      <c r="I322" s="39">
        <v>70095.768141630819</v>
      </c>
      <c r="J322" s="39">
        <v>0</v>
      </c>
      <c r="K322" s="38"/>
      <c r="L322" s="38"/>
    </row>
    <row r="323" spans="1:12" s="10" customFormat="1" x14ac:dyDescent="0.2">
      <c r="A323" s="3">
        <f t="shared" si="12"/>
        <v>2035</v>
      </c>
      <c r="B323" s="39">
        <v>810000</v>
      </c>
      <c r="C323" s="39">
        <v>303939.47294806212</v>
      </c>
      <c r="D323" s="39">
        <v>2825533.132451517</v>
      </c>
      <c r="E323" s="39">
        <v>109880.05769471316</v>
      </c>
      <c r="F323" s="39">
        <v>140331.89317223866</v>
      </c>
      <c r="G323" s="39">
        <v>77564.35338375649</v>
      </c>
      <c r="H323" s="39">
        <v>120283.12695054879</v>
      </c>
      <c r="I323" s="39">
        <v>58001.095850680846</v>
      </c>
      <c r="J323" s="39">
        <v>0</v>
      </c>
      <c r="K323" s="38"/>
      <c r="L323" s="38"/>
    </row>
    <row r="324" spans="1:12" s="10" customFormat="1" x14ac:dyDescent="0.2">
      <c r="A324" s="3">
        <f t="shared" si="12"/>
        <v>2036</v>
      </c>
      <c r="B324" s="39">
        <v>648000</v>
      </c>
      <c r="C324" s="39">
        <v>254335.78042014939</v>
      </c>
      <c r="D324" s="39">
        <v>2695013.0107310619</v>
      </c>
      <c r="E324" s="39">
        <v>78401.905848326249</v>
      </c>
      <c r="F324" s="39">
        <v>113495.97493739701</v>
      </c>
      <c r="G324" s="39">
        <v>62321.155716332105</v>
      </c>
      <c r="H324" s="39">
        <v>95522.483916769939</v>
      </c>
      <c r="I324" s="39">
        <v>43922.699161025332</v>
      </c>
      <c r="J324" s="39">
        <v>0</v>
      </c>
      <c r="K324" s="38"/>
      <c r="L324" s="38"/>
    </row>
    <row r="325" spans="1:12" s="10" customFormat="1" x14ac:dyDescent="0.2">
      <c r="A325" s="3">
        <f t="shared" si="12"/>
        <v>2037</v>
      </c>
      <c r="B325" s="39">
        <v>486000</v>
      </c>
      <c r="C325" s="39">
        <v>192423.31593259223</v>
      </c>
      <c r="D325" s="39">
        <v>2732068.2712978194</v>
      </c>
      <c r="E325" s="39">
        <v>66499.177114514925</v>
      </c>
      <c r="F325" s="39">
        <v>80170.432173412439</v>
      </c>
      <c r="G325" s="39">
        <v>44470.009242510459</v>
      </c>
      <c r="H325" s="39">
        <v>68614.914293428723</v>
      </c>
      <c r="I325" s="39">
        <v>33822.151243541266</v>
      </c>
      <c r="J325" s="39">
        <v>0</v>
      </c>
      <c r="K325" s="38"/>
      <c r="L325" s="38"/>
    </row>
    <row r="326" spans="1:12" s="10" customFormat="1" x14ac:dyDescent="0.2">
      <c r="A326" s="3">
        <f t="shared" si="12"/>
        <v>2038</v>
      </c>
      <c r="B326" s="39">
        <v>324000.00000000006</v>
      </c>
      <c r="C326" s="39">
        <v>133718.68116302218</v>
      </c>
      <c r="D326" s="39">
        <v>2617541.0728147659</v>
      </c>
      <c r="E326" s="39">
        <v>40467.018315588182</v>
      </c>
      <c r="F326" s="39">
        <v>52897.843670088776</v>
      </c>
      <c r="G326" s="39">
        <v>29550.99804909826</v>
      </c>
      <c r="H326" s="39">
        <v>46190.92304908084</v>
      </c>
      <c r="I326" s="39">
        <v>21174.535753121825</v>
      </c>
      <c r="J326" s="39">
        <v>0</v>
      </c>
      <c r="K326" s="38"/>
      <c r="L326" s="38"/>
    </row>
    <row r="327" spans="1:12" s="10" customFormat="1" x14ac:dyDescent="0.2">
      <c r="A327" s="3">
        <f t="shared" si="12"/>
        <v>2039</v>
      </c>
      <c r="B327" s="39">
        <v>162000</v>
      </c>
      <c r="C327" s="39">
        <v>68291.916250542912</v>
      </c>
      <c r="D327" s="39">
        <v>2594418.4896418611</v>
      </c>
      <c r="E327" s="39">
        <v>18399.626811825321</v>
      </c>
      <c r="F327" s="39">
        <v>26833.032907483346</v>
      </c>
      <c r="G327" s="39">
        <v>14837.887224870421</v>
      </c>
      <c r="H327" s="39">
        <v>23117.299191764614</v>
      </c>
      <c r="I327" s="39">
        <v>10520.237613513395</v>
      </c>
      <c r="J327" s="39">
        <v>0</v>
      </c>
      <c r="K327" s="38"/>
      <c r="L327" s="38"/>
    </row>
    <row r="328" spans="1:12" s="10" customFormat="1" x14ac:dyDescent="0.2">
      <c r="A328" s="3">
        <f t="shared" si="12"/>
        <v>2040</v>
      </c>
      <c r="B328" s="39">
        <v>0</v>
      </c>
      <c r="C328" s="39">
        <v>0</v>
      </c>
      <c r="D328" s="39">
        <v>2475750.2926137415</v>
      </c>
      <c r="E328" s="39">
        <v>0</v>
      </c>
      <c r="F328" s="39">
        <v>0</v>
      </c>
      <c r="G328" s="39">
        <v>0</v>
      </c>
      <c r="H328" s="39">
        <v>0</v>
      </c>
      <c r="I328" s="39">
        <v>0</v>
      </c>
      <c r="J328" s="39">
        <v>0</v>
      </c>
      <c r="K328" s="38"/>
      <c r="L328" s="38"/>
    </row>
    <row r="329" spans="1:12" s="10" customFormat="1" x14ac:dyDescent="0.2">
      <c r="A329" s="3">
        <f t="shared" si="12"/>
        <v>2041</v>
      </c>
      <c r="B329" s="39">
        <v>0</v>
      </c>
      <c r="C329" s="39">
        <v>0</v>
      </c>
      <c r="D329" s="39">
        <v>2459878.6849370948</v>
      </c>
      <c r="E329" s="39">
        <v>0</v>
      </c>
      <c r="F329" s="39">
        <v>0</v>
      </c>
      <c r="G329" s="39">
        <v>0</v>
      </c>
      <c r="H329" s="39">
        <v>0</v>
      </c>
      <c r="I329" s="39">
        <v>0</v>
      </c>
      <c r="J329" s="39">
        <v>0</v>
      </c>
      <c r="K329" s="38"/>
      <c r="L329" s="38"/>
    </row>
    <row r="330" spans="1:12" s="10" customFormat="1" x14ac:dyDescent="0.2">
      <c r="A330" s="3">
        <f t="shared" si="12"/>
        <v>2042</v>
      </c>
      <c r="B330" s="39">
        <v>0</v>
      </c>
      <c r="C330" s="39">
        <v>0</v>
      </c>
      <c r="D330" s="39">
        <v>2209452.915561317</v>
      </c>
      <c r="E330" s="39">
        <v>0</v>
      </c>
      <c r="F330" s="39">
        <v>0</v>
      </c>
      <c r="G330" s="39">
        <v>0</v>
      </c>
      <c r="H330" s="39">
        <v>0</v>
      </c>
      <c r="I330" s="39">
        <v>0</v>
      </c>
      <c r="J330" s="39">
        <v>0</v>
      </c>
      <c r="K330" s="38"/>
      <c r="L330" s="38"/>
    </row>
    <row r="331" spans="1:12" s="10" customFormat="1" x14ac:dyDescent="0.2">
      <c r="A331" s="3">
        <f t="shared" si="12"/>
        <v>2043</v>
      </c>
      <c r="B331" s="39">
        <v>0</v>
      </c>
      <c r="C331" s="39">
        <v>0</v>
      </c>
      <c r="D331" s="39">
        <v>2300471.5224411436</v>
      </c>
      <c r="E331" s="39">
        <v>0</v>
      </c>
      <c r="F331" s="39">
        <v>0</v>
      </c>
      <c r="G331" s="39">
        <v>0</v>
      </c>
      <c r="H331" s="39">
        <v>0</v>
      </c>
      <c r="I331" s="39">
        <v>0</v>
      </c>
      <c r="J331" s="39">
        <v>0</v>
      </c>
      <c r="K331" s="38"/>
      <c r="L331" s="38"/>
    </row>
    <row r="332" spans="1:12" x14ac:dyDescent="0.2">
      <c r="E332" s="26"/>
      <c r="F332" s="26"/>
      <c r="G332" s="26"/>
      <c r="H332" s="26"/>
      <c r="I332" s="26"/>
      <c r="J332" s="26"/>
      <c r="K332" s="26"/>
      <c r="L332" s="26"/>
    </row>
    <row r="333" spans="1:12" x14ac:dyDescent="0.2">
      <c r="A333" s="3">
        <f>A308+1</f>
        <v>13</v>
      </c>
      <c r="B333" s="9" t="str">
        <f ca="1">OFFSET(Portfolios!$B$7,A333,0)</f>
        <v>Portfolio13</v>
      </c>
      <c r="C333" s="9" t="str">
        <f ca="1">VLOOKUP(B333,Portfolios!$B$8:$C$47,2,FALSE)</f>
        <v>CBRE - optimize</v>
      </c>
      <c r="E333" s="92" t="s">
        <v>183</v>
      </c>
      <c r="F333" s="92"/>
      <c r="G333" s="92"/>
      <c r="H333" s="92"/>
      <c r="I333" s="92"/>
      <c r="J333" s="92"/>
      <c r="K333" s="26"/>
      <c r="L333" s="26"/>
    </row>
    <row r="334" spans="1:12" x14ac:dyDescent="0.2">
      <c r="C334" s="28" t="s">
        <v>184</v>
      </c>
      <c r="D334" s="28" t="s">
        <v>185</v>
      </c>
      <c r="E334" s="26" t="s">
        <v>186</v>
      </c>
      <c r="F334" s="26" t="s">
        <v>187</v>
      </c>
      <c r="G334" s="26" t="s">
        <v>188</v>
      </c>
      <c r="H334" s="26" t="s">
        <v>189</v>
      </c>
      <c r="I334" s="26" t="s">
        <v>190</v>
      </c>
      <c r="J334" s="26" t="s">
        <v>191</v>
      </c>
      <c r="K334" s="26"/>
      <c r="L334" s="26"/>
    </row>
    <row r="335" spans="1:12" s="11" customFormat="1" x14ac:dyDescent="0.2">
      <c r="A335" s="3" t="s">
        <v>163</v>
      </c>
      <c r="B335" s="3" t="s">
        <v>192</v>
      </c>
      <c r="C335" s="3" t="s">
        <v>193</v>
      </c>
      <c r="D335" s="3" t="s">
        <v>194</v>
      </c>
      <c r="E335" s="42" t="s">
        <v>195</v>
      </c>
      <c r="F335" s="42" t="s">
        <v>196</v>
      </c>
      <c r="G335" s="42" t="s">
        <v>197</v>
      </c>
      <c r="H335" s="42" t="s">
        <v>198</v>
      </c>
      <c r="I335" s="42" t="s">
        <v>199</v>
      </c>
      <c r="J335" s="42" t="s">
        <v>200</v>
      </c>
      <c r="K335" s="42"/>
      <c r="L335" s="42"/>
    </row>
    <row r="336" spans="1:12" s="10" customFormat="1" x14ac:dyDescent="0.2">
      <c r="A336" s="3">
        <v>2023</v>
      </c>
      <c r="B336" s="39">
        <v>5887116.996684636</v>
      </c>
      <c r="C336" s="39">
        <v>2351874.5364913354</v>
      </c>
      <c r="D336" s="39">
        <v>2097049.4985760415</v>
      </c>
      <c r="E336" s="39">
        <v>41539.20481639068</v>
      </c>
      <c r="F336" s="39">
        <v>919174.71131232113</v>
      </c>
      <c r="G336" s="39">
        <v>509984.797645399</v>
      </c>
      <c r="H336" s="39">
        <v>641894.75561750995</v>
      </c>
      <c r="I336" s="39">
        <v>130219.07016810354</v>
      </c>
      <c r="J336" s="39">
        <v>1292429.9206335763</v>
      </c>
      <c r="K336" s="38"/>
      <c r="L336" s="38"/>
    </row>
    <row r="337" spans="1:12" s="10" customFormat="1" x14ac:dyDescent="0.2">
      <c r="A337" s="3">
        <f>A336+1</f>
        <v>2024</v>
      </c>
      <c r="B337" s="39">
        <v>5308315.9774718583</v>
      </c>
      <c r="C337" s="39">
        <v>1802932.700610318</v>
      </c>
      <c r="D337" s="39">
        <v>1865467.4702614713</v>
      </c>
      <c r="E337" s="39">
        <v>137208.05507728859</v>
      </c>
      <c r="F337" s="39">
        <v>879158.41375910328</v>
      </c>
      <c r="G337" s="39">
        <v>490395.35821881203</v>
      </c>
      <c r="H337" s="39">
        <v>635820.9104846142</v>
      </c>
      <c r="I337" s="39">
        <v>175051.28657929442</v>
      </c>
      <c r="J337" s="39">
        <v>1187749.2527424274</v>
      </c>
      <c r="K337" s="38"/>
      <c r="L337" s="38"/>
    </row>
    <row r="338" spans="1:12" s="10" customFormat="1" x14ac:dyDescent="0.2">
      <c r="A338" s="3">
        <f t="shared" ref="A338:A356" si="13">A337+1</f>
        <v>2025</v>
      </c>
      <c r="B338" s="39">
        <v>5049606.9465753846</v>
      </c>
      <c r="C338" s="39">
        <v>1705194.9242767447</v>
      </c>
      <c r="D338" s="39">
        <v>1790076.7847322035</v>
      </c>
      <c r="E338" s="39">
        <v>142367.2931571104</v>
      </c>
      <c r="F338" s="39">
        <v>837291.94904012152</v>
      </c>
      <c r="G338" s="39">
        <v>463866.2069468085</v>
      </c>
      <c r="H338" s="39">
        <v>563300.52251154685</v>
      </c>
      <c r="I338" s="39">
        <v>176531.98323756657</v>
      </c>
      <c r="J338" s="39">
        <v>1161054.0674054862</v>
      </c>
      <c r="K338" s="38"/>
      <c r="L338" s="38"/>
    </row>
    <row r="339" spans="1:12" s="10" customFormat="1" x14ac:dyDescent="0.2">
      <c r="A339" s="3">
        <f t="shared" si="13"/>
        <v>2026</v>
      </c>
      <c r="B339" s="39">
        <v>4363685.5572603075</v>
      </c>
      <c r="C339" s="39">
        <v>1366815.9960533793</v>
      </c>
      <c r="D339" s="39">
        <v>2265764.6771519571</v>
      </c>
      <c r="E339" s="39">
        <v>167981.07860318711</v>
      </c>
      <c r="F339" s="39">
        <v>721454.85498675751</v>
      </c>
      <c r="G339" s="39">
        <v>393272.82083043718</v>
      </c>
      <c r="H339" s="39">
        <v>519881.22211767075</v>
      </c>
      <c r="I339" s="39">
        <v>156078.44895315624</v>
      </c>
      <c r="J339" s="39">
        <v>1038201.1357157194</v>
      </c>
      <c r="K339" s="38"/>
      <c r="L339" s="38"/>
    </row>
    <row r="340" spans="1:12" s="10" customFormat="1" x14ac:dyDescent="0.2">
      <c r="A340" s="3">
        <f t="shared" si="13"/>
        <v>2027</v>
      </c>
      <c r="B340" s="39">
        <v>3677764.1679452304</v>
      </c>
      <c r="C340" s="39">
        <v>1091730.7582220007</v>
      </c>
      <c r="D340" s="39">
        <v>2920645.0128368884</v>
      </c>
      <c r="E340" s="39">
        <v>222700.80140269003</v>
      </c>
      <c r="F340" s="39">
        <v>579927.09336780547</v>
      </c>
      <c r="G340" s="39">
        <v>317101.29588180489</v>
      </c>
      <c r="H340" s="39">
        <v>480068.29243835376</v>
      </c>
      <c r="I340" s="39">
        <v>167172.28697666316</v>
      </c>
      <c r="J340" s="39">
        <v>819063.63965591241</v>
      </c>
      <c r="K340" s="38"/>
      <c r="L340" s="38"/>
    </row>
    <row r="341" spans="1:12" s="10" customFormat="1" x14ac:dyDescent="0.2">
      <c r="A341" s="3">
        <f t="shared" si="13"/>
        <v>2028</v>
      </c>
      <c r="B341" s="39">
        <v>2991842.7786301533</v>
      </c>
      <c r="C341" s="39">
        <v>811290.14317092486</v>
      </c>
      <c r="D341" s="39">
        <v>3817678.7927446794</v>
      </c>
      <c r="E341" s="39">
        <v>360533.5775579242</v>
      </c>
      <c r="F341" s="39">
        <v>435432.12929427472</v>
      </c>
      <c r="G341" s="39">
        <v>240101.86746574592</v>
      </c>
      <c r="H341" s="39">
        <v>385569.7703597598</v>
      </c>
      <c r="I341" s="39">
        <v>187487.28343005822</v>
      </c>
      <c r="J341" s="39">
        <v>571428.00735146541</v>
      </c>
      <c r="K341" s="38"/>
      <c r="L341" s="38"/>
    </row>
    <row r="342" spans="1:12" s="10" customFormat="1" x14ac:dyDescent="0.2">
      <c r="A342" s="3">
        <f t="shared" si="13"/>
        <v>2029</v>
      </c>
      <c r="B342" s="39">
        <v>2305921.3893150762</v>
      </c>
      <c r="C342" s="39">
        <v>629844.54924022092</v>
      </c>
      <c r="D342" s="39">
        <v>4198792.9415517477</v>
      </c>
      <c r="E342" s="39">
        <v>276854.29606676742</v>
      </c>
      <c r="F342" s="39">
        <v>338557.45155797561</v>
      </c>
      <c r="G342" s="39">
        <v>187835.08962293417</v>
      </c>
      <c r="H342" s="39">
        <v>295418.33538203721</v>
      </c>
      <c r="I342" s="39">
        <v>144426.29555077016</v>
      </c>
      <c r="J342" s="39">
        <v>432985.37189437088</v>
      </c>
      <c r="K342" s="38"/>
      <c r="L342" s="38"/>
    </row>
    <row r="343" spans="1:12" s="10" customFormat="1" x14ac:dyDescent="0.2">
      <c r="A343" s="3">
        <f t="shared" si="13"/>
        <v>2030</v>
      </c>
      <c r="B343" s="39">
        <v>1620000.0000000005</v>
      </c>
      <c r="C343" s="39">
        <v>550193.61209150194</v>
      </c>
      <c r="D343" s="39">
        <v>2882753.2989552729</v>
      </c>
      <c r="E343" s="39">
        <v>231881.81043026122</v>
      </c>
      <c r="F343" s="39">
        <v>295411.64638210257</v>
      </c>
      <c r="G343" s="39">
        <v>164415.47008924422</v>
      </c>
      <c r="H343" s="39">
        <v>256135.25842378472</v>
      </c>
      <c r="I343" s="39">
        <v>121962.20258310578</v>
      </c>
      <c r="J343" s="39">
        <v>0</v>
      </c>
      <c r="K343" s="38"/>
      <c r="L343" s="38"/>
    </row>
    <row r="344" spans="1:12" s="10" customFormat="1" x14ac:dyDescent="0.2">
      <c r="A344" s="3">
        <f t="shared" si="13"/>
        <v>2031</v>
      </c>
      <c r="B344" s="39">
        <v>1458000</v>
      </c>
      <c r="C344" s="39">
        <v>496626.47906004492</v>
      </c>
      <c r="D344" s="39">
        <v>2957037.6942141298</v>
      </c>
      <c r="E344" s="39">
        <v>213644.049846654</v>
      </c>
      <c r="F344" s="39">
        <v>262289.96931781783</v>
      </c>
      <c r="G344" s="39">
        <v>145761.89701306852</v>
      </c>
      <c r="H344" s="39">
        <v>230531.06928229041</v>
      </c>
      <c r="I344" s="39">
        <v>109146.53548012435</v>
      </c>
      <c r="J344" s="39">
        <v>0</v>
      </c>
      <c r="K344" s="38"/>
      <c r="L344" s="38"/>
    </row>
    <row r="345" spans="1:12" s="10" customFormat="1" x14ac:dyDescent="0.2">
      <c r="A345" s="3">
        <f t="shared" si="13"/>
        <v>2032</v>
      </c>
      <c r="B345" s="39">
        <v>1296000</v>
      </c>
      <c r="C345" s="39">
        <v>461739.006145661</v>
      </c>
      <c r="D345" s="39">
        <v>2823140.5753619825</v>
      </c>
      <c r="E345" s="39">
        <v>187524.67405366589</v>
      </c>
      <c r="F345" s="39">
        <v>226121.60818162537</v>
      </c>
      <c r="G345" s="39">
        <v>127261.72480292416</v>
      </c>
      <c r="H345" s="39">
        <v>199112.24607822852</v>
      </c>
      <c r="I345" s="39">
        <v>94240.740737895161</v>
      </c>
      <c r="J345" s="39">
        <v>0</v>
      </c>
      <c r="K345" s="38"/>
      <c r="L345" s="38"/>
    </row>
    <row r="346" spans="1:12" s="10" customFormat="1" x14ac:dyDescent="0.2">
      <c r="A346" s="3">
        <f t="shared" si="13"/>
        <v>2033</v>
      </c>
      <c r="B346" s="39">
        <v>1134000.0000000002</v>
      </c>
      <c r="C346" s="39">
        <v>410729.67203458771</v>
      </c>
      <c r="D346" s="39">
        <v>2828791.8871361562</v>
      </c>
      <c r="E346" s="39">
        <v>158824.49683146307</v>
      </c>
      <c r="F346" s="39">
        <v>200937.33958363021</v>
      </c>
      <c r="G346" s="39">
        <v>109030.86843897738</v>
      </c>
      <c r="H346" s="39">
        <v>171173.90422523001</v>
      </c>
      <c r="I346" s="39">
        <v>83303.718886111747</v>
      </c>
      <c r="J346" s="39">
        <v>0</v>
      </c>
      <c r="K346" s="38"/>
      <c r="L346" s="38"/>
    </row>
    <row r="347" spans="1:12" s="10" customFormat="1" x14ac:dyDescent="0.2">
      <c r="A347" s="3">
        <f t="shared" si="13"/>
        <v>2034</v>
      </c>
      <c r="B347" s="39">
        <v>972000.00000000023</v>
      </c>
      <c r="C347" s="39">
        <v>361878.11785728252</v>
      </c>
      <c r="D347" s="39">
        <v>2780984.3989409418</v>
      </c>
      <c r="E347" s="39">
        <v>136906.38318071465</v>
      </c>
      <c r="F347" s="39">
        <v>165577.6582308904</v>
      </c>
      <c r="G347" s="39">
        <v>93413.802361173322</v>
      </c>
      <c r="H347" s="39">
        <v>144128.27022830845</v>
      </c>
      <c r="I347" s="39">
        <v>70095.768141630819</v>
      </c>
      <c r="J347" s="39">
        <v>0</v>
      </c>
      <c r="K347" s="38"/>
      <c r="L347" s="38"/>
    </row>
    <row r="348" spans="1:12" s="10" customFormat="1" x14ac:dyDescent="0.2">
      <c r="A348" s="3">
        <f t="shared" si="13"/>
        <v>2035</v>
      </c>
      <c r="B348" s="39">
        <v>810000</v>
      </c>
      <c r="C348" s="39">
        <v>303939.47294806212</v>
      </c>
      <c r="D348" s="39">
        <v>2825533.132451517</v>
      </c>
      <c r="E348" s="39">
        <v>109880.05769471316</v>
      </c>
      <c r="F348" s="39">
        <v>140331.89317223866</v>
      </c>
      <c r="G348" s="39">
        <v>77564.35338375649</v>
      </c>
      <c r="H348" s="39">
        <v>120283.12695054879</v>
      </c>
      <c r="I348" s="39">
        <v>58001.095850680846</v>
      </c>
      <c r="J348" s="39">
        <v>0</v>
      </c>
      <c r="K348" s="38"/>
      <c r="L348" s="38"/>
    </row>
    <row r="349" spans="1:12" s="10" customFormat="1" x14ac:dyDescent="0.2">
      <c r="A349" s="3">
        <f t="shared" si="13"/>
        <v>2036</v>
      </c>
      <c r="B349" s="39">
        <v>648000</v>
      </c>
      <c r="C349" s="39">
        <v>254335.78042014939</v>
      </c>
      <c r="D349" s="39">
        <v>2695013.0107310619</v>
      </c>
      <c r="E349" s="39">
        <v>78401.905848326249</v>
      </c>
      <c r="F349" s="39">
        <v>113495.97493739701</v>
      </c>
      <c r="G349" s="39">
        <v>62321.155716332105</v>
      </c>
      <c r="H349" s="39">
        <v>95522.483916769939</v>
      </c>
      <c r="I349" s="39">
        <v>43922.699161025332</v>
      </c>
      <c r="J349" s="39">
        <v>0</v>
      </c>
      <c r="K349" s="38"/>
      <c r="L349" s="38"/>
    </row>
    <row r="350" spans="1:12" s="10" customFormat="1" x14ac:dyDescent="0.2">
      <c r="A350" s="3">
        <f t="shared" si="13"/>
        <v>2037</v>
      </c>
      <c r="B350" s="39">
        <v>486000</v>
      </c>
      <c r="C350" s="39">
        <v>192423.31593259223</v>
      </c>
      <c r="D350" s="39">
        <v>2732068.2712978194</v>
      </c>
      <c r="E350" s="39">
        <v>66499.177114514925</v>
      </c>
      <c r="F350" s="39">
        <v>80170.432173412439</v>
      </c>
      <c r="G350" s="39">
        <v>44470.009242510459</v>
      </c>
      <c r="H350" s="39">
        <v>68614.914293428723</v>
      </c>
      <c r="I350" s="39">
        <v>33822.151243541266</v>
      </c>
      <c r="J350" s="39">
        <v>0</v>
      </c>
      <c r="K350" s="38"/>
      <c r="L350" s="38"/>
    </row>
    <row r="351" spans="1:12" s="10" customFormat="1" x14ac:dyDescent="0.2">
      <c r="A351" s="3">
        <f t="shared" si="13"/>
        <v>2038</v>
      </c>
      <c r="B351" s="39">
        <v>324000.00000000006</v>
      </c>
      <c r="C351" s="39">
        <v>133718.68116302218</v>
      </c>
      <c r="D351" s="39">
        <v>2617541.0728147659</v>
      </c>
      <c r="E351" s="39">
        <v>40467.018315588182</v>
      </c>
      <c r="F351" s="39">
        <v>52897.843670088776</v>
      </c>
      <c r="G351" s="39">
        <v>29550.99804909826</v>
      </c>
      <c r="H351" s="39">
        <v>46190.92304908084</v>
      </c>
      <c r="I351" s="39">
        <v>21174.535753121825</v>
      </c>
      <c r="J351" s="39">
        <v>0</v>
      </c>
      <c r="K351" s="38"/>
      <c r="L351" s="38"/>
    </row>
    <row r="352" spans="1:12" s="10" customFormat="1" x14ac:dyDescent="0.2">
      <c r="A352" s="3">
        <f t="shared" si="13"/>
        <v>2039</v>
      </c>
      <c r="B352" s="39">
        <v>162000</v>
      </c>
      <c r="C352" s="39">
        <v>68291.916250542912</v>
      </c>
      <c r="D352" s="39">
        <v>2594418.4896418611</v>
      </c>
      <c r="E352" s="39">
        <v>18399.626811825321</v>
      </c>
      <c r="F352" s="39">
        <v>26833.032907483346</v>
      </c>
      <c r="G352" s="39">
        <v>14837.887224870421</v>
      </c>
      <c r="H352" s="39">
        <v>23117.299191764614</v>
      </c>
      <c r="I352" s="39">
        <v>10520.237613513395</v>
      </c>
      <c r="J352" s="39">
        <v>0</v>
      </c>
      <c r="K352" s="38"/>
      <c r="L352" s="38"/>
    </row>
    <row r="353" spans="1:12" s="10" customFormat="1" x14ac:dyDescent="0.2">
      <c r="A353" s="3">
        <f t="shared" si="13"/>
        <v>2040</v>
      </c>
      <c r="B353" s="39">
        <v>0</v>
      </c>
      <c r="C353" s="39">
        <v>0</v>
      </c>
      <c r="D353" s="39">
        <v>2475750.2926137415</v>
      </c>
      <c r="E353" s="39">
        <v>0</v>
      </c>
      <c r="F353" s="39">
        <v>0</v>
      </c>
      <c r="G353" s="39">
        <v>0</v>
      </c>
      <c r="H353" s="39">
        <v>0</v>
      </c>
      <c r="I353" s="39">
        <v>0</v>
      </c>
      <c r="J353" s="39">
        <v>0</v>
      </c>
      <c r="K353" s="38"/>
      <c r="L353" s="38"/>
    </row>
    <row r="354" spans="1:12" s="10" customFormat="1" x14ac:dyDescent="0.2">
      <c r="A354" s="3">
        <f t="shared" si="13"/>
        <v>2041</v>
      </c>
      <c r="B354" s="39">
        <v>0</v>
      </c>
      <c r="C354" s="39">
        <v>0</v>
      </c>
      <c r="D354" s="39">
        <v>2459878.6849370948</v>
      </c>
      <c r="E354" s="39">
        <v>0</v>
      </c>
      <c r="F354" s="39">
        <v>0</v>
      </c>
      <c r="G354" s="39">
        <v>0</v>
      </c>
      <c r="H354" s="39">
        <v>0</v>
      </c>
      <c r="I354" s="39">
        <v>0</v>
      </c>
      <c r="J354" s="39">
        <v>0</v>
      </c>
      <c r="K354" s="38"/>
      <c r="L354" s="38"/>
    </row>
    <row r="355" spans="1:12" s="10" customFormat="1" x14ac:dyDescent="0.2">
      <c r="A355" s="3">
        <f t="shared" si="13"/>
        <v>2042</v>
      </c>
      <c r="B355" s="39">
        <v>0</v>
      </c>
      <c r="C355" s="39">
        <v>0</v>
      </c>
      <c r="D355" s="39">
        <v>2209452.915561317</v>
      </c>
      <c r="E355" s="39">
        <v>0</v>
      </c>
      <c r="F355" s="39">
        <v>0</v>
      </c>
      <c r="G355" s="39">
        <v>0</v>
      </c>
      <c r="H355" s="39">
        <v>0</v>
      </c>
      <c r="I355" s="39">
        <v>0</v>
      </c>
      <c r="J355" s="39">
        <v>0</v>
      </c>
      <c r="K355" s="38"/>
      <c r="L355" s="38"/>
    </row>
    <row r="356" spans="1:12" s="10" customFormat="1" x14ac:dyDescent="0.2">
      <c r="A356" s="3">
        <f t="shared" si="13"/>
        <v>2043</v>
      </c>
      <c r="B356" s="39">
        <v>0</v>
      </c>
      <c r="C356" s="39">
        <v>0</v>
      </c>
      <c r="D356" s="39">
        <v>2300471.5224411436</v>
      </c>
      <c r="E356" s="39">
        <v>0</v>
      </c>
      <c r="F356" s="39">
        <v>0</v>
      </c>
      <c r="G356" s="39">
        <v>0</v>
      </c>
      <c r="H356" s="39">
        <v>0</v>
      </c>
      <c r="I356" s="39">
        <v>0</v>
      </c>
      <c r="J356" s="39">
        <v>0</v>
      </c>
      <c r="K356" s="38"/>
      <c r="L356" s="38"/>
    </row>
    <row r="357" spans="1:12" x14ac:dyDescent="0.2">
      <c r="E357" s="26"/>
      <c r="F357" s="26"/>
      <c r="G357" s="26"/>
      <c r="H357" s="26"/>
      <c r="I357" s="26"/>
      <c r="J357" s="26"/>
      <c r="K357" s="26"/>
      <c r="L357" s="26"/>
    </row>
    <row r="358" spans="1:12" x14ac:dyDescent="0.2">
      <c r="A358" s="3">
        <f>A333+1</f>
        <v>14</v>
      </c>
      <c r="B358" s="9" t="str">
        <f ca="1">OFFSET(Portfolios!$B$7,A358,0)</f>
        <v>Portfolio14</v>
      </c>
      <c r="C358" s="9" t="str">
        <f ca="1">VLOOKUP(B358,Portfolios!$B$8:$C$47,2,FALSE)</f>
        <v>Unconstrained Tx</v>
      </c>
      <c r="E358" s="92" t="s">
        <v>183</v>
      </c>
      <c r="F358" s="92"/>
      <c r="G358" s="92"/>
      <c r="H358" s="92"/>
      <c r="I358" s="92"/>
      <c r="J358" s="92"/>
      <c r="K358" s="26"/>
      <c r="L358" s="26"/>
    </row>
    <row r="359" spans="1:12" x14ac:dyDescent="0.2">
      <c r="C359" s="28" t="s">
        <v>184</v>
      </c>
      <c r="D359" s="28" t="s">
        <v>185</v>
      </c>
      <c r="E359" s="26" t="s">
        <v>186</v>
      </c>
      <c r="F359" s="26" t="s">
        <v>187</v>
      </c>
      <c r="G359" s="26" t="s">
        <v>188</v>
      </c>
      <c r="H359" s="26" t="s">
        <v>189</v>
      </c>
      <c r="I359" s="26" t="s">
        <v>190</v>
      </c>
      <c r="J359" s="26" t="s">
        <v>191</v>
      </c>
      <c r="K359" s="26"/>
      <c r="L359" s="26"/>
    </row>
    <row r="360" spans="1:12" s="11" customFormat="1" x14ac:dyDescent="0.2">
      <c r="A360" s="3" t="s">
        <v>163</v>
      </c>
      <c r="B360" s="3" t="s">
        <v>192</v>
      </c>
      <c r="C360" s="3" t="s">
        <v>193</v>
      </c>
      <c r="D360" s="3" t="s">
        <v>194</v>
      </c>
      <c r="E360" s="42" t="s">
        <v>195</v>
      </c>
      <c r="F360" s="42" t="s">
        <v>196</v>
      </c>
      <c r="G360" s="42" t="s">
        <v>197</v>
      </c>
      <c r="H360" s="42" t="s">
        <v>198</v>
      </c>
      <c r="I360" s="42" t="s">
        <v>199</v>
      </c>
      <c r="J360" s="42" t="s">
        <v>200</v>
      </c>
      <c r="K360" s="42"/>
      <c r="L360" s="42"/>
    </row>
    <row r="361" spans="1:12" s="10" customFormat="1" x14ac:dyDescent="0.2">
      <c r="A361" s="3">
        <v>2023</v>
      </c>
      <c r="B361" s="39">
        <v>5887116.996684636</v>
      </c>
      <c r="C361" s="39">
        <v>2351874.5364913354</v>
      </c>
      <c r="D361" s="39">
        <v>2097049.4985760415</v>
      </c>
      <c r="E361" s="39">
        <v>41539.20481639068</v>
      </c>
      <c r="F361" s="39">
        <v>919174.71131232113</v>
      </c>
      <c r="G361" s="39">
        <v>509984.797645399</v>
      </c>
      <c r="H361" s="39">
        <v>641894.75561750995</v>
      </c>
      <c r="I361" s="39">
        <v>130219.07016810354</v>
      </c>
      <c r="J361" s="39">
        <v>1292429.9206335763</v>
      </c>
      <c r="K361" s="38"/>
      <c r="L361" s="38"/>
    </row>
    <row r="362" spans="1:12" s="10" customFormat="1" x14ac:dyDescent="0.2">
      <c r="A362" s="3">
        <f>A361+1</f>
        <v>2024</v>
      </c>
      <c r="B362" s="39">
        <v>5308315.9774718583</v>
      </c>
      <c r="C362" s="39">
        <v>1802932.700610318</v>
      </c>
      <c r="D362" s="39">
        <v>1865467.4702614713</v>
      </c>
      <c r="E362" s="39">
        <v>137208.05507728859</v>
      </c>
      <c r="F362" s="39">
        <v>879158.41375910328</v>
      </c>
      <c r="G362" s="39">
        <v>490395.35821881203</v>
      </c>
      <c r="H362" s="39">
        <v>635820.9104846142</v>
      </c>
      <c r="I362" s="39">
        <v>175051.28657929442</v>
      </c>
      <c r="J362" s="39">
        <v>1187749.2527424274</v>
      </c>
      <c r="K362" s="38"/>
      <c r="L362" s="38"/>
    </row>
    <row r="363" spans="1:12" s="10" customFormat="1" x14ac:dyDescent="0.2">
      <c r="A363" s="3">
        <f t="shared" ref="A363:A380" si="14">A362+1</f>
        <v>2025</v>
      </c>
      <c r="B363" s="39">
        <v>5049606.9465753846</v>
      </c>
      <c r="C363" s="39">
        <v>1705194.9242767447</v>
      </c>
      <c r="D363" s="39">
        <v>1790076.7847322035</v>
      </c>
      <c r="E363" s="39">
        <v>142367.2931571104</v>
      </c>
      <c r="F363" s="39">
        <v>837291.94904012152</v>
      </c>
      <c r="G363" s="39">
        <v>463866.2069468085</v>
      </c>
      <c r="H363" s="39">
        <v>563300.52251154685</v>
      </c>
      <c r="I363" s="39">
        <v>176531.98323756657</v>
      </c>
      <c r="J363" s="39">
        <v>1161054.0674054862</v>
      </c>
      <c r="K363" s="38"/>
      <c r="L363" s="38"/>
    </row>
    <row r="364" spans="1:12" s="10" customFormat="1" x14ac:dyDescent="0.2">
      <c r="A364" s="3">
        <f t="shared" si="14"/>
        <v>2026</v>
      </c>
      <c r="B364" s="39">
        <v>4363685.5572603075</v>
      </c>
      <c r="C364" s="39">
        <v>1366815.9960533793</v>
      </c>
      <c r="D364" s="39">
        <v>2265764.6771519571</v>
      </c>
      <c r="E364" s="39">
        <v>167981.07860318711</v>
      </c>
      <c r="F364" s="39">
        <v>721454.85498675751</v>
      </c>
      <c r="G364" s="39">
        <v>393272.82083043718</v>
      </c>
      <c r="H364" s="39">
        <v>519881.22211767075</v>
      </c>
      <c r="I364" s="39">
        <v>156078.44895315624</v>
      </c>
      <c r="J364" s="39">
        <v>1038201.1357157194</v>
      </c>
      <c r="K364" s="38"/>
      <c r="L364" s="38"/>
    </row>
    <row r="365" spans="1:12" s="10" customFormat="1" x14ac:dyDescent="0.2">
      <c r="A365" s="3">
        <f t="shared" si="14"/>
        <v>2027</v>
      </c>
      <c r="B365" s="39">
        <v>3677764.1679452304</v>
      </c>
      <c r="C365" s="39">
        <v>1091730.7582220007</v>
      </c>
      <c r="D365" s="39">
        <v>2920645.0128368884</v>
      </c>
      <c r="E365" s="39">
        <v>222700.80140269003</v>
      </c>
      <c r="F365" s="39">
        <v>579927.09336780547</v>
      </c>
      <c r="G365" s="39">
        <v>317101.29588180489</v>
      </c>
      <c r="H365" s="39">
        <v>480068.29243835376</v>
      </c>
      <c r="I365" s="39">
        <v>167172.28697666316</v>
      </c>
      <c r="J365" s="39">
        <v>819063.63965591241</v>
      </c>
      <c r="K365" s="38"/>
      <c r="L365" s="38"/>
    </row>
    <row r="366" spans="1:12" s="10" customFormat="1" x14ac:dyDescent="0.2">
      <c r="A366" s="3">
        <f t="shared" si="14"/>
        <v>2028</v>
      </c>
      <c r="B366" s="39">
        <v>2991842.7786301533</v>
      </c>
      <c r="C366" s="39">
        <v>811290.14317092486</v>
      </c>
      <c r="D366" s="39">
        <v>3817678.7927446794</v>
      </c>
      <c r="E366" s="39">
        <v>360533.5775579242</v>
      </c>
      <c r="F366" s="39">
        <v>435432.12929427472</v>
      </c>
      <c r="G366" s="39">
        <v>240101.86746574592</v>
      </c>
      <c r="H366" s="39">
        <v>385569.7703597598</v>
      </c>
      <c r="I366" s="39">
        <v>187487.28343005822</v>
      </c>
      <c r="J366" s="39">
        <v>571428.00735146541</v>
      </c>
      <c r="K366" s="38"/>
      <c r="L366" s="38"/>
    </row>
    <row r="367" spans="1:12" s="10" customFormat="1" x14ac:dyDescent="0.2">
      <c r="A367" s="3">
        <f t="shared" si="14"/>
        <v>2029</v>
      </c>
      <c r="B367" s="39">
        <v>2305921.3893150762</v>
      </c>
      <c r="C367" s="39">
        <v>629844.54924022092</v>
      </c>
      <c r="D367" s="39">
        <v>4198792.9415517477</v>
      </c>
      <c r="E367" s="39">
        <v>276854.29606676742</v>
      </c>
      <c r="F367" s="39">
        <v>338557.45155797561</v>
      </c>
      <c r="G367" s="39">
        <v>187835.08962293417</v>
      </c>
      <c r="H367" s="39">
        <v>295418.33538203721</v>
      </c>
      <c r="I367" s="39">
        <v>144426.29555077016</v>
      </c>
      <c r="J367" s="39">
        <v>432985.37189437088</v>
      </c>
      <c r="K367" s="38"/>
      <c r="L367" s="38"/>
    </row>
    <row r="368" spans="1:12" s="10" customFormat="1" x14ac:dyDescent="0.2">
      <c r="A368" s="3">
        <f t="shared" si="14"/>
        <v>2030</v>
      </c>
      <c r="B368" s="39">
        <v>1620000.0000000005</v>
      </c>
      <c r="C368" s="39">
        <v>550193.61209150194</v>
      </c>
      <c r="D368" s="39">
        <v>2882753.2989552729</v>
      </c>
      <c r="E368" s="39">
        <v>231881.81043026122</v>
      </c>
      <c r="F368" s="39">
        <v>295411.64638210257</v>
      </c>
      <c r="G368" s="39">
        <v>164415.47008924422</v>
      </c>
      <c r="H368" s="39">
        <v>256135.25842378472</v>
      </c>
      <c r="I368" s="39">
        <v>121962.20258310578</v>
      </c>
      <c r="J368" s="39">
        <v>0</v>
      </c>
      <c r="K368" s="38"/>
      <c r="L368" s="38"/>
    </row>
    <row r="369" spans="1:12" s="10" customFormat="1" x14ac:dyDescent="0.2">
      <c r="A369" s="3">
        <f t="shared" si="14"/>
        <v>2031</v>
      </c>
      <c r="B369" s="39">
        <v>1458000</v>
      </c>
      <c r="C369" s="39">
        <v>496626.47906004492</v>
      </c>
      <c r="D369" s="39">
        <v>2957037.6942141298</v>
      </c>
      <c r="E369" s="39">
        <v>213644.049846654</v>
      </c>
      <c r="F369" s="39">
        <v>262289.96931781783</v>
      </c>
      <c r="G369" s="39">
        <v>145761.89701306852</v>
      </c>
      <c r="H369" s="39">
        <v>230531.06928229041</v>
      </c>
      <c r="I369" s="39">
        <v>109146.53548012435</v>
      </c>
      <c r="J369" s="39">
        <v>0</v>
      </c>
      <c r="K369" s="38"/>
      <c r="L369" s="38"/>
    </row>
    <row r="370" spans="1:12" s="10" customFormat="1" x14ac:dyDescent="0.2">
      <c r="A370" s="3">
        <f t="shared" si="14"/>
        <v>2032</v>
      </c>
      <c r="B370" s="39">
        <v>1296000</v>
      </c>
      <c r="C370" s="39">
        <v>461739.006145661</v>
      </c>
      <c r="D370" s="39">
        <v>2823140.5753619825</v>
      </c>
      <c r="E370" s="39">
        <v>187524.67405366589</v>
      </c>
      <c r="F370" s="39">
        <v>226121.60818162537</v>
      </c>
      <c r="G370" s="39">
        <v>127261.72480292416</v>
      </c>
      <c r="H370" s="39">
        <v>199112.24607822852</v>
      </c>
      <c r="I370" s="39">
        <v>94240.740737895161</v>
      </c>
      <c r="J370" s="39">
        <v>0</v>
      </c>
      <c r="K370" s="38"/>
      <c r="L370" s="38"/>
    </row>
    <row r="371" spans="1:12" s="10" customFormat="1" x14ac:dyDescent="0.2">
      <c r="A371" s="3">
        <f t="shared" si="14"/>
        <v>2033</v>
      </c>
      <c r="B371" s="39">
        <v>1134000.0000000002</v>
      </c>
      <c r="C371" s="39">
        <v>410729.67203458771</v>
      </c>
      <c r="D371" s="39">
        <v>2828791.8871361562</v>
      </c>
      <c r="E371" s="39">
        <v>158824.49683146307</v>
      </c>
      <c r="F371" s="39">
        <v>200937.33958363021</v>
      </c>
      <c r="G371" s="39">
        <v>109030.86843897738</v>
      </c>
      <c r="H371" s="39">
        <v>171173.90422523001</v>
      </c>
      <c r="I371" s="39">
        <v>83303.718886111747</v>
      </c>
      <c r="J371" s="39">
        <v>0</v>
      </c>
      <c r="K371" s="38"/>
      <c r="L371" s="38"/>
    </row>
    <row r="372" spans="1:12" s="10" customFormat="1" x14ac:dyDescent="0.2">
      <c r="A372" s="3">
        <f t="shared" si="14"/>
        <v>2034</v>
      </c>
      <c r="B372" s="39">
        <v>972000.00000000023</v>
      </c>
      <c r="C372" s="39">
        <v>361878.11785728252</v>
      </c>
      <c r="D372" s="39">
        <v>2780984.3989409418</v>
      </c>
      <c r="E372" s="39">
        <v>136906.38318071465</v>
      </c>
      <c r="F372" s="39">
        <v>165577.6582308904</v>
      </c>
      <c r="G372" s="39">
        <v>93413.802361173322</v>
      </c>
      <c r="H372" s="39">
        <v>144128.27022830845</v>
      </c>
      <c r="I372" s="39">
        <v>70095.768141630819</v>
      </c>
      <c r="J372" s="39">
        <v>0</v>
      </c>
      <c r="K372" s="38"/>
      <c r="L372" s="38"/>
    </row>
    <row r="373" spans="1:12" s="10" customFormat="1" x14ac:dyDescent="0.2">
      <c r="A373" s="3">
        <f t="shared" si="14"/>
        <v>2035</v>
      </c>
      <c r="B373" s="39">
        <v>810000</v>
      </c>
      <c r="C373" s="39">
        <v>303939.47294806212</v>
      </c>
      <c r="D373" s="39">
        <v>2825533.132451517</v>
      </c>
      <c r="E373" s="39">
        <v>109880.05769471316</v>
      </c>
      <c r="F373" s="39">
        <v>140331.89317223866</v>
      </c>
      <c r="G373" s="39">
        <v>77564.35338375649</v>
      </c>
      <c r="H373" s="39">
        <v>120283.12695054879</v>
      </c>
      <c r="I373" s="39">
        <v>58001.095850680846</v>
      </c>
      <c r="J373" s="39">
        <v>0</v>
      </c>
      <c r="K373" s="38"/>
      <c r="L373" s="38"/>
    </row>
    <row r="374" spans="1:12" s="10" customFormat="1" x14ac:dyDescent="0.2">
      <c r="A374" s="3">
        <f t="shared" si="14"/>
        <v>2036</v>
      </c>
      <c r="B374" s="39">
        <v>648000</v>
      </c>
      <c r="C374" s="39">
        <v>254335.78042014939</v>
      </c>
      <c r="D374" s="39">
        <v>2695013.0107310619</v>
      </c>
      <c r="E374" s="39">
        <v>78401.905848326249</v>
      </c>
      <c r="F374" s="39">
        <v>113495.97493739701</v>
      </c>
      <c r="G374" s="39">
        <v>62321.155716332105</v>
      </c>
      <c r="H374" s="39">
        <v>95522.483916769939</v>
      </c>
      <c r="I374" s="39">
        <v>43922.699161025332</v>
      </c>
      <c r="J374" s="39">
        <v>0</v>
      </c>
      <c r="K374" s="38"/>
      <c r="L374" s="38"/>
    </row>
    <row r="375" spans="1:12" s="10" customFormat="1" x14ac:dyDescent="0.2">
      <c r="A375" s="3">
        <f t="shared" si="14"/>
        <v>2037</v>
      </c>
      <c r="B375" s="39">
        <v>486000</v>
      </c>
      <c r="C375" s="39">
        <v>192423.31593259223</v>
      </c>
      <c r="D375" s="39">
        <v>2732068.2712978194</v>
      </c>
      <c r="E375" s="39">
        <v>66499.177114514925</v>
      </c>
      <c r="F375" s="39">
        <v>80170.432173412439</v>
      </c>
      <c r="G375" s="39">
        <v>44470.009242510459</v>
      </c>
      <c r="H375" s="39">
        <v>68614.914293428723</v>
      </c>
      <c r="I375" s="39">
        <v>33822.151243541266</v>
      </c>
      <c r="J375" s="39">
        <v>0</v>
      </c>
      <c r="K375" s="38"/>
      <c r="L375" s="38"/>
    </row>
    <row r="376" spans="1:12" s="10" customFormat="1" x14ac:dyDescent="0.2">
      <c r="A376" s="3">
        <f t="shared" si="14"/>
        <v>2038</v>
      </c>
      <c r="B376" s="39">
        <v>324000.00000000006</v>
      </c>
      <c r="C376" s="39">
        <v>133718.68116302218</v>
      </c>
      <c r="D376" s="39">
        <v>2617541.0728147659</v>
      </c>
      <c r="E376" s="39">
        <v>40467.018315588182</v>
      </c>
      <c r="F376" s="39">
        <v>52897.843670088776</v>
      </c>
      <c r="G376" s="39">
        <v>29550.99804909826</v>
      </c>
      <c r="H376" s="39">
        <v>46190.92304908084</v>
      </c>
      <c r="I376" s="39">
        <v>21174.535753121825</v>
      </c>
      <c r="J376" s="39">
        <v>0</v>
      </c>
      <c r="K376" s="38"/>
      <c r="L376" s="38"/>
    </row>
    <row r="377" spans="1:12" s="10" customFormat="1" x14ac:dyDescent="0.2">
      <c r="A377" s="3">
        <f t="shared" si="14"/>
        <v>2039</v>
      </c>
      <c r="B377" s="39">
        <v>162000</v>
      </c>
      <c r="C377" s="39">
        <v>68291.916250542912</v>
      </c>
      <c r="D377" s="39">
        <v>2594418.4896418611</v>
      </c>
      <c r="E377" s="39">
        <v>18399.626811825321</v>
      </c>
      <c r="F377" s="39">
        <v>26833.032907483346</v>
      </c>
      <c r="G377" s="39">
        <v>14837.887224870421</v>
      </c>
      <c r="H377" s="39">
        <v>23117.299191764614</v>
      </c>
      <c r="I377" s="39">
        <v>10520.237613513395</v>
      </c>
      <c r="J377" s="39">
        <v>0</v>
      </c>
      <c r="K377" s="38"/>
      <c r="L377" s="38"/>
    </row>
    <row r="378" spans="1:12" s="10" customFormat="1" x14ac:dyDescent="0.2">
      <c r="A378" s="3">
        <f t="shared" si="14"/>
        <v>2040</v>
      </c>
      <c r="B378" s="39">
        <v>0</v>
      </c>
      <c r="C378" s="39">
        <v>0</v>
      </c>
      <c r="D378" s="39">
        <v>2475750.2926137415</v>
      </c>
      <c r="E378" s="39">
        <v>0</v>
      </c>
      <c r="F378" s="39">
        <v>0</v>
      </c>
      <c r="G378" s="39">
        <v>0</v>
      </c>
      <c r="H378" s="39">
        <v>0</v>
      </c>
      <c r="I378" s="39">
        <v>0</v>
      </c>
      <c r="J378" s="39">
        <v>0</v>
      </c>
      <c r="K378" s="38"/>
      <c r="L378" s="38"/>
    </row>
    <row r="379" spans="1:12" s="10" customFormat="1" x14ac:dyDescent="0.2">
      <c r="A379" s="3">
        <f t="shared" si="14"/>
        <v>2041</v>
      </c>
      <c r="B379" s="39">
        <v>0</v>
      </c>
      <c r="C379" s="39">
        <v>0</v>
      </c>
      <c r="D379" s="39">
        <v>2459878.6849370948</v>
      </c>
      <c r="E379" s="39">
        <v>0</v>
      </c>
      <c r="F379" s="39">
        <v>0</v>
      </c>
      <c r="G379" s="39">
        <v>0</v>
      </c>
      <c r="H379" s="39">
        <v>0</v>
      </c>
      <c r="I379" s="39">
        <v>0</v>
      </c>
      <c r="J379" s="39">
        <v>0</v>
      </c>
      <c r="K379" s="38"/>
      <c r="L379" s="38"/>
    </row>
    <row r="380" spans="1:12" s="10" customFormat="1" x14ac:dyDescent="0.2">
      <c r="A380" s="3">
        <f t="shared" si="14"/>
        <v>2042</v>
      </c>
      <c r="B380" s="39">
        <v>0</v>
      </c>
      <c r="C380" s="39">
        <v>0</v>
      </c>
      <c r="D380" s="39">
        <v>2209452.915561317</v>
      </c>
      <c r="E380" s="39">
        <v>0</v>
      </c>
      <c r="F380" s="39">
        <v>0</v>
      </c>
      <c r="G380" s="39">
        <v>0</v>
      </c>
      <c r="H380" s="39">
        <v>0</v>
      </c>
      <c r="I380" s="39">
        <v>0</v>
      </c>
      <c r="J380" s="39">
        <v>0</v>
      </c>
      <c r="K380" s="38"/>
      <c r="L380" s="38"/>
    </row>
    <row r="381" spans="1:12" s="10" customFormat="1" x14ac:dyDescent="0.2">
      <c r="A381" s="3">
        <v>2043</v>
      </c>
      <c r="B381" s="39">
        <v>0</v>
      </c>
      <c r="C381" s="39">
        <v>0</v>
      </c>
      <c r="D381" s="39">
        <v>2300471.5224411436</v>
      </c>
      <c r="E381" s="39">
        <v>0</v>
      </c>
      <c r="F381" s="39">
        <v>0</v>
      </c>
      <c r="G381" s="39">
        <v>0</v>
      </c>
      <c r="H381" s="39">
        <v>0</v>
      </c>
      <c r="I381" s="39">
        <v>0</v>
      </c>
      <c r="J381" s="39">
        <v>0</v>
      </c>
      <c r="K381" s="38"/>
      <c r="L381" s="38"/>
    </row>
    <row r="382" spans="1:12" x14ac:dyDescent="0.2">
      <c r="E382" s="26"/>
      <c r="F382" s="26"/>
      <c r="G382" s="26"/>
      <c r="H382" s="26"/>
      <c r="I382" s="26"/>
      <c r="J382" s="26"/>
      <c r="K382" s="26"/>
      <c r="L382" s="26"/>
    </row>
    <row r="383" spans="1:12" x14ac:dyDescent="0.2">
      <c r="A383" s="3">
        <f>A358+1</f>
        <v>15</v>
      </c>
      <c r="B383" s="9" t="str">
        <f ca="1">OFFSET(Portfolios!$B$7,A383,0)</f>
        <v>Portfolio15</v>
      </c>
      <c r="C383" s="9" t="str">
        <f ca="1">VLOOKUP(B383,Portfolios!$B$8:$C$47,2,FALSE)</f>
        <v>No Upgrades</v>
      </c>
      <c r="E383" s="92" t="s">
        <v>183</v>
      </c>
      <c r="F383" s="92"/>
      <c r="G383" s="92"/>
      <c r="H383" s="92"/>
      <c r="I383" s="92"/>
      <c r="J383" s="92"/>
      <c r="K383" s="26"/>
      <c r="L383" s="26"/>
    </row>
    <row r="384" spans="1:12" x14ac:dyDescent="0.2">
      <c r="C384" s="28" t="s">
        <v>184</v>
      </c>
      <c r="D384" s="28" t="s">
        <v>185</v>
      </c>
      <c r="E384" s="26" t="s">
        <v>186</v>
      </c>
      <c r="F384" s="26" t="s">
        <v>187</v>
      </c>
      <c r="G384" s="26" t="s">
        <v>188</v>
      </c>
      <c r="H384" s="26" t="s">
        <v>189</v>
      </c>
      <c r="I384" s="26" t="s">
        <v>190</v>
      </c>
      <c r="J384" s="26" t="s">
        <v>191</v>
      </c>
      <c r="K384" s="26"/>
      <c r="L384" s="26"/>
    </row>
    <row r="385" spans="1:12" s="11" customFormat="1" x14ac:dyDescent="0.2">
      <c r="A385" s="3" t="s">
        <v>163</v>
      </c>
      <c r="B385" s="3" t="s">
        <v>192</v>
      </c>
      <c r="C385" s="3" t="s">
        <v>193</v>
      </c>
      <c r="D385" s="3" t="s">
        <v>194</v>
      </c>
      <c r="E385" s="42" t="s">
        <v>195</v>
      </c>
      <c r="F385" s="42" t="s">
        <v>196</v>
      </c>
      <c r="G385" s="42" t="s">
        <v>197</v>
      </c>
      <c r="H385" s="42" t="s">
        <v>198</v>
      </c>
      <c r="I385" s="42" t="s">
        <v>199</v>
      </c>
      <c r="J385" s="42" t="s">
        <v>200</v>
      </c>
      <c r="K385" s="42"/>
      <c r="L385" s="42"/>
    </row>
    <row r="386" spans="1:12" s="10" customFormat="1" x14ac:dyDescent="0.2">
      <c r="A386" s="3">
        <v>2023</v>
      </c>
      <c r="B386" s="39">
        <v>5887116.996684636</v>
      </c>
      <c r="C386" s="39">
        <v>2351874.5364913354</v>
      </c>
      <c r="D386" s="39">
        <v>2097049.4985760415</v>
      </c>
      <c r="E386" s="39">
        <v>41539.20481639068</v>
      </c>
      <c r="F386" s="39">
        <v>919174.71131232113</v>
      </c>
      <c r="G386" s="39">
        <v>509984.797645399</v>
      </c>
      <c r="H386" s="39">
        <v>641894.75561750995</v>
      </c>
      <c r="I386" s="39">
        <v>130219.07016810354</v>
      </c>
      <c r="J386" s="39">
        <v>1292429.9206335763</v>
      </c>
      <c r="K386" s="38"/>
      <c r="L386" s="38"/>
    </row>
    <row r="387" spans="1:12" s="10" customFormat="1" x14ac:dyDescent="0.2">
      <c r="A387" s="3">
        <f>A386+1</f>
        <v>2024</v>
      </c>
      <c r="B387" s="39">
        <v>5308315.9774718583</v>
      </c>
      <c r="C387" s="39">
        <v>1802932.700610318</v>
      </c>
      <c r="D387" s="39">
        <v>1865467.4702614713</v>
      </c>
      <c r="E387" s="39">
        <v>137208.05507728859</v>
      </c>
      <c r="F387" s="39">
        <v>879158.41375910328</v>
      </c>
      <c r="G387" s="39">
        <v>490395.35821881203</v>
      </c>
      <c r="H387" s="39">
        <v>635820.9104846142</v>
      </c>
      <c r="I387" s="39">
        <v>175051.28657929442</v>
      </c>
      <c r="J387" s="39">
        <v>1187749.2527424274</v>
      </c>
      <c r="K387" s="38"/>
      <c r="L387" s="38"/>
    </row>
    <row r="388" spans="1:12" s="10" customFormat="1" x14ac:dyDescent="0.2">
      <c r="A388" s="3">
        <f t="shared" ref="A388:A406" si="15">A387+1</f>
        <v>2025</v>
      </c>
      <c r="B388" s="39">
        <v>5049606.9465753846</v>
      </c>
      <c r="C388" s="39">
        <v>1705194.9242767447</v>
      </c>
      <c r="D388" s="39">
        <v>1790076.7847322035</v>
      </c>
      <c r="E388" s="39">
        <v>142367.2931571104</v>
      </c>
      <c r="F388" s="39">
        <v>837291.94904012152</v>
      </c>
      <c r="G388" s="39">
        <v>463866.2069468085</v>
      </c>
      <c r="H388" s="39">
        <v>563300.52251154685</v>
      </c>
      <c r="I388" s="39">
        <v>176531.98323756657</v>
      </c>
      <c r="J388" s="39">
        <v>1161054.0674054862</v>
      </c>
      <c r="K388" s="38"/>
      <c r="L388" s="38"/>
    </row>
    <row r="389" spans="1:12" s="10" customFormat="1" x14ac:dyDescent="0.2">
      <c r="A389" s="3">
        <f t="shared" si="15"/>
        <v>2026</v>
      </c>
      <c r="B389" s="39">
        <v>4363685.5572603075</v>
      </c>
      <c r="C389" s="39">
        <v>1366815.9960533793</v>
      </c>
      <c r="D389" s="39">
        <v>2265764.6771519571</v>
      </c>
      <c r="E389" s="39">
        <v>167981.07860318711</v>
      </c>
      <c r="F389" s="39">
        <v>721454.85498675751</v>
      </c>
      <c r="G389" s="39">
        <v>393272.82083043718</v>
      </c>
      <c r="H389" s="39">
        <v>519881.22211767075</v>
      </c>
      <c r="I389" s="39">
        <v>156078.44895315624</v>
      </c>
      <c r="J389" s="39">
        <v>1038201.1357157194</v>
      </c>
      <c r="K389" s="38"/>
      <c r="L389" s="38"/>
    </row>
    <row r="390" spans="1:12" s="10" customFormat="1" x14ac:dyDescent="0.2">
      <c r="A390" s="3">
        <f t="shared" si="15"/>
        <v>2027</v>
      </c>
      <c r="B390" s="39">
        <v>3677764.1679452304</v>
      </c>
      <c r="C390" s="39">
        <v>1091730.7582220007</v>
      </c>
      <c r="D390" s="39">
        <v>2920645.0128368884</v>
      </c>
      <c r="E390" s="39">
        <v>222700.80140269003</v>
      </c>
      <c r="F390" s="39">
        <v>579927.09336780547</v>
      </c>
      <c r="G390" s="39">
        <v>317101.29588180489</v>
      </c>
      <c r="H390" s="39">
        <v>480068.29243835376</v>
      </c>
      <c r="I390" s="39">
        <v>167172.28697666316</v>
      </c>
      <c r="J390" s="39">
        <v>819063.63965591241</v>
      </c>
      <c r="K390" s="38"/>
      <c r="L390" s="38"/>
    </row>
    <row r="391" spans="1:12" s="10" customFormat="1" x14ac:dyDescent="0.2">
      <c r="A391" s="3">
        <f t="shared" si="15"/>
        <v>2028</v>
      </c>
      <c r="B391" s="39">
        <v>2991842.7786301533</v>
      </c>
      <c r="C391" s="39">
        <v>811290.14317092486</v>
      </c>
      <c r="D391" s="39">
        <v>3817678.7927446794</v>
      </c>
      <c r="E391" s="39">
        <v>360533.5775579242</v>
      </c>
      <c r="F391" s="39">
        <v>435432.12929427472</v>
      </c>
      <c r="G391" s="39">
        <v>240101.86746574592</v>
      </c>
      <c r="H391" s="39">
        <v>385569.7703597598</v>
      </c>
      <c r="I391" s="39">
        <v>187487.28343005822</v>
      </c>
      <c r="J391" s="39">
        <v>571428.00735146541</v>
      </c>
      <c r="K391" s="38"/>
      <c r="L391" s="38"/>
    </row>
    <row r="392" spans="1:12" s="10" customFormat="1" x14ac:dyDescent="0.2">
      <c r="A392" s="3">
        <f t="shared" si="15"/>
        <v>2029</v>
      </c>
      <c r="B392" s="39">
        <v>2305921.3893150762</v>
      </c>
      <c r="C392" s="39">
        <v>629844.54924022092</v>
      </c>
      <c r="D392" s="39">
        <v>4198792.9415517477</v>
      </c>
      <c r="E392" s="39">
        <v>276854.29606676742</v>
      </c>
      <c r="F392" s="39">
        <v>338557.45155797561</v>
      </c>
      <c r="G392" s="39">
        <v>187835.08962293417</v>
      </c>
      <c r="H392" s="39">
        <v>295418.33538203721</v>
      </c>
      <c r="I392" s="39">
        <v>144426.29555077016</v>
      </c>
      <c r="J392" s="39">
        <v>432985.37189437088</v>
      </c>
      <c r="K392" s="38"/>
      <c r="L392" s="38"/>
    </row>
    <row r="393" spans="1:12" s="10" customFormat="1" x14ac:dyDescent="0.2">
      <c r="A393" s="3">
        <f t="shared" si="15"/>
        <v>2030</v>
      </c>
      <c r="B393" s="39">
        <v>1620000.0000000005</v>
      </c>
      <c r="C393" s="39">
        <v>550193.61209150194</v>
      </c>
      <c r="D393" s="39">
        <v>2882753.2989552729</v>
      </c>
      <c r="E393" s="39">
        <v>231881.81043026122</v>
      </c>
      <c r="F393" s="39">
        <v>295411.64638210257</v>
      </c>
      <c r="G393" s="39">
        <v>164415.47008924422</v>
      </c>
      <c r="H393" s="39">
        <v>256135.25842378472</v>
      </c>
      <c r="I393" s="39">
        <v>121962.20258310578</v>
      </c>
      <c r="J393" s="39">
        <v>0</v>
      </c>
      <c r="K393" s="38"/>
      <c r="L393" s="38"/>
    </row>
    <row r="394" spans="1:12" s="10" customFormat="1" x14ac:dyDescent="0.2">
      <c r="A394" s="3">
        <f t="shared" si="15"/>
        <v>2031</v>
      </c>
      <c r="B394" s="39">
        <v>1458000</v>
      </c>
      <c r="C394" s="39">
        <v>496626.47906004492</v>
      </c>
      <c r="D394" s="39">
        <v>2957037.6942141298</v>
      </c>
      <c r="E394" s="39">
        <v>213644.049846654</v>
      </c>
      <c r="F394" s="39">
        <v>262289.96931781783</v>
      </c>
      <c r="G394" s="39">
        <v>145761.89701306852</v>
      </c>
      <c r="H394" s="39">
        <v>230531.06928229041</v>
      </c>
      <c r="I394" s="39">
        <v>109146.53548012435</v>
      </c>
      <c r="J394" s="39">
        <v>0</v>
      </c>
      <c r="K394" s="38"/>
      <c r="L394" s="38"/>
    </row>
    <row r="395" spans="1:12" s="10" customFormat="1" x14ac:dyDescent="0.2">
      <c r="A395" s="3">
        <f t="shared" si="15"/>
        <v>2032</v>
      </c>
      <c r="B395" s="39">
        <v>1296000</v>
      </c>
      <c r="C395" s="39">
        <v>461739.006145661</v>
      </c>
      <c r="D395" s="39">
        <v>2823140.5753619825</v>
      </c>
      <c r="E395" s="39">
        <v>187524.67405366589</v>
      </c>
      <c r="F395" s="39">
        <v>226121.60818162537</v>
      </c>
      <c r="G395" s="39">
        <v>127261.72480292416</v>
      </c>
      <c r="H395" s="39">
        <v>199112.24607822852</v>
      </c>
      <c r="I395" s="39">
        <v>94240.740737895161</v>
      </c>
      <c r="J395" s="39">
        <v>0</v>
      </c>
      <c r="K395" s="38"/>
      <c r="L395" s="38"/>
    </row>
    <row r="396" spans="1:12" s="10" customFormat="1" x14ac:dyDescent="0.2">
      <c r="A396" s="3">
        <f t="shared" si="15"/>
        <v>2033</v>
      </c>
      <c r="B396" s="39">
        <v>1134000.0000000002</v>
      </c>
      <c r="C396" s="39">
        <v>410729.67203458771</v>
      </c>
      <c r="D396" s="39">
        <v>2828791.8871361562</v>
      </c>
      <c r="E396" s="39">
        <v>158824.49683146307</v>
      </c>
      <c r="F396" s="39">
        <v>200937.33958363021</v>
      </c>
      <c r="G396" s="39">
        <v>109030.86843897738</v>
      </c>
      <c r="H396" s="39">
        <v>171173.90422523001</v>
      </c>
      <c r="I396" s="39">
        <v>83303.718886111747</v>
      </c>
      <c r="J396" s="39">
        <v>0</v>
      </c>
      <c r="K396" s="38"/>
      <c r="L396" s="38"/>
    </row>
    <row r="397" spans="1:12" s="10" customFormat="1" x14ac:dyDescent="0.2">
      <c r="A397" s="3">
        <f t="shared" si="15"/>
        <v>2034</v>
      </c>
      <c r="B397" s="39">
        <v>972000.00000000023</v>
      </c>
      <c r="C397" s="39">
        <v>361878.11785728252</v>
      </c>
      <c r="D397" s="39">
        <v>2780984.3989409418</v>
      </c>
      <c r="E397" s="39">
        <v>136906.38318071465</v>
      </c>
      <c r="F397" s="39">
        <v>165577.6582308904</v>
      </c>
      <c r="G397" s="39">
        <v>93413.802361173322</v>
      </c>
      <c r="H397" s="39">
        <v>144128.27022830845</v>
      </c>
      <c r="I397" s="39">
        <v>70095.768141630819</v>
      </c>
      <c r="J397" s="39">
        <v>0</v>
      </c>
      <c r="K397" s="38"/>
      <c r="L397" s="38"/>
    </row>
    <row r="398" spans="1:12" s="10" customFormat="1" x14ac:dyDescent="0.2">
      <c r="A398" s="3">
        <f t="shared" si="15"/>
        <v>2035</v>
      </c>
      <c r="B398" s="39">
        <v>810000</v>
      </c>
      <c r="C398" s="39">
        <v>303939.47294806212</v>
      </c>
      <c r="D398" s="39">
        <v>2825533.132451517</v>
      </c>
      <c r="E398" s="39">
        <v>109880.05769471316</v>
      </c>
      <c r="F398" s="39">
        <v>140331.89317223866</v>
      </c>
      <c r="G398" s="39">
        <v>77564.35338375649</v>
      </c>
      <c r="H398" s="39">
        <v>120283.12695054879</v>
      </c>
      <c r="I398" s="39">
        <v>58001.095850680846</v>
      </c>
      <c r="J398" s="39">
        <v>0</v>
      </c>
      <c r="K398" s="38"/>
      <c r="L398" s="38"/>
    </row>
    <row r="399" spans="1:12" s="10" customFormat="1" x14ac:dyDescent="0.2">
      <c r="A399" s="3">
        <f t="shared" si="15"/>
        <v>2036</v>
      </c>
      <c r="B399" s="39">
        <v>648000</v>
      </c>
      <c r="C399" s="39">
        <v>254335.78042014939</v>
      </c>
      <c r="D399" s="39">
        <v>2695013.0107310619</v>
      </c>
      <c r="E399" s="39">
        <v>78401.905848326249</v>
      </c>
      <c r="F399" s="39">
        <v>113495.97493739701</v>
      </c>
      <c r="G399" s="39">
        <v>62321.155716332105</v>
      </c>
      <c r="H399" s="39">
        <v>95522.483916769939</v>
      </c>
      <c r="I399" s="39">
        <v>43922.699161025332</v>
      </c>
      <c r="J399" s="39">
        <v>0</v>
      </c>
      <c r="K399" s="38"/>
      <c r="L399" s="38"/>
    </row>
    <row r="400" spans="1:12" s="10" customFormat="1" x14ac:dyDescent="0.2">
      <c r="A400" s="3">
        <f t="shared" si="15"/>
        <v>2037</v>
      </c>
      <c r="B400" s="39">
        <v>486000</v>
      </c>
      <c r="C400" s="39">
        <v>192423.31593259223</v>
      </c>
      <c r="D400" s="39">
        <v>2732068.2712978194</v>
      </c>
      <c r="E400" s="39">
        <v>66499.177114514925</v>
      </c>
      <c r="F400" s="39">
        <v>80170.432173412439</v>
      </c>
      <c r="G400" s="39">
        <v>44470.009242510459</v>
      </c>
      <c r="H400" s="39">
        <v>68614.914293428723</v>
      </c>
      <c r="I400" s="39">
        <v>33822.151243541266</v>
      </c>
      <c r="J400" s="39">
        <v>0</v>
      </c>
      <c r="K400" s="38"/>
      <c r="L400" s="38"/>
    </row>
    <row r="401" spans="1:12" s="10" customFormat="1" x14ac:dyDescent="0.2">
      <c r="A401" s="3">
        <f t="shared" si="15"/>
        <v>2038</v>
      </c>
      <c r="B401" s="39">
        <v>324000.00000000006</v>
      </c>
      <c r="C401" s="39">
        <v>133718.68116302218</v>
      </c>
      <c r="D401" s="39">
        <v>2617541.0728147659</v>
      </c>
      <c r="E401" s="39">
        <v>40467.018315588182</v>
      </c>
      <c r="F401" s="39">
        <v>52897.843670088776</v>
      </c>
      <c r="G401" s="39">
        <v>29550.99804909826</v>
      </c>
      <c r="H401" s="39">
        <v>46190.92304908084</v>
      </c>
      <c r="I401" s="39">
        <v>21174.535753121825</v>
      </c>
      <c r="J401" s="39">
        <v>0</v>
      </c>
      <c r="K401" s="38"/>
      <c r="L401" s="38"/>
    </row>
    <row r="402" spans="1:12" s="10" customFormat="1" x14ac:dyDescent="0.2">
      <c r="A402" s="3">
        <f t="shared" si="15"/>
        <v>2039</v>
      </c>
      <c r="B402" s="39">
        <v>162000</v>
      </c>
      <c r="C402" s="39">
        <v>68291.916250542912</v>
      </c>
      <c r="D402" s="39">
        <v>2594418.4896418611</v>
      </c>
      <c r="E402" s="39">
        <v>18399.626811825321</v>
      </c>
      <c r="F402" s="39">
        <v>26833.032907483346</v>
      </c>
      <c r="G402" s="39">
        <v>14837.887224870421</v>
      </c>
      <c r="H402" s="39">
        <v>23117.299191764614</v>
      </c>
      <c r="I402" s="39">
        <v>10520.237613513395</v>
      </c>
      <c r="J402" s="39">
        <v>0</v>
      </c>
      <c r="K402" s="38"/>
      <c r="L402" s="38"/>
    </row>
    <row r="403" spans="1:12" s="10" customFormat="1" x14ac:dyDescent="0.2">
      <c r="A403" s="3">
        <f t="shared" si="15"/>
        <v>2040</v>
      </c>
      <c r="B403" s="39">
        <v>0</v>
      </c>
      <c r="C403" s="39">
        <v>0</v>
      </c>
      <c r="D403" s="39">
        <v>2475750.2926137415</v>
      </c>
      <c r="E403" s="39">
        <v>0</v>
      </c>
      <c r="F403" s="39">
        <v>0</v>
      </c>
      <c r="G403" s="39">
        <v>0</v>
      </c>
      <c r="H403" s="39">
        <v>0</v>
      </c>
      <c r="I403" s="39">
        <v>0</v>
      </c>
      <c r="J403" s="39">
        <v>0</v>
      </c>
      <c r="K403" s="38"/>
      <c r="L403" s="38"/>
    </row>
    <row r="404" spans="1:12" s="10" customFormat="1" x14ac:dyDescent="0.2">
      <c r="A404" s="3">
        <f t="shared" si="15"/>
        <v>2041</v>
      </c>
      <c r="B404" s="39">
        <v>0</v>
      </c>
      <c r="C404" s="39">
        <v>0</v>
      </c>
      <c r="D404" s="39">
        <v>2459878.6849370948</v>
      </c>
      <c r="E404" s="39">
        <v>0</v>
      </c>
      <c r="F404" s="39">
        <v>0</v>
      </c>
      <c r="G404" s="39">
        <v>0</v>
      </c>
      <c r="H404" s="39">
        <v>0</v>
      </c>
      <c r="I404" s="39">
        <v>0</v>
      </c>
      <c r="J404" s="39">
        <v>0</v>
      </c>
      <c r="K404" s="38"/>
      <c r="L404" s="38"/>
    </row>
    <row r="405" spans="1:12" s="10" customFormat="1" x14ac:dyDescent="0.2">
      <c r="A405" s="3">
        <f t="shared" si="15"/>
        <v>2042</v>
      </c>
      <c r="B405" s="39">
        <v>0</v>
      </c>
      <c r="C405" s="39">
        <v>0</v>
      </c>
      <c r="D405" s="39">
        <v>2209452.915561317</v>
      </c>
      <c r="E405" s="39">
        <v>0</v>
      </c>
      <c r="F405" s="39">
        <v>0</v>
      </c>
      <c r="G405" s="39">
        <v>0</v>
      </c>
      <c r="H405" s="39">
        <v>0</v>
      </c>
      <c r="I405" s="39">
        <v>0</v>
      </c>
      <c r="J405" s="39">
        <v>0</v>
      </c>
      <c r="K405" s="38"/>
      <c r="L405" s="38"/>
    </row>
    <row r="406" spans="1:12" s="10" customFormat="1" x14ac:dyDescent="0.2">
      <c r="A406" s="3">
        <f t="shared" si="15"/>
        <v>2043</v>
      </c>
      <c r="B406" s="39">
        <v>0</v>
      </c>
      <c r="C406" s="39">
        <v>0</v>
      </c>
      <c r="D406" s="39">
        <v>2300471.5224411436</v>
      </c>
      <c r="E406" s="39">
        <v>0</v>
      </c>
      <c r="F406" s="39">
        <v>0</v>
      </c>
      <c r="G406" s="39">
        <v>0</v>
      </c>
      <c r="H406" s="39">
        <v>0</v>
      </c>
      <c r="I406" s="39">
        <v>0</v>
      </c>
      <c r="J406" s="39">
        <v>0</v>
      </c>
      <c r="K406" s="38"/>
      <c r="L406" s="38"/>
    </row>
    <row r="407" spans="1:12" x14ac:dyDescent="0.2">
      <c r="E407" s="26"/>
      <c r="F407" s="26"/>
      <c r="G407" s="26"/>
      <c r="H407" s="26"/>
      <c r="I407" s="26"/>
      <c r="J407" s="26"/>
      <c r="K407" s="26"/>
      <c r="L407" s="26"/>
    </row>
    <row r="408" spans="1:12" x14ac:dyDescent="0.2">
      <c r="A408" s="3">
        <f>A383+1</f>
        <v>16</v>
      </c>
      <c r="B408" s="9" t="str">
        <f ca="1">OFFSET(Portfolios!$B$7,A408,0)</f>
        <v>Portfolio16</v>
      </c>
      <c r="C408" s="9" t="str">
        <f ca="1">VLOOKUP(B408,Portfolios!$B$8:$C$47,2,FALSE)</f>
        <v>Unconstrained SoA</v>
      </c>
      <c r="E408" s="92" t="s">
        <v>183</v>
      </c>
      <c r="F408" s="92"/>
      <c r="G408" s="92"/>
      <c r="H408" s="92"/>
      <c r="I408" s="92"/>
      <c r="J408" s="92"/>
      <c r="K408" s="26"/>
      <c r="L408" s="26"/>
    </row>
    <row r="409" spans="1:12" x14ac:dyDescent="0.2">
      <c r="C409" s="28" t="s">
        <v>184</v>
      </c>
      <c r="D409" s="28" t="s">
        <v>185</v>
      </c>
      <c r="E409" s="26" t="s">
        <v>186</v>
      </c>
      <c r="F409" s="26" t="s">
        <v>187</v>
      </c>
      <c r="G409" s="26" t="s">
        <v>188</v>
      </c>
      <c r="H409" s="26" t="s">
        <v>189</v>
      </c>
      <c r="I409" s="26" t="s">
        <v>190</v>
      </c>
      <c r="J409" s="26" t="s">
        <v>191</v>
      </c>
      <c r="K409" s="26"/>
      <c r="L409" s="26"/>
    </row>
    <row r="410" spans="1:12" s="11" customFormat="1" x14ac:dyDescent="0.2">
      <c r="A410" s="3" t="s">
        <v>163</v>
      </c>
      <c r="B410" s="3" t="s">
        <v>192</v>
      </c>
      <c r="C410" s="3" t="s">
        <v>193</v>
      </c>
      <c r="D410" s="3" t="s">
        <v>194</v>
      </c>
      <c r="E410" s="42" t="s">
        <v>195</v>
      </c>
      <c r="F410" s="42" t="s">
        <v>196</v>
      </c>
      <c r="G410" s="42" t="s">
        <v>197</v>
      </c>
      <c r="H410" s="42" t="s">
        <v>198</v>
      </c>
      <c r="I410" s="42" t="s">
        <v>199</v>
      </c>
      <c r="J410" s="42" t="s">
        <v>200</v>
      </c>
      <c r="K410" s="42"/>
      <c r="L410" s="42"/>
    </row>
    <row r="411" spans="1:12" s="10" customFormat="1" x14ac:dyDescent="0.2">
      <c r="A411" s="3">
        <v>2023</v>
      </c>
      <c r="B411" s="39">
        <v>5887116.996684636</v>
      </c>
      <c r="C411" s="39">
        <v>2351874.5364913354</v>
      </c>
      <c r="D411" s="39">
        <v>2097049.4985760415</v>
      </c>
      <c r="E411" s="39">
        <v>41539.20481639068</v>
      </c>
      <c r="F411" s="39">
        <v>919174.71131232113</v>
      </c>
      <c r="G411" s="39">
        <v>509984.797645399</v>
      </c>
      <c r="H411" s="39">
        <v>641894.75561750995</v>
      </c>
      <c r="I411" s="39">
        <v>130219.07016810354</v>
      </c>
      <c r="J411" s="39">
        <v>1292429.9206335763</v>
      </c>
      <c r="K411" s="38"/>
      <c r="L411" s="38"/>
    </row>
    <row r="412" spans="1:12" s="10" customFormat="1" x14ac:dyDescent="0.2">
      <c r="A412" s="3">
        <f>A411+1</f>
        <v>2024</v>
      </c>
      <c r="B412" s="39">
        <v>5308315.9774718583</v>
      </c>
      <c r="C412" s="39">
        <v>1802932.700610318</v>
      </c>
      <c r="D412" s="39">
        <v>1865467.4702614713</v>
      </c>
      <c r="E412" s="39">
        <v>137208.05507728859</v>
      </c>
      <c r="F412" s="39">
        <v>879158.41375910328</v>
      </c>
      <c r="G412" s="39">
        <v>490395.35821881203</v>
      </c>
      <c r="H412" s="39">
        <v>635820.9104846142</v>
      </c>
      <c r="I412" s="39">
        <v>175051.28657929442</v>
      </c>
      <c r="J412" s="39">
        <v>1187749.2527424274</v>
      </c>
      <c r="K412" s="38"/>
      <c r="L412" s="38"/>
    </row>
    <row r="413" spans="1:12" s="10" customFormat="1" x14ac:dyDescent="0.2">
      <c r="A413" s="3">
        <f t="shared" ref="A413:A431" si="16">A412+1</f>
        <v>2025</v>
      </c>
      <c r="B413" s="39">
        <v>5049606.9465753846</v>
      </c>
      <c r="C413" s="39">
        <v>1705194.9242767447</v>
      </c>
      <c r="D413" s="39">
        <v>1790076.7847322035</v>
      </c>
      <c r="E413" s="39">
        <v>142367.2931571104</v>
      </c>
      <c r="F413" s="39">
        <v>837291.94904012152</v>
      </c>
      <c r="G413" s="39">
        <v>463866.2069468085</v>
      </c>
      <c r="H413" s="39">
        <v>563300.52251154685</v>
      </c>
      <c r="I413" s="39">
        <v>176531.98323756657</v>
      </c>
      <c r="J413" s="39">
        <v>1161054.0674054862</v>
      </c>
      <c r="K413" s="38"/>
      <c r="L413" s="38"/>
    </row>
    <row r="414" spans="1:12" s="10" customFormat="1" x14ac:dyDescent="0.2">
      <c r="A414" s="3">
        <f t="shared" si="16"/>
        <v>2026</v>
      </c>
      <c r="B414" s="39">
        <v>4363685.5572603075</v>
      </c>
      <c r="C414" s="39">
        <v>1366815.9960533793</v>
      </c>
      <c r="D414" s="39">
        <v>2265764.6771519571</v>
      </c>
      <c r="E414" s="39">
        <v>167981.07860318711</v>
      </c>
      <c r="F414" s="39">
        <v>721454.85498675751</v>
      </c>
      <c r="G414" s="39">
        <v>393272.82083043718</v>
      </c>
      <c r="H414" s="39">
        <v>519881.22211767075</v>
      </c>
      <c r="I414" s="39">
        <v>156078.44895315624</v>
      </c>
      <c r="J414" s="39">
        <v>1038201.1357157194</v>
      </c>
      <c r="K414" s="38"/>
      <c r="L414" s="38"/>
    </row>
    <row r="415" spans="1:12" s="10" customFormat="1" x14ac:dyDescent="0.2">
      <c r="A415" s="3">
        <f t="shared" si="16"/>
        <v>2027</v>
      </c>
      <c r="B415" s="39">
        <v>3677764.1679452304</v>
      </c>
      <c r="C415" s="39">
        <v>1091730.7582220007</v>
      </c>
      <c r="D415" s="39">
        <v>2920645.0128368884</v>
      </c>
      <c r="E415" s="39">
        <v>222700.80140269003</v>
      </c>
      <c r="F415" s="39">
        <v>579927.09336780547</v>
      </c>
      <c r="G415" s="39">
        <v>317101.29588180489</v>
      </c>
      <c r="H415" s="39">
        <v>480068.29243835376</v>
      </c>
      <c r="I415" s="39">
        <v>167172.28697666316</v>
      </c>
      <c r="J415" s="39">
        <v>819063.63965591241</v>
      </c>
      <c r="K415" s="38"/>
      <c r="L415" s="38"/>
    </row>
    <row r="416" spans="1:12" s="10" customFormat="1" x14ac:dyDescent="0.2">
      <c r="A416" s="3">
        <f t="shared" si="16"/>
        <v>2028</v>
      </c>
      <c r="B416" s="39">
        <v>2991842.7786301533</v>
      </c>
      <c r="C416" s="39">
        <v>811290.14317092486</v>
      </c>
      <c r="D416" s="39">
        <v>3817678.7927446794</v>
      </c>
      <c r="E416" s="39">
        <v>360533.5775579242</v>
      </c>
      <c r="F416" s="39">
        <v>435432.12929427472</v>
      </c>
      <c r="G416" s="39">
        <v>240101.86746574592</v>
      </c>
      <c r="H416" s="39">
        <v>385569.7703597598</v>
      </c>
      <c r="I416" s="39">
        <v>187487.28343005822</v>
      </c>
      <c r="J416" s="39">
        <v>571428.00735146541</v>
      </c>
      <c r="K416" s="38"/>
      <c r="L416" s="38"/>
    </row>
    <row r="417" spans="1:12" s="10" customFormat="1" x14ac:dyDescent="0.2">
      <c r="A417" s="3">
        <f t="shared" si="16"/>
        <v>2029</v>
      </c>
      <c r="B417" s="39">
        <v>2305921.3893150762</v>
      </c>
      <c r="C417" s="39">
        <v>629844.54924022092</v>
      </c>
      <c r="D417" s="39">
        <v>4198792.9415517477</v>
      </c>
      <c r="E417" s="39">
        <v>276854.29606676742</v>
      </c>
      <c r="F417" s="39">
        <v>338557.45155797561</v>
      </c>
      <c r="G417" s="39">
        <v>187835.08962293417</v>
      </c>
      <c r="H417" s="39">
        <v>295418.33538203721</v>
      </c>
      <c r="I417" s="39">
        <v>144426.29555077016</v>
      </c>
      <c r="J417" s="39">
        <v>432985.37189437088</v>
      </c>
      <c r="K417" s="38"/>
      <c r="L417" s="38"/>
    </row>
    <row r="418" spans="1:12" s="10" customFormat="1" x14ac:dyDescent="0.2">
      <c r="A418" s="3">
        <f t="shared" si="16"/>
        <v>2030</v>
      </c>
      <c r="B418" s="39">
        <v>1620000.0000000005</v>
      </c>
      <c r="C418" s="39">
        <v>550193.61209150194</v>
      </c>
      <c r="D418" s="39">
        <v>2882753.2989552729</v>
      </c>
      <c r="E418" s="39">
        <v>231881.81043026122</v>
      </c>
      <c r="F418" s="39">
        <v>295411.64638210257</v>
      </c>
      <c r="G418" s="39">
        <v>164415.47008924422</v>
      </c>
      <c r="H418" s="39">
        <v>256135.25842378472</v>
      </c>
      <c r="I418" s="39">
        <v>121962.20258310578</v>
      </c>
      <c r="J418" s="39">
        <v>0</v>
      </c>
      <c r="K418" s="38"/>
      <c r="L418" s="38"/>
    </row>
    <row r="419" spans="1:12" s="10" customFormat="1" x14ac:dyDescent="0.2">
      <c r="A419" s="3">
        <f t="shared" si="16"/>
        <v>2031</v>
      </c>
      <c r="B419" s="39">
        <v>1458000</v>
      </c>
      <c r="C419" s="39">
        <v>496626.47906004492</v>
      </c>
      <c r="D419" s="39">
        <v>2957037.6942141298</v>
      </c>
      <c r="E419" s="39">
        <v>213644.049846654</v>
      </c>
      <c r="F419" s="39">
        <v>262289.96931781783</v>
      </c>
      <c r="G419" s="39">
        <v>145761.89701306852</v>
      </c>
      <c r="H419" s="39">
        <v>230531.06928229041</v>
      </c>
      <c r="I419" s="39">
        <v>109146.53548012435</v>
      </c>
      <c r="J419" s="39">
        <v>0</v>
      </c>
      <c r="K419" s="38"/>
      <c r="L419" s="38"/>
    </row>
    <row r="420" spans="1:12" s="10" customFormat="1" x14ac:dyDescent="0.2">
      <c r="A420" s="3">
        <f t="shared" si="16"/>
        <v>2032</v>
      </c>
      <c r="B420" s="39">
        <v>1296000</v>
      </c>
      <c r="C420" s="39">
        <v>461739.006145661</v>
      </c>
      <c r="D420" s="39">
        <v>2823140.5753619825</v>
      </c>
      <c r="E420" s="39">
        <v>187524.67405366589</v>
      </c>
      <c r="F420" s="39">
        <v>226121.60818162537</v>
      </c>
      <c r="G420" s="39">
        <v>127261.72480292416</v>
      </c>
      <c r="H420" s="39">
        <v>199112.24607822852</v>
      </c>
      <c r="I420" s="39">
        <v>94240.740737895161</v>
      </c>
      <c r="J420" s="39">
        <v>0</v>
      </c>
      <c r="K420" s="38"/>
      <c r="L420" s="38"/>
    </row>
    <row r="421" spans="1:12" s="10" customFormat="1" x14ac:dyDescent="0.2">
      <c r="A421" s="3">
        <f t="shared" si="16"/>
        <v>2033</v>
      </c>
      <c r="B421" s="39">
        <v>1134000.0000000002</v>
      </c>
      <c r="C421" s="39">
        <v>410729.67203458771</v>
      </c>
      <c r="D421" s="39">
        <v>2828791.8871361562</v>
      </c>
      <c r="E421" s="39">
        <v>158824.49683146307</v>
      </c>
      <c r="F421" s="39">
        <v>200937.33958363021</v>
      </c>
      <c r="G421" s="39">
        <v>109030.86843897738</v>
      </c>
      <c r="H421" s="39">
        <v>171173.90422523001</v>
      </c>
      <c r="I421" s="39">
        <v>83303.718886111747</v>
      </c>
      <c r="J421" s="39">
        <v>0</v>
      </c>
      <c r="K421" s="38"/>
      <c r="L421" s="38"/>
    </row>
    <row r="422" spans="1:12" s="10" customFormat="1" x14ac:dyDescent="0.2">
      <c r="A422" s="3">
        <f t="shared" si="16"/>
        <v>2034</v>
      </c>
      <c r="B422" s="39">
        <v>972000.00000000023</v>
      </c>
      <c r="C422" s="39">
        <v>361878.11785728252</v>
      </c>
      <c r="D422" s="39">
        <v>2780984.3989409418</v>
      </c>
      <c r="E422" s="39">
        <v>136906.38318071465</v>
      </c>
      <c r="F422" s="39">
        <v>165577.6582308904</v>
      </c>
      <c r="G422" s="39">
        <v>93413.802361173322</v>
      </c>
      <c r="H422" s="39">
        <v>144128.27022830845</v>
      </c>
      <c r="I422" s="39">
        <v>70095.768141630819</v>
      </c>
      <c r="J422" s="39">
        <v>0</v>
      </c>
      <c r="K422" s="38"/>
      <c r="L422" s="38"/>
    </row>
    <row r="423" spans="1:12" s="10" customFormat="1" x14ac:dyDescent="0.2">
      <c r="A423" s="3">
        <f t="shared" si="16"/>
        <v>2035</v>
      </c>
      <c r="B423" s="39">
        <v>810000</v>
      </c>
      <c r="C423" s="39">
        <v>303939.47294806212</v>
      </c>
      <c r="D423" s="39">
        <v>2825533.132451517</v>
      </c>
      <c r="E423" s="39">
        <v>109880.05769471316</v>
      </c>
      <c r="F423" s="39">
        <v>140331.89317223866</v>
      </c>
      <c r="G423" s="39">
        <v>77564.35338375649</v>
      </c>
      <c r="H423" s="39">
        <v>120283.12695054879</v>
      </c>
      <c r="I423" s="39">
        <v>58001.095850680846</v>
      </c>
      <c r="J423" s="39">
        <v>0</v>
      </c>
      <c r="K423" s="38"/>
      <c r="L423" s="38"/>
    </row>
    <row r="424" spans="1:12" s="10" customFormat="1" x14ac:dyDescent="0.2">
      <c r="A424" s="3">
        <f t="shared" si="16"/>
        <v>2036</v>
      </c>
      <c r="B424" s="39">
        <v>648000</v>
      </c>
      <c r="C424" s="39">
        <v>254335.78042014939</v>
      </c>
      <c r="D424" s="39">
        <v>2695013.0107310619</v>
      </c>
      <c r="E424" s="39">
        <v>78401.905848326249</v>
      </c>
      <c r="F424" s="39">
        <v>113495.97493739701</v>
      </c>
      <c r="G424" s="39">
        <v>62321.155716332105</v>
      </c>
      <c r="H424" s="39">
        <v>95522.483916769939</v>
      </c>
      <c r="I424" s="39">
        <v>43922.699161025332</v>
      </c>
      <c r="J424" s="39">
        <v>0</v>
      </c>
      <c r="K424" s="38"/>
      <c r="L424" s="38"/>
    </row>
    <row r="425" spans="1:12" s="10" customFormat="1" x14ac:dyDescent="0.2">
      <c r="A425" s="3">
        <f t="shared" si="16"/>
        <v>2037</v>
      </c>
      <c r="B425" s="39">
        <v>486000</v>
      </c>
      <c r="C425" s="39">
        <v>192423.31593259223</v>
      </c>
      <c r="D425" s="39">
        <v>2732068.2712978194</v>
      </c>
      <c r="E425" s="39">
        <v>66499.177114514925</v>
      </c>
      <c r="F425" s="39">
        <v>80170.432173412439</v>
      </c>
      <c r="G425" s="39">
        <v>44470.009242510459</v>
      </c>
      <c r="H425" s="39">
        <v>68614.914293428723</v>
      </c>
      <c r="I425" s="39">
        <v>33822.151243541266</v>
      </c>
      <c r="J425" s="39">
        <v>0</v>
      </c>
      <c r="K425" s="38"/>
      <c r="L425" s="38"/>
    </row>
    <row r="426" spans="1:12" s="10" customFormat="1" x14ac:dyDescent="0.2">
      <c r="A426" s="3">
        <f t="shared" si="16"/>
        <v>2038</v>
      </c>
      <c r="B426" s="39">
        <v>324000.00000000006</v>
      </c>
      <c r="C426" s="39">
        <v>133718.68116302218</v>
      </c>
      <c r="D426" s="39">
        <v>2617541.0728147659</v>
      </c>
      <c r="E426" s="39">
        <v>40467.018315588182</v>
      </c>
      <c r="F426" s="39">
        <v>52897.843670088776</v>
      </c>
      <c r="G426" s="39">
        <v>29550.99804909826</v>
      </c>
      <c r="H426" s="39">
        <v>46190.92304908084</v>
      </c>
      <c r="I426" s="39">
        <v>21174.535753121825</v>
      </c>
      <c r="J426" s="39">
        <v>0</v>
      </c>
      <c r="K426" s="38"/>
      <c r="L426" s="38"/>
    </row>
    <row r="427" spans="1:12" s="10" customFormat="1" x14ac:dyDescent="0.2">
      <c r="A427" s="3">
        <f t="shared" si="16"/>
        <v>2039</v>
      </c>
      <c r="B427" s="39">
        <v>162000</v>
      </c>
      <c r="C427" s="39">
        <v>68291.916250542912</v>
      </c>
      <c r="D427" s="39">
        <v>2594418.4896418611</v>
      </c>
      <c r="E427" s="39">
        <v>18399.626811825321</v>
      </c>
      <c r="F427" s="39">
        <v>26833.032907483346</v>
      </c>
      <c r="G427" s="39">
        <v>14837.887224870421</v>
      </c>
      <c r="H427" s="39">
        <v>23117.299191764614</v>
      </c>
      <c r="I427" s="39">
        <v>10520.237613513395</v>
      </c>
      <c r="J427" s="39">
        <v>0</v>
      </c>
      <c r="K427" s="38"/>
      <c r="L427" s="38"/>
    </row>
    <row r="428" spans="1:12" s="10" customFormat="1" x14ac:dyDescent="0.2">
      <c r="A428" s="3">
        <f t="shared" si="16"/>
        <v>2040</v>
      </c>
      <c r="B428" s="39">
        <v>0</v>
      </c>
      <c r="C428" s="39">
        <v>0</v>
      </c>
      <c r="D428" s="39">
        <v>2475750.2926137415</v>
      </c>
      <c r="E428" s="39">
        <v>0</v>
      </c>
      <c r="F428" s="39">
        <v>0</v>
      </c>
      <c r="G428" s="39">
        <v>0</v>
      </c>
      <c r="H428" s="39">
        <v>0</v>
      </c>
      <c r="I428" s="39">
        <v>0</v>
      </c>
      <c r="J428" s="39">
        <v>0</v>
      </c>
      <c r="K428" s="38"/>
      <c r="L428" s="38"/>
    </row>
    <row r="429" spans="1:12" s="10" customFormat="1" x14ac:dyDescent="0.2">
      <c r="A429" s="3">
        <f t="shared" si="16"/>
        <v>2041</v>
      </c>
      <c r="B429" s="39">
        <v>0</v>
      </c>
      <c r="C429" s="39">
        <v>0</v>
      </c>
      <c r="D429" s="39">
        <v>2459878.6849370948</v>
      </c>
      <c r="E429" s="39">
        <v>0</v>
      </c>
      <c r="F429" s="39">
        <v>0</v>
      </c>
      <c r="G429" s="39">
        <v>0</v>
      </c>
      <c r="H429" s="39">
        <v>0</v>
      </c>
      <c r="I429" s="39">
        <v>0</v>
      </c>
      <c r="J429" s="39">
        <v>0</v>
      </c>
      <c r="K429" s="38"/>
      <c r="L429" s="38"/>
    </row>
    <row r="430" spans="1:12" s="10" customFormat="1" x14ac:dyDescent="0.2">
      <c r="A430" s="3">
        <f t="shared" si="16"/>
        <v>2042</v>
      </c>
      <c r="B430" s="39">
        <v>0</v>
      </c>
      <c r="C430" s="39">
        <v>0</v>
      </c>
      <c r="D430" s="39">
        <v>2209452.915561317</v>
      </c>
      <c r="E430" s="39">
        <v>0</v>
      </c>
      <c r="F430" s="39">
        <v>0</v>
      </c>
      <c r="G430" s="39">
        <v>0</v>
      </c>
      <c r="H430" s="39">
        <v>0</v>
      </c>
      <c r="I430" s="39">
        <v>0</v>
      </c>
      <c r="J430" s="39">
        <v>0</v>
      </c>
      <c r="K430" s="38"/>
      <c r="L430" s="38"/>
    </row>
    <row r="431" spans="1:12" s="10" customFormat="1" x14ac:dyDescent="0.2">
      <c r="A431" s="3">
        <f t="shared" si="16"/>
        <v>2043</v>
      </c>
      <c r="B431" s="39">
        <v>0</v>
      </c>
      <c r="C431" s="39">
        <v>0</v>
      </c>
      <c r="D431" s="39">
        <v>2300471.5224411436</v>
      </c>
      <c r="E431" s="39">
        <v>0</v>
      </c>
      <c r="F431" s="39">
        <v>0</v>
      </c>
      <c r="G431" s="39">
        <v>0</v>
      </c>
      <c r="H431" s="39">
        <v>0</v>
      </c>
      <c r="I431" s="39">
        <v>0</v>
      </c>
      <c r="J431" s="39">
        <v>0</v>
      </c>
      <c r="K431" s="38"/>
      <c r="L431" s="38"/>
    </row>
    <row r="432" spans="1:12" x14ac:dyDescent="0.2">
      <c r="E432" s="26"/>
      <c r="F432" s="26"/>
      <c r="G432" s="26"/>
      <c r="H432" s="26"/>
      <c r="I432" s="26"/>
      <c r="J432" s="26"/>
      <c r="K432" s="26"/>
      <c r="L432" s="26"/>
    </row>
    <row r="433" spans="1:12" x14ac:dyDescent="0.2">
      <c r="A433" s="3">
        <f>A408+1</f>
        <v>17</v>
      </c>
      <c r="B433" s="9" t="str">
        <f ca="1">OFFSET(Portfolios!$B$7,A433,0)</f>
        <v>Portfolio17</v>
      </c>
      <c r="C433" s="9" t="str">
        <f ca="1">VLOOKUP(B433,Portfolios!$B$8:$C$47,2,FALSE)</f>
        <v>Unconstrained SoA Plus</v>
      </c>
      <c r="E433" s="92" t="s">
        <v>183</v>
      </c>
      <c r="F433" s="92"/>
      <c r="G433" s="92"/>
      <c r="H433" s="92"/>
      <c r="I433" s="92"/>
      <c r="J433" s="92"/>
      <c r="K433" s="26"/>
      <c r="L433" s="26"/>
    </row>
    <row r="434" spans="1:12" x14ac:dyDescent="0.2">
      <c r="C434" s="28" t="s">
        <v>184</v>
      </c>
      <c r="D434" s="28" t="s">
        <v>185</v>
      </c>
      <c r="E434" s="26" t="s">
        <v>186</v>
      </c>
      <c r="F434" s="26" t="s">
        <v>187</v>
      </c>
      <c r="G434" s="26" t="s">
        <v>188</v>
      </c>
      <c r="H434" s="26" t="s">
        <v>189</v>
      </c>
      <c r="I434" s="26" t="s">
        <v>190</v>
      </c>
      <c r="J434" s="26" t="s">
        <v>191</v>
      </c>
      <c r="K434" s="26"/>
      <c r="L434" s="26"/>
    </row>
    <row r="435" spans="1:12" s="11" customFormat="1" x14ac:dyDescent="0.2">
      <c r="A435" s="3" t="s">
        <v>163</v>
      </c>
      <c r="B435" s="3" t="s">
        <v>192</v>
      </c>
      <c r="C435" s="3" t="s">
        <v>193</v>
      </c>
      <c r="D435" s="3" t="s">
        <v>194</v>
      </c>
      <c r="E435" s="42" t="s">
        <v>195</v>
      </c>
      <c r="F435" s="42" t="s">
        <v>196</v>
      </c>
      <c r="G435" s="42" t="s">
        <v>197</v>
      </c>
      <c r="H435" s="42" t="s">
        <v>198</v>
      </c>
      <c r="I435" s="42" t="s">
        <v>199</v>
      </c>
      <c r="J435" s="42" t="s">
        <v>200</v>
      </c>
      <c r="K435" s="42"/>
      <c r="L435" s="42"/>
    </row>
    <row r="436" spans="1:12" s="10" customFormat="1" x14ac:dyDescent="0.2">
      <c r="A436" s="3">
        <v>2023</v>
      </c>
      <c r="B436" s="39">
        <v>5887116.996684636</v>
      </c>
      <c r="C436" s="39">
        <v>2351874.5364913354</v>
      </c>
      <c r="D436" s="39">
        <v>2097049.4985760415</v>
      </c>
      <c r="E436" s="39">
        <v>41539.20481639068</v>
      </c>
      <c r="F436" s="39">
        <v>919174.71131232113</v>
      </c>
      <c r="G436" s="39">
        <v>509984.797645399</v>
      </c>
      <c r="H436" s="39">
        <v>641894.75561750995</v>
      </c>
      <c r="I436" s="39">
        <v>130219.07016810354</v>
      </c>
      <c r="J436" s="39">
        <v>1292429.9206335763</v>
      </c>
      <c r="K436" s="38"/>
      <c r="L436" s="38"/>
    </row>
    <row r="437" spans="1:12" s="10" customFormat="1" x14ac:dyDescent="0.2">
      <c r="A437" s="3">
        <f>A436+1</f>
        <v>2024</v>
      </c>
      <c r="B437" s="39">
        <v>5308315.9774718583</v>
      </c>
      <c r="C437" s="39">
        <v>1802932.700610318</v>
      </c>
      <c r="D437" s="39">
        <v>1865467.4702614713</v>
      </c>
      <c r="E437" s="39">
        <v>137208.05507728859</v>
      </c>
      <c r="F437" s="39">
        <v>879158.41375910328</v>
      </c>
      <c r="G437" s="39">
        <v>490395.35821881203</v>
      </c>
      <c r="H437" s="39">
        <v>635820.9104846142</v>
      </c>
      <c r="I437" s="39">
        <v>175051.28657929442</v>
      </c>
      <c r="J437" s="39">
        <v>1187749.2527424274</v>
      </c>
      <c r="K437" s="38"/>
      <c r="L437" s="38"/>
    </row>
    <row r="438" spans="1:12" s="10" customFormat="1" x14ac:dyDescent="0.2">
      <c r="A438" s="3">
        <f t="shared" ref="A438:A455" si="17">A437+1</f>
        <v>2025</v>
      </c>
      <c r="B438" s="39">
        <v>5049606.9465753846</v>
      </c>
      <c r="C438" s="39">
        <v>1705194.9242767447</v>
      </c>
      <c r="D438" s="39">
        <v>1790076.7847322035</v>
      </c>
      <c r="E438" s="39">
        <v>142367.2931571104</v>
      </c>
      <c r="F438" s="39">
        <v>837291.94904012152</v>
      </c>
      <c r="G438" s="39">
        <v>463866.2069468085</v>
      </c>
      <c r="H438" s="39">
        <v>563300.52251154685</v>
      </c>
      <c r="I438" s="39">
        <v>176531.98323756657</v>
      </c>
      <c r="J438" s="39">
        <v>1161054.0674054862</v>
      </c>
      <c r="K438" s="38"/>
      <c r="L438" s="38"/>
    </row>
    <row r="439" spans="1:12" s="10" customFormat="1" x14ac:dyDescent="0.2">
      <c r="A439" s="3">
        <f t="shared" si="17"/>
        <v>2026</v>
      </c>
      <c r="B439" s="39">
        <v>4363685.5572603075</v>
      </c>
      <c r="C439" s="39">
        <v>1366815.9960533793</v>
      </c>
      <c r="D439" s="39">
        <v>2265764.6771519571</v>
      </c>
      <c r="E439" s="39">
        <v>167981.07860318711</v>
      </c>
      <c r="F439" s="39">
        <v>721454.85498675751</v>
      </c>
      <c r="G439" s="39">
        <v>393272.82083043718</v>
      </c>
      <c r="H439" s="39">
        <v>519881.22211767075</v>
      </c>
      <c r="I439" s="39">
        <v>156078.44895315624</v>
      </c>
      <c r="J439" s="39">
        <v>1038201.1357157194</v>
      </c>
      <c r="K439" s="38"/>
      <c r="L439" s="38"/>
    </row>
    <row r="440" spans="1:12" s="10" customFormat="1" x14ac:dyDescent="0.2">
      <c r="A440" s="3">
        <f t="shared" si="17"/>
        <v>2027</v>
      </c>
      <c r="B440" s="39">
        <v>3677764.1679452304</v>
      </c>
      <c r="C440" s="39">
        <v>1091730.7582220007</v>
      </c>
      <c r="D440" s="39">
        <v>2920645.0128368884</v>
      </c>
      <c r="E440" s="39">
        <v>222700.80140269003</v>
      </c>
      <c r="F440" s="39">
        <v>579927.09336780547</v>
      </c>
      <c r="G440" s="39">
        <v>317101.29588180489</v>
      </c>
      <c r="H440" s="39">
        <v>480068.29243835376</v>
      </c>
      <c r="I440" s="39">
        <v>167172.28697666316</v>
      </c>
      <c r="J440" s="39">
        <v>819063.63965591241</v>
      </c>
      <c r="K440" s="38"/>
      <c r="L440" s="38"/>
    </row>
    <row r="441" spans="1:12" s="10" customFormat="1" x14ac:dyDescent="0.2">
      <c r="A441" s="3">
        <f t="shared" si="17"/>
        <v>2028</v>
      </c>
      <c r="B441" s="39">
        <v>2991842.7786301533</v>
      </c>
      <c r="C441" s="39">
        <v>811290.14317092486</v>
      </c>
      <c r="D441" s="39">
        <v>3817678.7927446794</v>
      </c>
      <c r="E441" s="39">
        <v>360533.5775579242</v>
      </c>
      <c r="F441" s="39">
        <v>435432.12929427472</v>
      </c>
      <c r="G441" s="39">
        <v>240101.86746574592</v>
      </c>
      <c r="H441" s="39">
        <v>385569.7703597598</v>
      </c>
      <c r="I441" s="39">
        <v>187487.28343005822</v>
      </c>
      <c r="J441" s="39">
        <v>571428.00735146541</v>
      </c>
      <c r="K441" s="38"/>
      <c r="L441" s="38"/>
    </row>
    <row r="442" spans="1:12" s="10" customFormat="1" x14ac:dyDescent="0.2">
      <c r="A442" s="3">
        <f t="shared" si="17"/>
        <v>2029</v>
      </c>
      <c r="B442" s="39">
        <v>2305921.3893150762</v>
      </c>
      <c r="C442" s="39">
        <v>629844.54924022092</v>
      </c>
      <c r="D442" s="39">
        <v>4198792.9415517477</v>
      </c>
      <c r="E442" s="39">
        <v>276854.29606676742</v>
      </c>
      <c r="F442" s="39">
        <v>338557.45155797561</v>
      </c>
      <c r="G442" s="39">
        <v>187835.08962293417</v>
      </c>
      <c r="H442" s="39">
        <v>295418.33538203721</v>
      </c>
      <c r="I442" s="39">
        <v>144426.29555077016</v>
      </c>
      <c r="J442" s="39">
        <v>432985.37189437088</v>
      </c>
      <c r="K442" s="38"/>
      <c r="L442" s="38"/>
    </row>
    <row r="443" spans="1:12" s="10" customFormat="1" x14ac:dyDescent="0.2">
      <c r="A443" s="3">
        <f t="shared" si="17"/>
        <v>2030</v>
      </c>
      <c r="B443" s="39">
        <v>1620000.0000000005</v>
      </c>
      <c r="C443" s="39">
        <v>550193.61209150194</v>
      </c>
      <c r="D443" s="39">
        <v>2882753.2989552729</v>
      </c>
      <c r="E443" s="39">
        <v>231881.81043026122</v>
      </c>
      <c r="F443" s="39">
        <v>295411.64638210257</v>
      </c>
      <c r="G443" s="39">
        <v>164415.47008924422</v>
      </c>
      <c r="H443" s="39">
        <v>256135.25842378472</v>
      </c>
      <c r="I443" s="39">
        <v>121962.20258310578</v>
      </c>
      <c r="J443" s="39">
        <v>0</v>
      </c>
      <c r="K443" s="38"/>
      <c r="L443" s="38"/>
    </row>
    <row r="444" spans="1:12" s="10" customFormat="1" x14ac:dyDescent="0.2">
      <c r="A444" s="3">
        <f t="shared" si="17"/>
        <v>2031</v>
      </c>
      <c r="B444" s="39">
        <v>1458000</v>
      </c>
      <c r="C444" s="39">
        <v>496626.47906004492</v>
      </c>
      <c r="D444" s="39">
        <v>2957037.6942141298</v>
      </c>
      <c r="E444" s="39">
        <v>213644.049846654</v>
      </c>
      <c r="F444" s="39">
        <v>262289.96931781783</v>
      </c>
      <c r="G444" s="39">
        <v>145761.89701306852</v>
      </c>
      <c r="H444" s="39">
        <v>230531.06928229041</v>
      </c>
      <c r="I444" s="39">
        <v>109146.53548012435</v>
      </c>
      <c r="J444" s="39">
        <v>0</v>
      </c>
      <c r="K444" s="38"/>
      <c r="L444" s="38"/>
    </row>
    <row r="445" spans="1:12" s="10" customFormat="1" x14ac:dyDescent="0.2">
      <c r="A445" s="3">
        <f t="shared" si="17"/>
        <v>2032</v>
      </c>
      <c r="B445" s="39">
        <v>1296000</v>
      </c>
      <c r="C445" s="39">
        <v>461739.006145661</v>
      </c>
      <c r="D445" s="39">
        <v>2823140.5753619825</v>
      </c>
      <c r="E445" s="39">
        <v>187524.67405366589</v>
      </c>
      <c r="F445" s="39">
        <v>226121.60818162537</v>
      </c>
      <c r="G445" s="39">
        <v>127261.72480292416</v>
      </c>
      <c r="H445" s="39">
        <v>199112.24607822852</v>
      </c>
      <c r="I445" s="39">
        <v>94240.740737895161</v>
      </c>
      <c r="J445" s="39">
        <v>0</v>
      </c>
      <c r="K445" s="38"/>
      <c r="L445" s="38"/>
    </row>
    <row r="446" spans="1:12" s="10" customFormat="1" x14ac:dyDescent="0.2">
      <c r="A446" s="3">
        <f t="shared" si="17"/>
        <v>2033</v>
      </c>
      <c r="B446" s="39">
        <v>1134000.0000000002</v>
      </c>
      <c r="C446" s="39">
        <v>410729.67203458771</v>
      </c>
      <c r="D446" s="39">
        <v>2828791.8871361562</v>
      </c>
      <c r="E446" s="39">
        <v>158824.49683146307</v>
      </c>
      <c r="F446" s="39">
        <v>200937.33958363021</v>
      </c>
      <c r="G446" s="39">
        <v>109030.86843897738</v>
      </c>
      <c r="H446" s="39">
        <v>171173.90422523001</v>
      </c>
      <c r="I446" s="39">
        <v>83303.718886111747</v>
      </c>
      <c r="J446" s="39">
        <v>0</v>
      </c>
      <c r="K446" s="38"/>
      <c r="L446" s="38"/>
    </row>
    <row r="447" spans="1:12" s="10" customFormat="1" x14ac:dyDescent="0.2">
      <c r="A447" s="3">
        <f t="shared" si="17"/>
        <v>2034</v>
      </c>
      <c r="B447" s="39">
        <v>972000.00000000023</v>
      </c>
      <c r="C447" s="39">
        <v>361878.11785728252</v>
      </c>
      <c r="D447" s="39">
        <v>2780984.3989409418</v>
      </c>
      <c r="E447" s="39">
        <v>136906.38318071465</v>
      </c>
      <c r="F447" s="39">
        <v>165577.6582308904</v>
      </c>
      <c r="G447" s="39">
        <v>93413.802361173322</v>
      </c>
      <c r="H447" s="39">
        <v>144128.27022830845</v>
      </c>
      <c r="I447" s="39">
        <v>70095.768141630819</v>
      </c>
      <c r="J447" s="39">
        <v>0</v>
      </c>
      <c r="K447" s="38"/>
      <c r="L447" s="38"/>
    </row>
    <row r="448" spans="1:12" s="10" customFormat="1" x14ac:dyDescent="0.2">
      <c r="A448" s="3">
        <f t="shared" si="17"/>
        <v>2035</v>
      </c>
      <c r="B448" s="39">
        <v>810000</v>
      </c>
      <c r="C448" s="39">
        <v>303939.47294806212</v>
      </c>
      <c r="D448" s="39">
        <v>2825533.132451517</v>
      </c>
      <c r="E448" s="39">
        <v>109880.05769471316</v>
      </c>
      <c r="F448" s="39">
        <v>140331.89317223866</v>
      </c>
      <c r="G448" s="39">
        <v>77564.35338375649</v>
      </c>
      <c r="H448" s="39">
        <v>120283.12695054879</v>
      </c>
      <c r="I448" s="39">
        <v>58001.095850680846</v>
      </c>
      <c r="J448" s="39">
        <v>0</v>
      </c>
      <c r="K448" s="38"/>
      <c r="L448" s="38"/>
    </row>
    <row r="449" spans="1:12" s="10" customFormat="1" x14ac:dyDescent="0.2">
      <c r="A449" s="3">
        <f t="shared" si="17"/>
        <v>2036</v>
      </c>
      <c r="B449" s="39">
        <v>648000</v>
      </c>
      <c r="C449" s="39">
        <v>254335.78042014939</v>
      </c>
      <c r="D449" s="39">
        <v>2695013.0107310619</v>
      </c>
      <c r="E449" s="39">
        <v>78401.905848326249</v>
      </c>
      <c r="F449" s="39">
        <v>113495.97493739701</v>
      </c>
      <c r="G449" s="39">
        <v>62321.155716332105</v>
      </c>
      <c r="H449" s="39">
        <v>95522.483916769939</v>
      </c>
      <c r="I449" s="39">
        <v>43922.699161025332</v>
      </c>
      <c r="J449" s="39">
        <v>0</v>
      </c>
      <c r="K449" s="38"/>
      <c r="L449" s="38"/>
    </row>
    <row r="450" spans="1:12" s="10" customFormat="1" x14ac:dyDescent="0.2">
      <c r="A450" s="3">
        <f t="shared" si="17"/>
        <v>2037</v>
      </c>
      <c r="B450" s="39">
        <v>486000</v>
      </c>
      <c r="C450" s="39">
        <v>192423.31593259223</v>
      </c>
      <c r="D450" s="39">
        <v>2732068.2712978194</v>
      </c>
      <c r="E450" s="39">
        <v>66499.177114514925</v>
      </c>
      <c r="F450" s="39">
        <v>80170.432173412439</v>
      </c>
      <c r="G450" s="39">
        <v>44470.009242510459</v>
      </c>
      <c r="H450" s="39">
        <v>68614.914293428723</v>
      </c>
      <c r="I450" s="39">
        <v>33822.151243541266</v>
      </c>
      <c r="J450" s="39">
        <v>0</v>
      </c>
      <c r="K450" s="38"/>
      <c r="L450" s="38"/>
    </row>
    <row r="451" spans="1:12" s="10" customFormat="1" x14ac:dyDescent="0.2">
      <c r="A451" s="3">
        <f t="shared" si="17"/>
        <v>2038</v>
      </c>
      <c r="B451" s="39">
        <v>324000.00000000006</v>
      </c>
      <c r="C451" s="39">
        <v>133718.68116302218</v>
      </c>
      <c r="D451" s="39">
        <v>2617541.0728147659</v>
      </c>
      <c r="E451" s="39">
        <v>40467.018315588182</v>
      </c>
      <c r="F451" s="39">
        <v>52897.843670088776</v>
      </c>
      <c r="G451" s="39">
        <v>29550.99804909826</v>
      </c>
      <c r="H451" s="39">
        <v>46190.92304908084</v>
      </c>
      <c r="I451" s="39">
        <v>21174.535753121825</v>
      </c>
      <c r="J451" s="39">
        <v>0</v>
      </c>
      <c r="K451" s="38"/>
      <c r="L451" s="38"/>
    </row>
    <row r="452" spans="1:12" s="10" customFormat="1" x14ac:dyDescent="0.2">
      <c r="A452" s="3">
        <f t="shared" si="17"/>
        <v>2039</v>
      </c>
      <c r="B452" s="39">
        <v>162000</v>
      </c>
      <c r="C452" s="39">
        <v>68291.916250542912</v>
      </c>
      <c r="D452" s="39">
        <v>2594418.4896418611</v>
      </c>
      <c r="E452" s="39">
        <v>18399.626811825321</v>
      </c>
      <c r="F452" s="39">
        <v>26833.032907483346</v>
      </c>
      <c r="G452" s="39">
        <v>14837.887224870421</v>
      </c>
      <c r="H452" s="39">
        <v>23117.299191764614</v>
      </c>
      <c r="I452" s="39">
        <v>10520.237613513395</v>
      </c>
      <c r="J452" s="39">
        <v>0</v>
      </c>
      <c r="K452" s="38"/>
      <c r="L452" s="38"/>
    </row>
    <row r="453" spans="1:12" s="10" customFormat="1" x14ac:dyDescent="0.2">
      <c r="A453" s="3">
        <f t="shared" si="17"/>
        <v>2040</v>
      </c>
      <c r="B453" s="39">
        <v>0</v>
      </c>
      <c r="C453" s="39">
        <v>0</v>
      </c>
      <c r="D453" s="39">
        <v>2475750.2926137415</v>
      </c>
      <c r="E453" s="39">
        <v>0</v>
      </c>
      <c r="F453" s="39">
        <v>0</v>
      </c>
      <c r="G453" s="39">
        <v>0</v>
      </c>
      <c r="H453" s="39">
        <v>0</v>
      </c>
      <c r="I453" s="39">
        <v>0</v>
      </c>
      <c r="J453" s="39">
        <v>0</v>
      </c>
      <c r="K453" s="38"/>
      <c r="L453" s="38"/>
    </row>
    <row r="454" spans="1:12" s="10" customFormat="1" x14ac:dyDescent="0.2">
      <c r="A454" s="3">
        <f t="shared" si="17"/>
        <v>2041</v>
      </c>
      <c r="B454" s="39">
        <v>0</v>
      </c>
      <c r="C454" s="39">
        <v>0</v>
      </c>
      <c r="D454" s="39">
        <v>2459878.6849370948</v>
      </c>
      <c r="E454" s="39">
        <v>0</v>
      </c>
      <c r="F454" s="39">
        <v>0</v>
      </c>
      <c r="G454" s="39">
        <v>0</v>
      </c>
      <c r="H454" s="39">
        <v>0</v>
      </c>
      <c r="I454" s="39">
        <v>0</v>
      </c>
      <c r="J454" s="39">
        <v>0</v>
      </c>
      <c r="K454" s="38"/>
      <c r="L454" s="38"/>
    </row>
    <row r="455" spans="1:12" s="10" customFormat="1" x14ac:dyDescent="0.2">
      <c r="A455" s="3">
        <f t="shared" si="17"/>
        <v>2042</v>
      </c>
      <c r="B455" s="39">
        <v>0</v>
      </c>
      <c r="C455" s="39">
        <v>0</v>
      </c>
      <c r="D455" s="39">
        <v>2209452.915561317</v>
      </c>
      <c r="E455" s="39">
        <v>0</v>
      </c>
      <c r="F455" s="39">
        <v>0</v>
      </c>
      <c r="G455" s="39">
        <v>0</v>
      </c>
      <c r="H455" s="39">
        <v>0</v>
      </c>
      <c r="I455" s="39">
        <v>0</v>
      </c>
      <c r="J455" s="39">
        <v>0</v>
      </c>
      <c r="K455" s="38"/>
      <c r="L455" s="38"/>
    </row>
    <row r="456" spans="1:12" s="10" customFormat="1" x14ac:dyDescent="0.2">
      <c r="A456" s="3">
        <v>2043</v>
      </c>
      <c r="B456" s="39">
        <v>0</v>
      </c>
      <c r="C456" s="39">
        <v>0</v>
      </c>
      <c r="D456" s="39">
        <v>2300471.5224411436</v>
      </c>
      <c r="E456" s="39">
        <v>0</v>
      </c>
      <c r="F456" s="39">
        <v>0</v>
      </c>
      <c r="G456" s="39">
        <v>0</v>
      </c>
      <c r="H456" s="39">
        <v>0</v>
      </c>
      <c r="I456" s="39">
        <v>0</v>
      </c>
      <c r="J456" s="39">
        <v>0</v>
      </c>
      <c r="K456" s="38"/>
      <c r="L456" s="38"/>
    </row>
    <row r="457" spans="1:12" x14ac:dyDescent="0.2">
      <c r="E457" s="26"/>
      <c r="F457" s="26"/>
      <c r="G457" s="26"/>
      <c r="H457" s="26"/>
      <c r="I457" s="26"/>
      <c r="J457" s="26"/>
      <c r="K457" s="26"/>
      <c r="L457" s="26"/>
    </row>
    <row r="458" spans="1:12" x14ac:dyDescent="0.2">
      <c r="A458" s="3">
        <f>A433+1</f>
        <v>18</v>
      </c>
      <c r="B458" s="9" t="str">
        <f ca="1">OFFSET(Portfolios!$B$7,A458,0)</f>
        <v>Portfolio18</v>
      </c>
      <c r="C458" s="9" t="str">
        <f ca="1">VLOOKUP(B458,Portfolios!$B$8:$C$47,2,FALSE)</f>
        <v>SoA in 2027</v>
      </c>
      <c r="E458" s="92" t="s">
        <v>183</v>
      </c>
      <c r="F458" s="92"/>
      <c r="G458" s="92"/>
      <c r="H458" s="92"/>
      <c r="I458" s="92"/>
      <c r="J458" s="92"/>
      <c r="K458" s="26"/>
      <c r="L458" s="26"/>
    </row>
    <row r="459" spans="1:12" x14ac:dyDescent="0.2">
      <c r="C459" s="28" t="s">
        <v>184</v>
      </c>
      <c r="D459" s="28" t="s">
        <v>185</v>
      </c>
      <c r="E459" s="26" t="s">
        <v>186</v>
      </c>
      <c r="F459" s="26" t="s">
        <v>187</v>
      </c>
      <c r="G459" s="26" t="s">
        <v>188</v>
      </c>
      <c r="H459" s="26" t="s">
        <v>189</v>
      </c>
      <c r="I459" s="26" t="s">
        <v>190</v>
      </c>
      <c r="J459" s="26" t="s">
        <v>191</v>
      </c>
      <c r="K459" s="26"/>
      <c r="L459" s="26"/>
    </row>
    <row r="460" spans="1:12" s="11" customFormat="1" x14ac:dyDescent="0.2">
      <c r="A460" s="3" t="s">
        <v>163</v>
      </c>
      <c r="B460" s="3" t="s">
        <v>192</v>
      </c>
      <c r="C460" s="3" t="s">
        <v>193</v>
      </c>
      <c r="D460" s="3" t="s">
        <v>194</v>
      </c>
      <c r="E460" s="42" t="s">
        <v>195</v>
      </c>
      <c r="F460" s="42" t="s">
        <v>196</v>
      </c>
      <c r="G460" s="42" t="s">
        <v>197</v>
      </c>
      <c r="H460" s="42" t="s">
        <v>198</v>
      </c>
      <c r="I460" s="42" t="s">
        <v>199</v>
      </c>
      <c r="J460" s="42" t="s">
        <v>200</v>
      </c>
      <c r="K460" s="42"/>
      <c r="L460" s="42"/>
    </row>
    <row r="461" spans="1:12" s="10" customFormat="1" x14ac:dyDescent="0.2">
      <c r="A461" s="3">
        <v>2023</v>
      </c>
      <c r="B461" s="39">
        <v>5887116.996684636</v>
      </c>
      <c r="C461" s="39">
        <v>2351874.5364913354</v>
      </c>
      <c r="D461" s="39">
        <v>2097049.4985760415</v>
      </c>
      <c r="E461" s="39">
        <v>41539.20481639068</v>
      </c>
      <c r="F461" s="39">
        <v>919174.71131232113</v>
      </c>
      <c r="G461" s="39">
        <v>509984.797645399</v>
      </c>
      <c r="H461" s="39">
        <v>641894.75561750995</v>
      </c>
      <c r="I461" s="39">
        <v>130219.07016810354</v>
      </c>
      <c r="J461" s="39">
        <v>1292429.9206335763</v>
      </c>
      <c r="K461" s="38"/>
      <c r="L461" s="38"/>
    </row>
    <row r="462" spans="1:12" s="10" customFormat="1" x14ac:dyDescent="0.2">
      <c r="A462" s="3">
        <f>A461+1</f>
        <v>2024</v>
      </c>
      <c r="B462" s="39">
        <v>5308315.9774718583</v>
      </c>
      <c r="C462" s="39">
        <v>1802932.700610318</v>
      </c>
      <c r="D462" s="39">
        <v>1865467.4702614713</v>
      </c>
      <c r="E462" s="39">
        <v>137208.05507728859</v>
      </c>
      <c r="F462" s="39">
        <v>879158.41375910328</v>
      </c>
      <c r="G462" s="39">
        <v>490395.35821881203</v>
      </c>
      <c r="H462" s="39">
        <v>635820.9104846142</v>
      </c>
      <c r="I462" s="39">
        <v>175051.28657929442</v>
      </c>
      <c r="J462" s="39">
        <v>1187749.2527424274</v>
      </c>
      <c r="K462" s="38"/>
      <c r="L462" s="38"/>
    </row>
    <row r="463" spans="1:12" s="10" customFormat="1" x14ac:dyDescent="0.2">
      <c r="A463" s="3">
        <f t="shared" ref="A463:A481" si="18">A462+1</f>
        <v>2025</v>
      </c>
      <c r="B463" s="39">
        <v>5049606.9465753846</v>
      </c>
      <c r="C463" s="39">
        <v>1705194.9242767447</v>
      </c>
      <c r="D463" s="39">
        <v>1790076.7847322035</v>
      </c>
      <c r="E463" s="39">
        <v>142367.2931571104</v>
      </c>
      <c r="F463" s="39">
        <v>837291.94904012152</v>
      </c>
      <c r="G463" s="39">
        <v>463866.2069468085</v>
      </c>
      <c r="H463" s="39">
        <v>563300.52251154685</v>
      </c>
      <c r="I463" s="39">
        <v>176531.98323756657</v>
      </c>
      <c r="J463" s="39">
        <v>1161054.0674054862</v>
      </c>
      <c r="K463" s="38"/>
      <c r="L463" s="38"/>
    </row>
    <row r="464" spans="1:12" s="10" customFormat="1" x14ac:dyDescent="0.2">
      <c r="A464" s="3">
        <f t="shared" si="18"/>
        <v>2026</v>
      </c>
      <c r="B464" s="39">
        <v>4363685.5572603075</v>
      </c>
      <c r="C464" s="39">
        <v>1366815.9960533793</v>
      </c>
      <c r="D464" s="39">
        <v>2265764.6771519571</v>
      </c>
      <c r="E464" s="39">
        <v>167981.07860318711</v>
      </c>
      <c r="F464" s="39">
        <v>721454.85498675751</v>
      </c>
      <c r="G464" s="39">
        <v>393272.82083043718</v>
      </c>
      <c r="H464" s="39">
        <v>519881.22211767075</v>
      </c>
      <c r="I464" s="39">
        <v>156078.44895315624</v>
      </c>
      <c r="J464" s="39">
        <v>1038201.1357157194</v>
      </c>
      <c r="K464" s="38"/>
      <c r="L464" s="38"/>
    </row>
    <row r="465" spans="1:12" s="10" customFormat="1" x14ac:dyDescent="0.2">
      <c r="A465" s="3">
        <f t="shared" si="18"/>
        <v>2027</v>
      </c>
      <c r="B465" s="39">
        <v>3677764.1679452304</v>
      </c>
      <c r="C465" s="39">
        <v>1091730.7582220007</v>
      </c>
      <c r="D465" s="39">
        <v>2920645.0128368884</v>
      </c>
      <c r="E465" s="39">
        <v>222700.80140269003</v>
      </c>
      <c r="F465" s="39">
        <v>579927.09336780547</v>
      </c>
      <c r="G465" s="39">
        <v>317101.29588180489</v>
      </c>
      <c r="H465" s="39">
        <v>480068.29243835376</v>
      </c>
      <c r="I465" s="39">
        <v>167172.28697666316</v>
      </c>
      <c r="J465" s="39">
        <v>819063.63965591241</v>
      </c>
      <c r="K465" s="38"/>
      <c r="L465" s="38"/>
    </row>
    <row r="466" spans="1:12" s="10" customFormat="1" x14ac:dyDescent="0.2">
      <c r="A466" s="3">
        <f t="shared" si="18"/>
        <v>2028</v>
      </c>
      <c r="B466" s="39">
        <v>2991842.7786301533</v>
      </c>
      <c r="C466" s="39">
        <v>811290.14317092486</v>
      </c>
      <c r="D466" s="39">
        <v>3817678.7927446794</v>
      </c>
      <c r="E466" s="39">
        <v>360533.5775579242</v>
      </c>
      <c r="F466" s="39">
        <v>435432.12929427472</v>
      </c>
      <c r="G466" s="39">
        <v>240101.86746574592</v>
      </c>
      <c r="H466" s="39">
        <v>385569.7703597598</v>
      </c>
      <c r="I466" s="39">
        <v>187487.28343005822</v>
      </c>
      <c r="J466" s="39">
        <v>571428.00735146541</v>
      </c>
      <c r="K466" s="38"/>
      <c r="L466" s="38"/>
    </row>
    <row r="467" spans="1:12" s="10" customFormat="1" x14ac:dyDescent="0.2">
      <c r="A467" s="3">
        <f t="shared" si="18"/>
        <v>2029</v>
      </c>
      <c r="B467" s="39">
        <v>2305921.3893150762</v>
      </c>
      <c r="C467" s="39">
        <v>629844.54924022092</v>
      </c>
      <c r="D467" s="39">
        <v>4198792.9415517477</v>
      </c>
      <c r="E467" s="39">
        <v>276854.29606676742</v>
      </c>
      <c r="F467" s="39">
        <v>338557.45155797561</v>
      </c>
      <c r="G467" s="39">
        <v>187835.08962293417</v>
      </c>
      <c r="H467" s="39">
        <v>295418.33538203721</v>
      </c>
      <c r="I467" s="39">
        <v>144426.29555077016</v>
      </c>
      <c r="J467" s="39">
        <v>432985.37189437088</v>
      </c>
      <c r="K467" s="38"/>
      <c r="L467" s="38"/>
    </row>
    <row r="468" spans="1:12" s="10" customFormat="1" x14ac:dyDescent="0.2">
      <c r="A468" s="3">
        <f t="shared" si="18"/>
        <v>2030</v>
      </c>
      <c r="B468" s="39">
        <v>1620000.0000000005</v>
      </c>
      <c r="C468" s="39">
        <v>550193.61209150194</v>
      </c>
      <c r="D468" s="39">
        <v>2882753.2989552729</v>
      </c>
      <c r="E468" s="39">
        <v>231881.81043026122</v>
      </c>
      <c r="F468" s="39">
        <v>295411.64638210257</v>
      </c>
      <c r="G468" s="39">
        <v>164415.47008924422</v>
      </c>
      <c r="H468" s="39">
        <v>256135.25842378472</v>
      </c>
      <c r="I468" s="39">
        <v>121962.20258310578</v>
      </c>
      <c r="J468" s="39">
        <v>0</v>
      </c>
      <c r="K468" s="38"/>
      <c r="L468" s="38"/>
    </row>
    <row r="469" spans="1:12" s="10" customFormat="1" x14ac:dyDescent="0.2">
      <c r="A469" s="3">
        <f t="shared" si="18"/>
        <v>2031</v>
      </c>
      <c r="B469" s="39">
        <v>1458000</v>
      </c>
      <c r="C469" s="39">
        <v>496626.47906004492</v>
      </c>
      <c r="D469" s="39">
        <v>2957037.6942141298</v>
      </c>
      <c r="E469" s="39">
        <v>213644.049846654</v>
      </c>
      <c r="F469" s="39">
        <v>262289.96931781783</v>
      </c>
      <c r="G469" s="39">
        <v>145761.89701306852</v>
      </c>
      <c r="H469" s="39">
        <v>230531.06928229041</v>
      </c>
      <c r="I469" s="39">
        <v>109146.53548012435</v>
      </c>
      <c r="J469" s="39">
        <v>0</v>
      </c>
      <c r="K469" s="38"/>
      <c r="L469" s="38"/>
    </row>
    <row r="470" spans="1:12" s="10" customFormat="1" x14ac:dyDescent="0.2">
      <c r="A470" s="3">
        <f t="shared" si="18"/>
        <v>2032</v>
      </c>
      <c r="B470" s="39">
        <v>1296000</v>
      </c>
      <c r="C470" s="39">
        <v>461739.006145661</v>
      </c>
      <c r="D470" s="39">
        <v>2823140.5753619825</v>
      </c>
      <c r="E470" s="39">
        <v>187524.67405366589</v>
      </c>
      <c r="F470" s="39">
        <v>226121.60818162537</v>
      </c>
      <c r="G470" s="39">
        <v>127261.72480292416</v>
      </c>
      <c r="H470" s="39">
        <v>199112.24607822852</v>
      </c>
      <c r="I470" s="39">
        <v>94240.740737895161</v>
      </c>
      <c r="J470" s="39">
        <v>0</v>
      </c>
      <c r="K470" s="38"/>
      <c r="L470" s="38"/>
    </row>
    <row r="471" spans="1:12" s="10" customFormat="1" x14ac:dyDescent="0.2">
      <c r="A471" s="3">
        <f t="shared" si="18"/>
        <v>2033</v>
      </c>
      <c r="B471" s="39">
        <v>1134000.0000000002</v>
      </c>
      <c r="C471" s="39">
        <v>410729.67203458771</v>
      </c>
      <c r="D471" s="39">
        <v>2828791.8871361562</v>
      </c>
      <c r="E471" s="39">
        <v>158824.49683146307</v>
      </c>
      <c r="F471" s="39">
        <v>200937.33958363021</v>
      </c>
      <c r="G471" s="39">
        <v>109030.86843897738</v>
      </c>
      <c r="H471" s="39">
        <v>171173.90422523001</v>
      </c>
      <c r="I471" s="39">
        <v>83303.718886111747</v>
      </c>
      <c r="J471" s="39">
        <v>0</v>
      </c>
      <c r="K471" s="38"/>
      <c r="L471" s="38"/>
    </row>
    <row r="472" spans="1:12" s="10" customFormat="1" x14ac:dyDescent="0.2">
      <c r="A472" s="3">
        <f t="shared" si="18"/>
        <v>2034</v>
      </c>
      <c r="B472" s="39">
        <v>972000.00000000023</v>
      </c>
      <c r="C472" s="39">
        <v>361878.11785728252</v>
      </c>
      <c r="D472" s="39">
        <v>2780984.3989409418</v>
      </c>
      <c r="E472" s="39">
        <v>136906.38318071465</v>
      </c>
      <c r="F472" s="39">
        <v>165577.6582308904</v>
      </c>
      <c r="G472" s="39">
        <v>93413.802361173322</v>
      </c>
      <c r="H472" s="39">
        <v>144128.27022830845</v>
      </c>
      <c r="I472" s="39">
        <v>70095.768141630819</v>
      </c>
      <c r="J472" s="39">
        <v>0</v>
      </c>
      <c r="K472" s="38"/>
      <c r="L472" s="38"/>
    </row>
    <row r="473" spans="1:12" s="10" customFormat="1" x14ac:dyDescent="0.2">
      <c r="A473" s="3">
        <f t="shared" si="18"/>
        <v>2035</v>
      </c>
      <c r="B473" s="39">
        <v>810000</v>
      </c>
      <c r="C473" s="39">
        <v>303939.47294806212</v>
      </c>
      <c r="D473" s="39">
        <v>2825533.132451517</v>
      </c>
      <c r="E473" s="39">
        <v>109880.05769471316</v>
      </c>
      <c r="F473" s="39">
        <v>140331.89317223866</v>
      </c>
      <c r="G473" s="39">
        <v>77564.35338375649</v>
      </c>
      <c r="H473" s="39">
        <v>120283.12695054879</v>
      </c>
      <c r="I473" s="39">
        <v>58001.095850680846</v>
      </c>
      <c r="J473" s="39">
        <v>0</v>
      </c>
      <c r="K473" s="38"/>
      <c r="L473" s="38"/>
    </row>
    <row r="474" spans="1:12" s="10" customFormat="1" x14ac:dyDescent="0.2">
      <c r="A474" s="3">
        <f t="shared" si="18"/>
        <v>2036</v>
      </c>
      <c r="B474" s="39">
        <v>648000</v>
      </c>
      <c r="C474" s="39">
        <v>254335.78042014939</v>
      </c>
      <c r="D474" s="39">
        <v>2695013.0107310619</v>
      </c>
      <c r="E474" s="39">
        <v>78401.905848326249</v>
      </c>
      <c r="F474" s="39">
        <v>113495.97493739701</v>
      </c>
      <c r="G474" s="39">
        <v>62321.155716332105</v>
      </c>
      <c r="H474" s="39">
        <v>95522.483916769939</v>
      </c>
      <c r="I474" s="39">
        <v>43922.699161025332</v>
      </c>
      <c r="J474" s="39">
        <v>0</v>
      </c>
      <c r="K474" s="38"/>
      <c r="L474" s="38"/>
    </row>
    <row r="475" spans="1:12" s="10" customFormat="1" x14ac:dyDescent="0.2">
      <c r="A475" s="3">
        <f t="shared" si="18"/>
        <v>2037</v>
      </c>
      <c r="B475" s="39">
        <v>486000</v>
      </c>
      <c r="C475" s="39">
        <v>192423.31593259223</v>
      </c>
      <c r="D475" s="39">
        <v>2732068.2712978194</v>
      </c>
      <c r="E475" s="39">
        <v>66499.177114514925</v>
      </c>
      <c r="F475" s="39">
        <v>80170.432173412439</v>
      </c>
      <c r="G475" s="39">
        <v>44470.009242510459</v>
      </c>
      <c r="H475" s="39">
        <v>68614.914293428723</v>
      </c>
      <c r="I475" s="39">
        <v>33822.151243541266</v>
      </c>
      <c r="J475" s="39">
        <v>0</v>
      </c>
      <c r="K475" s="38"/>
      <c r="L475" s="38"/>
    </row>
    <row r="476" spans="1:12" s="10" customFormat="1" x14ac:dyDescent="0.2">
      <c r="A476" s="3">
        <f t="shared" si="18"/>
        <v>2038</v>
      </c>
      <c r="B476" s="39">
        <v>324000.00000000006</v>
      </c>
      <c r="C476" s="39">
        <v>133718.68116302218</v>
      </c>
      <c r="D476" s="39">
        <v>2617541.0728147659</v>
      </c>
      <c r="E476" s="39">
        <v>40467.018315588182</v>
      </c>
      <c r="F476" s="39">
        <v>52897.843670088776</v>
      </c>
      <c r="G476" s="39">
        <v>29550.99804909826</v>
      </c>
      <c r="H476" s="39">
        <v>46190.92304908084</v>
      </c>
      <c r="I476" s="39">
        <v>21174.535753121825</v>
      </c>
      <c r="J476" s="39">
        <v>0</v>
      </c>
      <c r="K476" s="38"/>
      <c r="L476" s="38"/>
    </row>
    <row r="477" spans="1:12" s="10" customFormat="1" x14ac:dyDescent="0.2">
      <c r="A477" s="3">
        <f t="shared" si="18"/>
        <v>2039</v>
      </c>
      <c r="B477" s="39">
        <v>162000</v>
      </c>
      <c r="C477" s="39">
        <v>68291.916250542912</v>
      </c>
      <c r="D477" s="39">
        <v>2594418.4896418611</v>
      </c>
      <c r="E477" s="39">
        <v>18399.626811825321</v>
      </c>
      <c r="F477" s="39">
        <v>26833.032907483346</v>
      </c>
      <c r="G477" s="39">
        <v>14837.887224870421</v>
      </c>
      <c r="H477" s="39">
        <v>23117.299191764614</v>
      </c>
      <c r="I477" s="39">
        <v>10520.237613513395</v>
      </c>
      <c r="J477" s="39">
        <v>0</v>
      </c>
      <c r="K477" s="38"/>
      <c r="L477" s="38"/>
    </row>
    <row r="478" spans="1:12" s="10" customFormat="1" x14ac:dyDescent="0.2">
      <c r="A478" s="3">
        <f t="shared" si="18"/>
        <v>2040</v>
      </c>
      <c r="B478" s="39">
        <v>0</v>
      </c>
      <c r="C478" s="39">
        <v>0</v>
      </c>
      <c r="D478" s="39">
        <v>2475750.2926137415</v>
      </c>
      <c r="E478" s="39">
        <v>0</v>
      </c>
      <c r="F478" s="39">
        <v>0</v>
      </c>
      <c r="G478" s="39">
        <v>0</v>
      </c>
      <c r="H478" s="39">
        <v>0</v>
      </c>
      <c r="I478" s="39">
        <v>0</v>
      </c>
      <c r="J478" s="39">
        <v>0</v>
      </c>
      <c r="K478" s="38"/>
      <c r="L478" s="38"/>
    </row>
    <row r="479" spans="1:12" s="10" customFormat="1" x14ac:dyDescent="0.2">
      <c r="A479" s="3">
        <f t="shared" si="18"/>
        <v>2041</v>
      </c>
      <c r="B479" s="39">
        <v>0</v>
      </c>
      <c r="C479" s="39">
        <v>0</v>
      </c>
      <c r="D479" s="39">
        <v>2459878.6849370948</v>
      </c>
      <c r="E479" s="39">
        <v>0</v>
      </c>
      <c r="F479" s="39">
        <v>0</v>
      </c>
      <c r="G479" s="39">
        <v>0</v>
      </c>
      <c r="H479" s="39">
        <v>0</v>
      </c>
      <c r="I479" s="39">
        <v>0</v>
      </c>
      <c r="J479" s="39">
        <v>0</v>
      </c>
      <c r="K479" s="38"/>
      <c r="L479" s="38"/>
    </row>
    <row r="480" spans="1:12" s="10" customFormat="1" x14ac:dyDescent="0.2">
      <c r="A480" s="3">
        <f t="shared" si="18"/>
        <v>2042</v>
      </c>
      <c r="B480" s="39">
        <v>0</v>
      </c>
      <c r="C480" s="39">
        <v>0</v>
      </c>
      <c r="D480" s="39">
        <v>2209452.915561317</v>
      </c>
      <c r="E480" s="39">
        <v>0</v>
      </c>
      <c r="F480" s="39">
        <v>0</v>
      </c>
      <c r="G480" s="39">
        <v>0</v>
      </c>
      <c r="H480" s="39">
        <v>0</v>
      </c>
      <c r="I480" s="39">
        <v>0</v>
      </c>
      <c r="J480" s="39">
        <v>0</v>
      </c>
      <c r="K480" s="38"/>
      <c r="L480" s="38"/>
    </row>
    <row r="481" spans="1:12" s="10" customFormat="1" x14ac:dyDescent="0.2">
      <c r="A481" s="3">
        <f t="shared" si="18"/>
        <v>2043</v>
      </c>
      <c r="B481" s="39">
        <v>0</v>
      </c>
      <c r="C481" s="39">
        <v>0</v>
      </c>
      <c r="D481" s="39">
        <v>2300471.5224411436</v>
      </c>
      <c r="E481" s="39">
        <v>0</v>
      </c>
      <c r="F481" s="39">
        <v>0</v>
      </c>
      <c r="G481" s="39">
        <v>0</v>
      </c>
      <c r="H481" s="39">
        <v>0</v>
      </c>
      <c r="I481" s="39">
        <v>0</v>
      </c>
      <c r="J481" s="39">
        <v>0</v>
      </c>
      <c r="K481" s="38"/>
      <c r="L481" s="38"/>
    </row>
    <row r="482" spans="1:12" x14ac:dyDescent="0.2">
      <c r="E482" s="26"/>
      <c r="F482" s="26"/>
      <c r="G482" s="26"/>
      <c r="H482" s="26"/>
      <c r="I482" s="26"/>
      <c r="J482" s="26"/>
      <c r="K482" s="26"/>
      <c r="L482" s="26"/>
    </row>
    <row r="483" spans="1:12" x14ac:dyDescent="0.2">
      <c r="A483" s="3">
        <f>A458+1</f>
        <v>19</v>
      </c>
      <c r="B483" s="9" t="str">
        <f ca="1">OFFSET(Portfolios!$B$7,A483,0)</f>
        <v>Portfolio19</v>
      </c>
      <c r="C483" s="9" t="str">
        <f ca="1">VLOOKUP(B483,Portfolios!$B$8:$C$47,2,FALSE)</f>
        <v>SoA in 2029</v>
      </c>
      <c r="E483" s="92" t="s">
        <v>183</v>
      </c>
      <c r="F483" s="92"/>
      <c r="G483" s="92"/>
      <c r="H483" s="92"/>
      <c r="I483" s="92"/>
      <c r="J483" s="92"/>
      <c r="K483" s="26"/>
      <c r="L483" s="26"/>
    </row>
    <row r="484" spans="1:12" x14ac:dyDescent="0.2">
      <c r="C484" s="28" t="s">
        <v>184</v>
      </c>
      <c r="D484" s="28" t="s">
        <v>185</v>
      </c>
      <c r="E484" s="26" t="s">
        <v>186</v>
      </c>
      <c r="F484" s="26" t="s">
        <v>187</v>
      </c>
      <c r="G484" s="26" t="s">
        <v>188</v>
      </c>
      <c r="H484" s="26" t="s">
        <v>189</v>
      </c>
      <c r="I484" s="26" t="s">
        <v>190</v>
      </c>
      <c r="J484" s="26" t="s">
        <v>191</v>
      </c>
      <c r="K484" s="26"/>
      <c r="L484" s="26"/>
    </row>
    <row r="485" spans="1:12" s="11" customFormat="1" x14ac:dyDescent="0.2">
      <c r="A485" s="3" t="s">
        <v>163</v>
      </c>
      <c r="B485" s="3" t="s">
        <v>192</v>
      </c>
      <c r="C485" s="3" t="s">
        <v>193</v>
      </c>
      <c r="D485" s="3" t="s">
        <v>194</v>
      </c>
      <c r="E485" s="42" t="s">
        <v>195</v>
      </c>
      <c r="F485" s="42" t="s">
        <v>196</v>
      </c>
      <c r="G485" s="42" t="s">
        <v>197</v>
      </c>
      <c r="H485" s="42" t="s">
        <v>198</v>
      </c>
      <c r="I485" s="42" t="s">
        <v>199</v>
      </c>
      <c r="J485" s="42" t="s">
        <v>200</v>
      </c>
      <c r="K485" s="42"/>
      <c r="L485" s="42"/>
    </row>
    <row r="486" spans="1:12" s="10" customFormat="1" x14ac:dyDescent="0.2">
      <c r="A486" s="3">
        <v>2023</v>
      </c>
      <c r="B486" s="39">
        <v>5887116.996684636</v>
      </c>
      <c r="C486" s="39">
        <v>2351874.5364913354</v>
      </c>
      <c r="D486" s="39">
        <v>2097049.4985760415</v>
      </c>
      <c r="E486" s="39">
        <v>41539.20481639068</v>
      </c>
      <c r="F486" s="39">
        <v>919174.71131232113</v>
      </c>
      <c r="G486" s="39">
        <v>509984.797645399</v>
      </c>
      <c r="H486" s="39">
        <v>641894.75561750995</v>
      </c>
      <c r="I486" s="39">
        <v>130219.07016810354</v>
      </c>
      <c r="J486" s="39">
        <v>1292429.9206335763</v>
      </c>
      <c r="K486" s="38"/>
      <c r="L486" s="38"/>
    </row>
    <row r="487" spans="1:12" s="10" customFormat="1" x14ac:dyDescent="0.2">
      <c r="A487" s="3">
        <f>A486+1</f>
        <v>2024</v>
      </c>
      <c r="B487" s="39">
        <v>5308315.9774718583</v>
      </c>
      <c r="C487" s="39">
        <v>1802932.700610318</v>
      </c>
      <c r="D487" s="39">
        <v>1865467.4702614713</v>
      </c>
      <c r="E487" s="39">
        <v>137208.05507728859</v>
      </c>
      <c r="F487" s="39">
        <v>879158.41375910328</v>
      </c>
      <c r="G487" s="39">
        <v>490395.35821881203</v>
      </c>
      <c r="H487" s="39">
        <v>635820.9104846142</v>
      </c>
      <c r="I487" s="39">
        <v>175051.28657929442</v>
      </c>
      <c r="J487" s="39">
        <v>1187749.2527424274</v>
      </c>
      <c r="K487" s="38"/>
      <c r="L487" s="38"/>
    </row>
    <row r="488" spans="1:12" s="10" customFormat="1" x14ac:dyDescent="0.2">
      <c r="A488" s="3">
        <f t="shared" ref="A488:A506" si="19">A487+1</f>
        <v>2025</v>
      </c>
      <c r="B488" s="39">
        <v>5049606.9465753846</v>
      </c>
      <c r="C488" s="39">
        <v>1705194.9242767447</v>
      </c>
      <c r="D488" s="39">
        <v>1790076.7847322035</v>
      </c>
      <c r="E488" s="39">
        <v>142367.2931571104</v>
      </c>
      <c r="F488" s="39">
        <v>837291.94904012152</v>
      </c>
      <c r="G488" s="39">
        <v>463866.2069468085</v>
      </c>
      <c r="H488" s="39">
        <v>563300.52251154685</v>
      </c>
      <c r="I488" s="39">
        <v>176531.98323756657</v>
      </c>
      <c r="J488" s="39">
        <v>1161054.0674054862</v>
      </c>
      <c r="K488" s="38"/>
      <c r="L488" s="38"/>
    </row>
    <row r="489" spans="1:12" s="10" customFormat="1" x14ac:dyDescent="0.2">
      <c r="A489" s="3">
        <f t="shared" si="19"/>
        <v>2026</v>
      </c>
      <c r="B489" s="39">
        <v>4363685.5572603075</v>
      </c>
      <c r="C489" s="39">
        <v>1366815.9960533793</v>
      </c>
      <c r="D489" s="39">
        <v>2265764.6771519571</v>
      </c>
      <c r="E489" s="39">
        <v>167981.07860318711</v>
      </c>
      <c r="F489" s="39">
        <v>721454.85498675751</v>
      </c>
      <c r="G489" s="39">
        <v>393272.82083043718</v>
      </c>
      <c r="H489" s="39">
        <v>519881.22211767075</v>
      </c>
      <c r="I489" s="39">
        <v>156078.44895315624</v>
      </c>
      <c r="J489" s="39">
        <v>1038201.1357157194</v>
      </c>
      <c r="K489" s="38"/>
      <c r="L489" s="38"/>
    </row>
    <row r="490" spans="1:12" s="10" customFormat="1" x14ac:dyDescent="0.2">
      <c r="A490" s="3">
        <f t="shared" si="19"/>
        <v>2027</v>
      </c>
      <c r="B490" s="39">
        <v>3677764.1679452304</v>
      </c>
      <c r="C490" s="39">
        <v>1091730.7582220007</v>
      </c>
      <c r="D490" s="39">
        <v>2920645.0128368884</v>
      </c>
      <c r="E490" s="39">
        <v>222700.80140269003</v>
      </c>
      <c r="F490" s="39">
        <v>579927.09336780547</v>
      </c>
      <c r="G490" s="39">
        <v>317101.29588180489</v>
      </c>
      <c r="H490" s="39">
        <v>480068.29243835376</v>
      </c>
      <c r="I490" s="39">
        <v>167172.28697666316</v>
      </c>
      <c r="J490" s="39">
        <v>819063.63965591241</v>
      </c>
      <c r="K490" s="38"/>
      <c r="L490" s="38"/>
    </row>
    <row r="491" spans="1:12" s="10" customFormat="1" x14ac:dyDescent="0.2">
      <c r="A491" s="3">
        <f t="shared" si="19"/>
        <v>2028</v>
      </c>
      <c r="B491" s="39">
        <v>2991842.7786301533</v>
      </c>
      <c r="C491" s="39">
        <v>811290.14317092486</v>
      </c>
      <c r="D491" s="39">
        <v>3817678.7927446794</v>
      </c>
      <c r="E491" s="39">
        <v>360533.5775579242</v>
      </c>
      <c r="F491" s="39">
        <v>435432.12929427472</v>
      </c>
      <c r="G491" s="39">
        <v>240101.86746574592</v>
      </c>
      <c r="H491" s="39">
        <v>385569.7703597598</v>
      </c>
      <c r="I491" s="39">
        <v>187487.28343005822</v>
      </c>
      <c r="J491" s="39">
        <v>571428.00735146541</v>
      </c>
      <c r="K491" s="38"/>
      <c r="L491" s="38"/>
    </row>
    <row r="492" spans="1:12" s="10" customFormat="1" x14ac:dyDescent="0.2">
      <c r="A492" s="3">
        <f t="shared" si="19"/>
        <v>2029</v>
      </c>
      <c r="B492" s="39">
        <v>2305921.3893150762</v>
      </c>
      <c r="C492" s="39">
        <v>629844.54924022092</v>
      </c>
      <c r="D492" s="39">
        <v>4198792.9415517477</v>
      </c>
      <c r="E492" s="39">
        <v>276854.29606676742</v>
      </c>
      <c r="F492" s="39">
        <v>338557.45155797561</v>
      </c>
      <c r="G492" s="39">
        <v>187835.08962293417</v>
      </c>
      <c r="H492" s="39">
        <v>295418.33538203721</v>
      </c>
      <c r="I492" s="39">
        <v>144426.29555077016</v>
      </c>
      <c r="J492" s="39">
        <v>432985.37189437088</v>
      </c>
      <c r="K492" s="38"/>
      <c r="L492" s="38"/>
    </row>
    <row r="493" spans="1:12" s="10" customFormat="1" x14ac:dyDescent="0.2">
      <c r="A493" s="3">
        <f t="shared" si="19"/>
        <v>2030</v>
      </c>
      <c r="B493" s="39">
        <v>1620000.0000000005</v>
      </c>
      <c r="C493" s="39">
        <v>550193.61209150194</v>
      </c>
      <c r="D493" s="39">
        <v>2882753.2989552729</v>
      </c>
      <c r="E493" s="39">
        <v>231881.81043026122</v>
      </c>
      <c r="F493" s="39">
        <v>295411.64638210257</v>
      </c>
      <c r="G493" s="39">
        <v>164415.47008924422</v>
      </c>
      <c r="H493" s="39">
        <v>256135.25842378472</v>
      </c>
      <c r="I493" s="39">
        <v>121962.20258310578</v>
      </c>
      <c r="J493" s="39">
        <v>0</v>
      </c>
      <c r="K493" s="38"/>
      <c r="L493" s="38"/>
    </row>
    <row r="494" spans="1:12" s="10" customFormat="1" x14ac:dyDescent="0.2">
      <c r="A494" s="3">
        <f t="shared" si="19"/>
        <v>2031</v>
      </c>
      <c r="B494" s="39">
        <v>1458000</v>
      </c>
      <c r="C494" s="39">
        <v>496626.47906004492</v>
      </c>
      <c r="D494" s="39">
        <v>2957037.6942141298</v>
      </c>
      <c r="E494" s="39">
        <v>213644.049846654</v>
      </c>
      <c r="F494" s="39">
        <v>262289.96931781783</v>
      </c>
      <c r="G494" s="39">
        <v>145761.89701306852</v>
      </c>
      <c r="H494" s="39">
        <v>230531.06928229041</v>
      </c>
      <c r="I494" s="39">
        <v>109146.53548012435</v>
      </c>
      <c r="J494" s="39">
        <v>0</v>
      </c>
      <c r="K494" s="38"/>
      <c r="L494" s="38"/>
    </row>
    <row r="495" spans="1:12" s="10" customFormat="1" x14ac:dyDescent="0.2">
      <c r="A495" s="3">
        <f t="shared" si="19"/>
        <v>2032</v>
      </c>
      <c r="B495" s="39">
        <v>1296000</v>
      </c>
      <c r="C495" s="39">
        <v>461739.006145661</v>
      </c>
      <c r="D495" s="39">
        <v>2823140.5753619825</v>
      </c>
      <c r="E495" s="39">
        <v>187524.67405366589</v>
      </c>
      <c r="F495" s="39">
        <v>226121.60818162537</v>
      </c>
      <c r="G495" s="39">
        <v>127261.72480292416</v>
      </c>
      <c r="H495" s="39">
        <v>199112.24607822852</v>
      </c>
      <c r="I495" s="39">
        <v>94240.740737895161</v>
      </c>
      <c r="J495" s="39">
        <v>0</v>
      </c>
      <c r="K495" s="38"/>
      <c r="L495" s="38"/>
    </row>
    <row r="496" spans="1:12" s="10" customFormat="1" x14ac:dyDescent="0.2">
      <c r="A496" s="3">
        <f t="shared" si="19"/>
        <v>2033</v>
      </c>
      <c r="B496" s="39">
        <v>1134000.0000000002</v>
      </c>
      <c r="C496" s="39">
        <v>410729.67203458771</v>
      </c>
      <c r="D496" s="39">
        <v>2828791.8871361562</v>
      </c>
      <c r="E496" s="39">
        <v>158824.49683146307</v>
      </c>
      <c r="F496" s="39">
        <v>200937.33958363021</v>
      </c>
      <c r="G496" s="39">
        <v>109030.86843897738</v>
      </c>
      <c r="H496" s="39">
        <v>171173.90422523001</v>
      </c>
      <c r="I496" s="39">
        <v>83303.718886111747</v>
      </c>
      <c r="J496" s="39">
        <v>0</v>
      </c>
      <c r="K496" s="38"/>
      <c r="L496" s="38"/>
    </row>
    <row r="497" spans="1:12" s="10" customFormat="1" x14ac:dyDescent="0.2">
      <c r="A497" s="3">
        <f t="shared" si="19"/>
        <v>2034</v>
      </c>
      <c r="B497" s="39">
        <v>972000.00000000023</v>
      </c>
      <c r="C497" s="39">
        <v>361878.11785728252</v>
      </c>
      <c r="D497" s="39">
        <v>2780984.3989409418</v>
      </c>
      <c r="E497" s="39">
        <v>136906.38318071465</v>
      </c>
      <c r="F497" s="39">
        <v>165577.6582308904</v>
      </c>
      <c r="G497" s="39">
        <v>93413.802361173322</v>
      </c>
      <c r="H497" s="39">
        <v>144128.27022830845</v>
      </c>
      <c r="I497" s="39">
        <v>70095.768141630819</v>
      </c>
      <c r="J497" s="39">
        <v>0</v>
      </c>
      <c r="K497" s="38"/>
      <c r="L497" s="38"/>
    </row>
    <row r="498" spans="1:12" s="10" customFormat="1" x14ac:dyDescent="0.2">
      <c r="A498" s="3">
        <f t="shared" si="19"/>
        <v>2035</v>
      </c>
      <c r="B498" s="39">
        <v>810000</v>
      </c>
      <c r="C498" s="39">
        <v>303939.47294806212</v>
      </c>
      <c r="D498" s="39">
        <v>2825533.132451517</v>
      </c>
      <c r="E498" s="39">
        <v>109880.05769471316</v>
      </c>
      <c r="F498" s="39">
        <v>140331.89317223866</v>
      </c>
      <c r="G498" s="39">
        <v>77564.35338375649</v>
      </c>
      <c r="H498" s="39">
        <v>120283.12695054879</v>
      </c>
      <c r="I498" s="39">
        <v>58001.095850680846</v>
      </c>
      <c r="J498" s="39">
        <v>0</v>
      </c>
      <c r="K498" s="38"/>
      <c r="L498" s="38"/>
    </row>
    <row r="499" spans="1:12" s="10" customFormat="1" x14ac:dyDescent="0.2">
      <c r="A499" s="3">
        <f t="shared" si="19"/>
        <v>2036</v>
      </c>
      <c r="B499" s="39">
        <v>648000</v>
      </c>
      <c r="C499" s="39">
        <v>254335.78042014939</v>
      </c>
      <c r="D499" s="39">
        <v>2695013.0107310619</v>
      </c>
      <c r="E499" s="39">
        <v>78401.905848326249</v>
      </c>
      <c r="F499" s="39">
        <v>113495.97493739701</v>
      </c>
      <c r="G499" s="39">
        <v>62321.155716332105</v>
      </c>
      <c r="H499" s="39">
        <v>95522.483916769939</v>
      </c>
      <c r="I499" s="39">
        <v>43922.699161025332</v>
      </c>
      <c r="J499" s="39">
        <v>0</v>
      </c>
      <c r="K499" s="38"/>
      <c r="L499" s="38"/>
    </row>
    <row r="500" spans="1:12" s="10" customFormat="1" x14ac:dyDescent="0.2">
      <c r="A500" s="3">
        <f t="shared" si="19"/>
        <v>2037</v>
      </c>
      <c r="B500" s="39">
        <v>486000</v>
      </c>
      <c r="C500" s="39">
        <v>192423.31593259223</v>
      </c>
      <c r="D500" s="39">
        <v>2732068.2712978194</v>
      </c>
      <c r="E500" s="39">
        <v>66499.177114514925</v>
      </c>
      <c r="F500" s="39">
        <v>80170.432173412439</v>
      </c>
      <c r="G500" s="39">
        <v>44470.009242510459</v>
      </c>
      <c r="H500" s="39">
        <v>68614.914293428723</v>
      </c>
      <c r="I500" s="39">
        <v>33822.151243541266</v>
      </c>
      <c r="J500" s="39">
        <v>0</v>
      </c>
      <c r="K500" s="38"/>
      <c r="L500" s="38"/>
    </row>
    <row r="501" spans="1:12" s="10" customFormat="1" x14ac:dyDescent="0.2">
      <c r="A501" s="3">
        <f t="shared" si="19"/>
        <v>2038</v>
      </c>
      <c r="B501" s="39">
        <v>324000.00000000006</v>
      </c>
      <c r="C501" s="39">
        <v>133718.68116302218</v>
      </c>
      <c r="D501" s="39">
        <v>2617541.0728147659</v>
      </c>
      <c r="E501" s="39">
        <v>40467.018315588182</v>
      </c>
      <c r="F501" s="39">
        <v>52897.843670088776</v>
      </c>
      <c r="G501" s="39">
        <v>29550.99804909826</v>
      </c>
      <c r="H501" s="39">
        <v>46190.92304908084</v>
      </c>
      <c r="I501" s="39">
        <v>21174.535753121825</v>
      </c>
      <c r="J501" s="39">
        <v>0</v>
      </c>
      <c r="K501" s="38"/>
      <c r="L501" s="38"/>
    </row>
    <row r="502" spans="1:12" s="10" customFormat="1" x14ac:dyDescent="0.2">
      <c r="A502" s="3">
        <f t="shared" si="19"/>
        <v>2039</v>
      </c>
      <c r="B502" s="39">
        <v>162000</v>
      </c>
      <c r="C502" s="39">
        <v>68291.916250542912</v>
      </c>
      <c r="D502" s="39">
        <v>2594418.4896418611</v>
      </c>
      <c r="E502" s="39">
        <v>18399.626811825321</v>
      </c>
      <c r="F502" s="39">
        <v>26833.032907483346</v>
      </c>
      <c r="G502" s="39">
        <v>14837.887224870421</v>
      </c>
      <c r="H502" s="39">
        <v>23117.299191764614</v>
      </c>
      <c r="I502" s="39">
        <v>10520.237613513395</v>
      </c>
      <c r="J502" s="39">
        <v>0</v>
      </c>
      <c r="K502" s="38"/>
      <c r="L502" s="38"/>
    </row>
    <row r="503" spans="1:12" s="10" customFormat="1" x14ac:dyDescent="0.2">
      <c r="A503" s="3">
        <f t="shared" si="19"/>
        <v>2040</v>
      </c>
      <c r="B503" s="39">
        <v>0</v>
      </c>
      <c r="C503" s="39">
        <v>0</v>
      </c>
      <c r="D503" s="39">
        <v>2475750.2926137415</v>
      </c>
      <c r="E503" s="39">
        <v>0</v>
      </c>
      <c r="F503" s="39">
        <v>0</v>
      </c>
      <c r="G503" s="39">
        <v>0</v>
      </c>
      <c r="H503" s="39">
        <v>0</v>
      </c>
      <c r="I503" s="39">
        <v>0</v>
      </c>
      <c r="J503" s="39">
        <v>0</v>
      </c>
      <c r="K503" s="38"/>
      <c r="L503" s="38"/>
    </row>
    <row r="504" spans="1:12" s="10" customFormat="1" x14ac:dyDescent="0.2">
      <c r="A504" s="3">
        <f t="shared" si="19"/>
        <v>2041</v>
      </c>
      <c r="B504" s="39">
        <v>0</v>
      </c>
      <c r="C504" s="39">
        <v>0</v>
      </c>
      <c r="D504" s="39">
        <v>2459878.6849370948</v>
      </c>
      <c r="E504" s="39">
        <v>0</v>
      </c>
      <c r="F504" s="39">
        <v>0</v>
      </c>
      <c r="G504" s="39">
        <v>0</v>
      </c>
      <c r="H504" s="39">
        <v>0</v>
      </c>
      <c r="I504" s="39">
        <v>0</v>
      </c>
      <c r="J504" s="39">
        <v>0</v>
      </c>
      <c r="K504" s="38"/>
      <c r="L504" s="38"/>
    </row>
    <row r="505" spans="1:12" s="10" customFormat="1" x14ac:dyDescent="0.2">
      <c r="A505" s="3">
        <f t="shared" si="19"/>
        <v>2042</v>
      </c>
      <c r="B505" s="39">
        <v>0</v>
      </c>
      <c r="C505" s="39">
        <v>0</v>
      </c>
      <c r="D505" s="39">
        <v>2209452.915561317</v>
      </c>
      <c r="E505" s="39">
        <v>0</v>
      </c>
      <c r="F505" s="39">
        <v>0</v>
      </c>
      <c r="G505" s="39">
        <v>0</v>
      </c>
      <c r="H505" s="39">
        <v>0</v>
      </c>
      <c r="I505" s="39">
        <v>0</v>
      </c>
      <c r="J505" s="39">
        <v>0</v>
      </c>
      <c r="K505" s="38"/>
      <c r="L505" s="38"/>
    </row>
    <row r="506" spans="1:12" s="10" customFormat="1" x14ac:dyDescent="0.2">
      <c r="A506" s="3">
        <f t="shared" si="19"/>
        <v>2043</v>
      </c>
      <c r="B506" s="39">
        <v>0</v>
      </c>
      <c r="C506" s="39">
        <v>0</v>
      </c>
      <c r="D506" s="39">
        <v>2300471.5224411436</v>
      </c>
      <c r="E506" s="39">
        <v>0</v>
      </c>
      <c r="F506" s="39">
        <v>0</v>
      </c>
      <c r="G506" s="39">
        <v>0</v>
      </c>
      <c r="H506" s="39">
        <v>0</v>
      </c>
      <c r="I506" s="39">
        <v>0</v>
      </c>
      <c r="J506" s="39">
        <v>0</v>
      </c>
      <c r="K506" s="38"/>
      <c r="L506" s="38"/>
    </row>
    <row r="507" spans="1:12" x14ac:dyDescent="0.2">
      <c r="E507" s="26"/>
      <c r="F507" s="26"/>
      <c r="G507" s="26"/>
      <c r="H507" s="26"/>
      <c r="I507" s="26"/>
      <c r="J507" s="26"/>
      <c r="K507" s="26"/>
      <c r="L507" s="26"/>
    </row>
    <row r="508" spans="1:12" x14ac:dyDescent="0.2">
      <c r="A508" s="3">
        <f>A483+1</f>
        <v>20</v>
      </c>
      <c r="B508" s="9" t="str">
        <f ca="1">OFFSET(Portfolios!$B$7,A508,0)</f>
        <v>Portfolio20</v>
      </c>
      <c r="C508" s="9" t="str">
        <f ca="1">VLOOKUP(B508,Portfolios!$B$8:$C$47,2,FALSE)</f>
        <v>WY in 2026</v>
      </c>
      <c r="E508" s="92" t="s">
        <v>183</v>
      </c>
      <c r="F508" s="92"/>
      <c r="G508" s="92"/>
      <c r="H508" s="92"/>
      <c r="I508" s="92"/>
      <c r="J508" s="92"/>
      <c r="K508" s="26"/>
      <c r="L508" s="26"/>
    </row>
    <row r="509" spans="1:12" x14ac:dyDescent="0.2">
      <c r="C509" s="28" t="s">
        <v>184</v>
      </c>
      <c r="D509" s="28" t="s">
        <v>185</v>
      </c>
      <c r="E509" s="26" t="s">
        <v>186</v>
      </c>
      <c r="F509" s="26" t="s">
        <v>187</v>
      </c>
      <c r="G509" s="26" t="s">
        <v>188</v>
      </c>
      <c r="H509" s="26" t="s">
        <v>189</v>
      </c>
      <c r="I509" s="26" t="s">
        <v>190</v>
      </c>
      <c r="J509" s="26" t="s">
        <v>191</v>
      </c>
      <c r="K509" s="26"/>
      <c r="L509" s="26"/>
    </row>
    <row r="510" spans="1:12" s="11" customFormat="1" x14ac:dyDescent="0.2">
      <c r="A510" s="3" t="s">
        <v>163</v>
      </c>
      <c r="B510" s="3" t="s">
        <v>192</v>
      </c>
      <c r="C510" s="3" t="s">
        <v>193</v>
      </c>
      <c r="D510" s="3" t="s">
        <v>194</v>
      </c>
      <c r="E510" s="42" t="s">
        <v>195</v>
      </c>
      <c r="F510" s="42" t="s">
        <v>196</v>
      </c>
      <c r="G510" s="42" t="s">
        <v>197</v>
      </c>
      <c r="H510" s="42" t="s">
        <v>198</v>
      </c>
      <c r="I510" s="42" t="s">
        <v>199</v>
      </c>
      <c r="J510" s="42" t="s">
        <v>200</v>
      </c>
      <c r="K510" s="42"/>
      <c r="L510" s="42"/>
    </row>
    <row r="511" spans="1:12" s="10" customFormat="1" x14ac:dyDescent="0.2">
      <c r="A511" s="3">
        <v>2023</v>
      </c>
      <c r="B511" s="39">
        <v>5887116.996684636</v>
      </c>
      <c r="C511" s="39">
        <v>2351874.5364913354</v>
      </c>
      <c r="D511" s="39">
        <v>2097049.4985760415</v>
      </c>
      <c r="E511" s="39">
        <v>41539.20481639068</v>
      </c>
      <c r="F511" s="39">
        <v>919174.71131232113</v>
      </c>
      <c r="G511" s="39">
        <v>509984.797645399</v>
      </c>
      <c r="H511" s="39">
        <v>641894.75561750995</v>
      </c>
      <c r="I511" s="39">
        <v>130219.07016810354</v>
      </c>
      <c r="J511" s="39">
        <v>1292429.9206335763</v>
      </c>
      <c r="K511" s="38"/>
      <c r="L511" s="38"/>
    </row>
    <row r="512" spans="1:12" s="10" customFormat="1" x14ac:dyDescent="0.2">
      <c r="A512" s="3">
        <f>A511+1</f>
        <v>2024</v>
      </c>
      <c r="B512" s="39">
        <v>5308315.9774718583</v>
      </c>
      <c r="C512" s="39">
        <v>1802932.700610318</v>
      </c>
      <c r="D512" s="39">
        <v>1865467.4702614713</v>
      </c>
      <c r="E512" s="39">
        <v>137208.05507728859</v>
      </c>
      <c r="F512" s="39">
        <v>879158.41375910328</v>
      </c>
      <c r="G512" s="39">
        <v>490395.35821881203</v>
      </c>
      <c r="H512" s="39">
        <v>635820.9104846142</v>
      </c>
      <c r="I512" s="39">
        <v>175051.28657929442</v>
      </c>
      <c r="J512" s="39">
        <v>1187749.2527424274</v>
      </c>
      <c r="K512" s="38"/>
      <c r="L512" s="38"/>
    </row>
    <row r="513" spans="1:12" s="10" customFormat="1" x14ac:dyDescent="0.2">
      <c r="A513" s="3">
        <f t="shared" ref="A513:A530" si="20">A512+1</f>
        <v>2025</v>
      </c>
      <c r="B513" s="39">
        <v>5049606.9465753846</v>
      </c>
      <c r="C513" s="39">
        <v>1705194.9242767447</v>
      </c>
      <c r="D513" s="39">
        <v>1790076.7847322035</v>
      </c>
      <c r="E513" s="39">
        <v>142367.2931571104</v>
      </c>
      <c r="F513" s="39">
        <v>837291.94904012152</v>
      </c>
      <c r="G513" s="39">
        <v>463866.2069468085</v>
      </c>
      <c r="H513" s="39">
        <v>563300.52251154685</v>
      </c>
      <c r="I513" s="39">
        <v>176531.98323756657</v>
      </c>
      <c r="J513" s="39">
        <v>1161054.0674054862</v>
      </c>
      <c r="K513" s="38"/>
      <c r="L513" s="38"/>
    </row>
    <row r="514" spans="1:12" s="10" customFormat="1" x14ac:dyDescent="0.2">
      <c r="A514" s="3">
        <f t="shared" si="20"/>
        <v>2026</v>
      </c>
      <c r="B514" s="39">
        <v>4363685.5572603075</v>
      </c>
      <c r="C514" s="39">
        <v>1366815.9960533793</v>
      </c>
      <c r="D514" s="39">
        <v>2265764.6771519571</v>
      </c>
      <c r="E514" s="39">
        <v>167981.07860318711</v>
      </c>
      <c r="F514" s="39">
        <v>721454.85498675751</v>
      </c>
      <c r="G514" s="39">
        <v>393272.82083043718</v>
      </c>
      <c r="H514" s="39">
        <v>519881.22211767075</v>
      </c>
      <c r="I514" s="39">
        <v>156078.44895315624</v>
      </c>
      <c r="J514" s="39">
        <v>1038201.1357157194</v>
      </c>
      <c r="K514" s="38"/>
      <c r="L514" s="38"/>
    </row>
    <row r="515" spans="1:12" s="10" customFormat="1" x14ac:dyDescent="0.2">
      <c r="A515" s="3">
        <f t="shared" si="20"/>
        <v>2027</v>
      </c>
      <c r="B515" s="39">
        <v>3677764.1679452304</v>
      </c>
      <c r="C515" s="39">
        <v>1091730.7582220007</v>
      </c>
      <c r="D515" s="39">
        <v>2920645.0128368884</v>
      </c>
      <c r="E515" s="39">
        <v>222700.80140269003</v>
      </c>
      <c r="F515" s="39">
        <v>579927.09336780547</v>
      </c>
      <c r="G515" s="39">
        <v>317101.29588180489</v>
      </c>
      <c r="H515" s="39">
        <v>480068.29243835376</v>
      </c>
      <c r="I515" s="39">
        <v>167172.28697666316</v>
      </c>
      <c r="J515" s="39">
        <v>819063.63965591241</v>
      </c>
      <c r="K515" s="38"/>
      <c r="L515" s="38"/>
    </row>
    <row r="516" spans="1:12" s="10" customFormat="1" x14ac:dyDescent="0.2">
      <c r="A516" s="3">
        <f t="shared" si="20"/>
        <v>2028</v>
      </c>
      <c r="B516" s="39">
        <v>2991842.7786301533</v>
      </c>
      <c r="C516" s="39">
        <v>811290.14317092486</v>
      </c>
      <c r="D516" s="39">
        <v>3817678.7927446794</v>
      </c>
      <c r="E516" s="39">
        <v>360533.5775579242</v>
      </c>
      <c r="F516" s="39">
        <v>435432.12929427472</v>
      </c>
      <c r="G516" s="39">
        <v>240101.86746574592</v>
      </c>
      <c r="H516" s="39">
        <v>385569.7703597598</v>
      </c>
      <c r="I516" s="39">
        <v>187487.28343005822</v>
      </c>
      <c r="J516" s="39">
        <v>571428.00735146541</v>
      </c>
      <c r="K516" s="38"/>
      <c r="L516" s="38"/>
    </row>
    <row r="517" spans="1:12" s="10" customFormat="1" x14ac:dyDescent="0.2">
      <c r="A517" s="3">
        <f t="shared" si="20"/>
        <v>2029</v>
      </c>
      <c r="B517" s="39">
        <v>2305921.3893150762</v>
      </c>
      <c r="C517" s="39">
        <v>629844.54924022092</v>
      </c>
      <c r="D517" s="39">
        <v>4198792.9415517477</v>
      </c>
      <c r="E517" s="39">
        <v>276854.29606676742</v>
      </c>
      <c r="F517" s="39">
        <v>338557.45155797561</v>
      </c>
      <c r="G517" s="39">
        <v>187835.08962293417</v>
      </c>
      <c r="H517" s="39">
        <v>295418.33538203721</v>
      </c>
      <c r="I517" s="39">
        <v>144426.29555077016</v>
      </c>
      <c r="J517" s="39">
        <v>432985.37189437088</v>
      </c>
      <c r="K517" s="38"/>
      <c r="L517" s="38"/>
    </row>
    <row r="518" spans="1:12" s="10" customFormat="1" x14ac:dyDescent="0.2">
      <c r="A518" s="3">
        <f t="shared" si="20"/>
        <v>2030</v>
      </c>
      <c r="B518" s="39">
        <v>1620000.0000000005</v>
      </c>
      <c r="C518" s="39">
        <v>550193.61209150194</v>
      </c>
      <c r="D518" s="39">
        <v>2882753.2989552729</v>
      </c>
      <c r="E518" s="39">
        <v>231881.81043026122</v>
      </c>
      <c r="F518" s="39">
        <v>295411.64638210257</v>
      </c>
      <c r="G518" s="39">
        <v>164415.47008924422</v>
      </c>
      <c r="H518" s="39">
        <v>256135.25842378472</v>
      </c>
      <c r="I518" s="39">
        <v>121962.20258310578</v>
      </c>
      <c r="J518" s="39">
        <v>0</v>
      </c>
      <c r="K518" s="38"/>
      <c r="L518" s="38"/>
    </row>
    <row r="519" spans="1:12" s="10" customFormat="1" x14ac:dyDescent="0.2">
      <c r="A519" s="3">
        <f t="shared" si="20"/>
        <v>2031</v>
      </c>
      <c r="B519" s="39">
        <v>1458000</v>
      </c>
      <c r="C519" s="39">
        <v>496626.47906004492</v>
      </c>
      <c r="D519" s="39">
        <v>2957037.6942141298</v>
      </c>
      <c r="E519" s="39">
        <v>213644.049846654</v>
      </c>
      <c r="F519" s="39">
        <v>262289.96931781783</v>
      </c>
      <c r="G519" s="39">
        <v>145761.89701306852</v>
      </c>
      <c r="H519" s="39">
        <v>230531.06928229041</v>
      </c>
      <c r="I519" s="39">
        <v>109146.53548012435</v>
      </c>
      <c r="J519" s="39">
        <v>0</v>
      </c>
      <c r="K519" s="38"/>
      <c r="L519" s="38"/>
    </row>
    <row r="520" spans="1:12" s="10" customFormat="1" x14ac:dyDescent="0.2">
      <c r="A520" s="3">
        <f t="shared" si="20"/>
        <v>2032</v>
      </c>
      <c r="B520" s="39">
        <v>1296000</v>
      </c>
      <c r="C520" s="39">
        <v>461739.006145661</v>
      </c>
      <c r="D520" s="39">
        <v>2823140.5753619825</v>
      </c>
      <c r="E520" s="39">
        <v>187524.67405366589</v>
      </c>
      <c r="F520" s="39">
        <v>226121.60818162537</v>
      </c>
      <c r="G520" s="39">
        <v>127261.72480292416</v>
      </c>
      <c r="H520" s="39">
        <v>199112.24607822852</v>
      </c>
      <c r="I520" s="39">
        <v>94240.740737895161</v>
      </c>
      <c r="J520" s="39">
        <v>0</v>
      </c>
      <c r="K520" s="38"/>
      <c r="L520" s="38"/>
    </row>
    <row r="521" spans="1:12" s="10" customFormat="1" x14ac:dyDescent="0.2">
      <c r="A521" s="3">
        <f t="shared" si="20"/>
        <v>2033</v>
      </c>
      <c r="B521" s="39">
        <v>1134000.0000000002</v>
      </c>
      <c r="C521" s="39">
        <v>410729.67203458771</v>
      </c>
      <c r="D521" s="39">
        <v>2828791.8871361562</v>
      </c>
      <c r="E521" s="39">
        <v>158824.49683146307</v>
      </c>
      <c r="F521" s="39">
        <v>200937.33958363021</v>
      </c>
      <c r="G521" s="39">
        <v>109030.86843897738</v>
      </c>
      <c r="H521" s="39">
        <v>171173.90422523001</v>
      </c>
      <c r="I521" s="39">
        <v>83303.718886111747</v>
      </c>
      <c r="J521" s="39">
        <v>0</v>
      </c>
      <c r="K521" s="38"/>
      <c r="L521" s="38"/>
    </row>
    <row r="522" spans="1:12" s="10" customFormat="1" x14ac:dyDescent="0.2">
      <c r="A522" s="3">
        <f t="shared" si="20"/>
        <v>2034</v>
      </c>
      <c r="B522" s="39">
        <v>972000.00000000023</v>
      </c>
      <c r="C522" s="39">
        <v>361878.11785728252</v>
      </c>
      <c r="D522" s="39">
        <v>2780984.3989409418</v>
      </c>
      <c r="E522" s="39">
        <v>136906.38318071465</v>
      </c>
      <c r="F522" s="39">
        <v>165577.6582308904</v>
      </c>
      <c r="G522" s="39">
        <v>93413.802361173322</v>
      </c>
      <c r="H522" s="39">
        <v>144128.27022830845</v>
      </c>
      <c r="I522" s="39">
        <v>70095.768141630819</v>
      </c>
      <c r="J522" s="39">
        <v>0</v>
      </c>
      <c r="K522" s="38"/>
      <c r="L522" s="38"/>
    </row>
    <row r="523" spans="1:12" s="10" customFormat="1" x14ac:dyDescent="0.2">
      <c r="A523" s="3">
        <f t="shared" si="20"/>
        <v>2035</v>
      </c>
      <c r="B523" s="39">
        <v>810000</v>
      </c>
      <c r="C523" s="39">
        <v>303939.47294806212</v>
      </c>
      <c r="D523" s="39">
        <v>2825533.132451517</v>
      </c>
      <c r="E523" s="39">
        <v>109880.05769471316</v>
      </c>
      <c r="F523" s="39">
        <v>140331.89317223866</v>
      </c>
      <c r="G523" s="39">
        <v>77564.35338375649</v>
      </c>
      <c r="H523" s="39">
        <v>120283.12695054879</v>
      </c>
      <c r="I523" s="39">
        <v>58001.095850680846</v>
      </c>
      <c r="J523" s="39">
        <v>0</v>
      </c>
      <c r="K523" s="38"/>
      <c r="L523" s="38"/>
    </row>
    <row r="524" spans="1:12" s="10" customFormat="1" x14ac:dyDescent="0.2">
      <c r="A524" s="3">
        <f t="shared" si="20"/>
        <v>2036</v>
      </c>
      <c r="B524" s="39">
        <v>648000</v>
      </c>
      <c r="C524" s="39">
        <v>254335.78042014939</v>
      </c>
      <c r="D524" s="39">
        <v>2695013.0107310619</v>
      </c>
      <c r="E524" s="39">
        <v>78401.905848326249</v>
      </c>
      <c r="F524" s="39">
        <v>113495.97493739701</v>
      </c>
      <c r="G524" s="39">
        <v>62321.155716332105</v>
      </c>
      <c r="H524" s="39">
        <v>95522.483916769939</v>
      </c>
      <c r="I524" s="39">
        <v>43922.699161025332</v>
      </c>
      <c r="J524" s="39">
        <v>0</v>
      </c>
      <c r="K524" s="38"/>
      <c r="L524" s="38"/>
    </row>
    <row r="525" spans="1:12" s="10" customFormat="1" x14ac:dyDescent="0.2">
      <c r="A525" s="3">
        <f t="shared" si="20"/>
        <v>2037</v>
      </c>
      <c r="B525" s="39">
        <v>486000</v>
      </c>
      <c r="C525" s="39">
        <v>192423.31593259223</v>
      </c>
      <c r="D525" s="39">
        <v>2732068.2712978194</v>
      </c>
      <c r="E525" s="39">
        <v>66499.177114514925</v>
      </c>
      <c r="F525" s="39">
        <v>80170.432173412439</v>
      </c>
      <c r="G525" s="39">
        <v>44470.009242510459</v>
      </c>
      <c r="H525" s="39">
        <v>68614.914293428723</v>
      </c>
      <c r="I525" s="39">
        <v>33822.151243541266</v>
      </c>
      <c r="J525" s="39">
        <v>0</v>
      </c>
      <c r="K525" s="38"/>
      <c r="L525" s="38"/>
    </row>
    <row r="526" spans="1:12" s="10" customFormat="1" x14ac:dyDescent="0.2">
      <c r="A526" s="3">
        <f t="shared" si="20"/>
        <v>2038</v>
      </c>
      <c r="B526" s="39">
        <v>324000.00000000006</v>
      </c>
      <c r="C526" s="39">
        <v>133718.68116302218</v>
      </c>
      <c r="D526" s="39">
        <v>2617541.0728147659</v>
      </c>
      <c r="E526" s="39">
        <v>40467.018315588182</v>
      </c>
      <c r="F526" s="39">
        <v>52897.843670088776</v>
      </c>
      <c r="G526" s="39">
        <v>29550.99804909826</v>
      </c>
      <c r="H526" s="39">
        <v>46190.92304908084</v>
      </c>
      <c r="I526" s="39">
        <v>21174.535753121825</v>
      </c>
      <c r="J526" s="39">
        <v>0</v>
      </c>
      <c r="K526" s="38"/>
      <c r="L526" s="38"/>
    </row>
    <row r="527" spans="1:12" s="10" customFormat="1" x14ac:dyDescent="0.2">
      <c r="A527" s="3">
        <f t="shared" si="20"/>
        <v>2039</v>
      </c>
      <c r="B527" s="39">
        <v>162000</v>
      </c>
      <c r="C527" s="39">
        <v>68291.916250542912</v>
      </c>
      <c r="D527" s="39">
        <v>2594418.4896418611</v>
      </c>
      <c r="E527" s="39">
        <v>18399.626811825321</v>
      </c>
      <c r="F527" s="39">
        <v>26833.032907483346</v>
      </c>
      <c r="G527" s="39">
        <v>14837.887224870421</v>
      </c>
      <c r="H527" s="39">
        <v>23117.299191764614</v>
      </c>
      <c r="I527" s="39">
        <v>10520.237613513395</v>
      </c>
      <c r="J527" s="39">
        <v>0</v>
      </c>
      <c r="K527" s="38"/>
      <c r="L527" s="38"/>
    </row>
    <row r="528" spans="1:12" s="10" customFormat="1" x14ac:dyDescent="0.2">
      <c r="A528" s="3">
        <f t="shared" si="20"/>
        <v>2040</v>
      </c>
      <c r="B528" s="39">
        <v>0</v>
      </c>
      <c r="C528" s="39">
        <v>0</v>
      </c>
      <c r="D528" s="39">
        <v>2475750.2926137415</v>
      </c>
      <c r="E528" s="39">
        <v>0</v>
      </c>
      <c r="F528" s="39">
        <v>0</v>
      </c>
      <c r="G528" s="39">
        <v>0</v>
      </c>
      <c r="H528" s="39">
        <v>0</v>
      </c>
      <c r="I528" s="39">
        <v>0</v>
      </c>
      <c r="J528" s="39">
        <v>0</v>
      </c>
      <c r="K528" s="38"/>
      <c r="L528" s="38"/>
    </row>
    <row r="529" spans="1:12" s="10" customFormat="1" x14ac:dyDescent="0.2">
      <c r="A529" s="3">
        <f t="shared" si="20"/>
        <v>2041</v>
      </c>
      <c r="B529" s="39">
        <v>0</v>
      </c>
      <c r="C529" s="39">
        <v>0</v>
      </c>
      <c r="D529" s="39">
        <v>2459878.6849370948</v>
      </c>
      <c r="E529" s="39">
        <v>0</v>
      </c>
      <c r="F529" s="39">
        <v>0</v>
      </c>
      <c r="G529" s="39">
        <v>0</v>
      </c>
      <c r="H529" s="39">
        <v>0</v>
      </c>
      <c r="I529" s="39">
        <v>0</v>
      </c>
      <c r="J529" s="39">
        <v>0</v>
      </c>
      <c r="K529" s="38"/>
      <c r="L529" s="38"/>
    </row>
    <row r="530" spans="1:12" s="10" customFormat="1" x14ac:dyDescent="0.2">
      <c r="A530" s="3">
        <f t="shared" si="20"/>
        <v>2042</v>
      </c>
      <c r="B530" s="39">
        <v>0</v>
      </c>
      <c r="C530" s="39">
        <v>0</v>
      </c>
      <c r="D530" s="39">
        <v>2209452.915561317</v>
      </c>
      <c r="E530" s="39">
        <v>0</v>
      </c>
      <c r="F530" s="39">
        <v>0</v>
      </c>
      <c r="G530" s="39">
        <v>0</v>
      </c>
      <c r="H530" s="39">
        <v>0</v>
      </c>
      <c r="I530" s="39">
        <v>0</v>
      </c>
      <c r="J530" s="39">
        <v>0</v>
      </c>
      <c r="K530" s="38"/>
      <c r="L530" s="38"/>
    </row>
    <row r="531" spans="1:12" s="10" customFormat="1" x14ac:dyDescent="0.2">
      <c r="A531" s="3">
        <v>2043</v>
      </c>
      <c r="B531" s="39">
        <v>0</v>
      </c>
      <c r="C531" s="39">
        <v>0</v>
      </c>
      <c r="D531" s="39">
        <v>2300471.5224411436</v>
      </c>
      <c r="E531" s="39">
        <v>0</v>
      </c>
      <c r="F531" s="39">
        <v>0</v>
      </c>
      <c r="G531" s="39">
        <v>0</v>
      </c>
      <c r="H531" s="39">
        <v>0</v>
      </c>
      <c r="I531" s="39">
        <v>0</v>
      </c>
      <c r="J531" s="39">
        <v>0</v>
      </c>
      <c r="K531" s="38"/>
      <c r="L531" s="38"/>
    </row>
    <row r="532" spans="1:12" x14ac:dyDescent="0.2">
      <c r="E532" s="26"/>
      <c r="F532" s="26"/>
      <c r="G532" s="26"/>
      <c r="H532" s="26"/>
      <c r="I532" s="26"/>
      <c r="J532" s="26"/>
      <c r="K532" s="26"/>
      <c r="L532" s="26"/>
    </row>
    <row r="533" spans="1:12" x14ac:dyDescent="0.2">
      <c r="A533" s="3">
        <f>A508+1</f>
        <v>21</v>
      </c>
      <c r="B533" s="9" t="str">
        <f ca="1">OFFSET(Portfolios!$B$7,A533,0)</f>
        <v>Portfolio21</v>
      </c>
      <c r="C533" s="9" t="str">
        <f ca="1">VLOOKUP(B533,Portfolios!$B$8:$C$47,2,FALSE)</f>
        <v>NV in 2026</v>
      </c>
      <c r="E533" s="92" t="s">
        <v>183</v>
      </c>
      <c r="F533" s="92"/>
      <c r="G533" s="92"/>
      <c r="H533" s="92"/>
      <c r="I533" s="92"/>
      <c r="J533" s="92"/>
      <c r="K533" s="26"/>
      <c r="L533" s="26"/>
    </row>
    <row r="534" spans="1:12" x14ac:dyDescent="0.2">
      <c r="C534" s="28" t="s">
        <v>184</v>
      </c>
      <c r="D534" s="28" t="s">
        <v>185</v>
      </c>
      <c r="E534" s="26" t="s">
        <v>186</v>
      </c>
      <c r="F534" s="26" t="s">
        <v>187</v>
      </c>
      <c r="G534" s="26" t="s">
        <v>188</v>
      </c>
      <c r="H534" s="26" t="s">
        <v>189</v>
      </c>
      <c r="I534" s="26" t="s">
        <v>190</v>
      </c>
      <c r="J534" s="26" t="s">
        <v>191</v>
      </c>
      <c r="K534" s="26"/>
      <c r="L534" s="26"/>
    </row>
    <row r="535" spans="1:12" s="11" customFormat="1" x14ac:dyDescent="0.2">
      <c r="A535" s="3" t="s">
        <v>163</v>
      </c>
      <c r="B535" s="3" t="s">
        <v>192</v>
      </c>
      <c r="C535" s="3" t="s">
        <v>193</v>
      </c>
      <c r="D535" s="3" t="s">
        <v>194</v>
      </c>
      <c r="E535" s="42" t="s">
        <v>195</v>
      </c>
      <c r="F535" s="42" t="s">
        <v>196</v>
      </c>
      <c r="G535" s="42" t="s">
        <v>197</v>
      </c>
      <c r="H535" s="42" t="s">
        <v>198</v>
      </c>
      <c r="I535" s="42" t="s">
        <v>199</v>
      </c>
      <c r="J535" s="42" t="s">
        <v>200</v>
      </c>
      <c r="K535" s="42"/>
      <c r="L535" s="42"/>
    </row>
    <row r="536" spans="1:12" s="10" customFormat="1" x14ac:dyDescent="0.2">
      <c r="A536" s="3">
        <v>2023</v>
      </c>
      <c r="B536" s="39">
        <v>5887116.996684636</v>
      </c>
      <c r="C536" s="39">
        <v>2351874.5364913354</v>
      </c>
      <c r="D536" s="39">
        <v>2097049.4985760415</v>
      </c>
      <c r="E536" s="39">
        <v>41539.20481639068</v>
      </c>
      <c r="F536" s="39">
        <v>919174.71131232113</v>
      </c>
      <c r="G536" s="39">
        <v>509984.797645399</v>
      </c>
      <c r="H536" s="39">
        <v>641894.75561750995</v>
      </c>
      <c r="I536" s="39">
        <v>130219.07016810354</v>
      </c>
      <c r="J536" s="39">
        <v>1292429.9206335763</v>
      </c>
      <c r="K536" s="38"/>
      <c r="L536" s="38"/>
    </row>
    <row r="537" spans="1:12" s="10" customFormat="1" x14ac:dyDescent="0.2">
      <c r="A537" s="3">
        <f>A536+1</f>
        <v>2024</v>
      </c>
      <c r="B537" s="39">
        <v>5308315.9774718583</v>
      </c>
      <c r="C537" s="39">
        <v>1802932.700610318</v>
      </c>
      <c r="D537" s="39">
        <v>1865467.4702614713</v>
      </c>
      <c r="E537" s="39">
        <v>137208.05507728859</v>
      </c>
      <c r="F537" s="39">
        <v>879158.41375910328</v>
      </c>
      <c r="G537" s="39">
        <v>490395.35821881203</v>
      </c>
      <c r="H537" s="39">
        <v>635820.9104846142</v>
      </c>
      <c r="I537" s="39">
        <v>175051.28657929442</v>
      </c>
      <c r="J537" s="39">
        <v>1187749.2527424274</v>
      </c>
      <c r="K537" s="38"/>
      <c r="L537" s="38"/>
    </row>
    <row r="538" spans="1:12" s="10" customFormat="1" x14ac:dyDescent="0.2">
      <c r="A538" s="3">
        <f t="shared" ref="A538:A556" si="21">A537+1</f>
        <v>2025</v>
      </c>
      <c r="B538" s="39">
        <v>5049606.9465753846</v>
      </c>
      <c r="C538" s="39">
        <v>1705194.9242767447</v>
      </c>
      <c r="D538" s="39">
        <v>1790076.7847322035</v>
      </c>
      <c r="E538" s="39">
        <v>142367.2931571104</v>
      </c>
      <c r="F538" s="39">
        <v>837291.94904012152</v>
      </c>
      <c r="G538" s="39">
        <v>463866.2069468085</v>
      </c>
      <c r="H538" s="39">
        <v>563300.52251154685</v>
      </c>
      <c r="I538" s="39">
        <v>176531.98323756657</v>
      </c>
      <c r="J538" s="39">
        <v>1161054.0674054862</v>
      </c>
      <c r="K538" s="38"/>
      <c r="L538" s="38"/>
    </row>
    <row r="539" spans="1:12" s="10" customFormat="1" x14ac:dyDescent="0.2">
      <c r="A539" s="3">
        <f t="shared" si="21"/>
        <v>2026</v>
      </c>
      <c r="B539" s="39">
        <v>4363685.5572603075</v>
      </c>
      <c r="C539" s="39">
        <v>1366815.9960533793</v>
      </c>
      <c r="D539" s="39">
        <v>2265764.6771519571</v>
      </c>
      <c r="E539" s="39">
        <v>167981.07860318711</v>
      </c>
      <c r="F539" s="39">
        <v>721454.85498675751</v>
      </c>
      <c r="G539" s="39">
        <v>393272.82083043718</v>
      </c>
      <c r="H539" s="39">
        <v>519881.22211767075</v>
      </c>
      <c r="I539" s="39">
        <v>156078.44895315624</v>
      </c>
      <c r="J539" s="39">
        <v>1038201.1357157194</v>
      </c>
      <c r="K539" s="38"/>
      <c r="L539" s="38"/>
    </row>
    <row r="540" spans="1:12" s="10" customFormat="1" x14ac:dyDescent="0.2">
      <c r="A540" s="3">
        <f t="shared" si="21"/>
        <v>2027</v>
      </c>
      <c r="B540" s="39">
        <v>3677764.1679452304</v>
      </c>
      <c r="C540" s="39">
        <v>1091730.7582220007</v>
      </c>
      <c r="D540" s="39">
        <v>2920645.0128368884</v>
      </c>
      <c r="E540" s="39">
        <v>222700.80140269003</v>
      </c>
      <c r="F540" s="39">
        <v>579927.09336780547</v>
      </c>
      <c r="G540" s="39">
        <v>317101.29588180489</v>
      </c>
      <c r="H540" s="39">
        <v>480068.29243835376</v>
      </c>
      <c r="I540" s="39">
        <v>167172.28697666316</v>
      </c>
      <c r="J540" s="39">
        <v>819063.63965591241</v>
      </c>
      <c r="K540" s="38"/>
      <c r="L540" s="38"/>
    </row>
    <row r="541" spans="1:12" s="10" customFormat="1" x14ac:dyDescent="0.2">
      <c r="A541" s="3">
        <f t="shared" si="21"/>
        <v>2028</v>
      </c>
      <c r="B541" s="39">
        <v>2991842.7786301533</v>
      </c>
      <c r="C541" s="39">
        <v>811290.14317092486</v>
      </c>
      <c r="D541" s="39">
        <v>3817678.7927446794</v>
      </c>
      <c r="E541" s="39">
        <v>360533.5775579242</v>
      </c>
      <c r="F541" s="39">
        <v>435432.12929427472</v>
      </c>
      <c r="G541" s="39">
        <v>240101.86746574592</v>
      </c>
      <c r="H541" s="39">
        <v>385569.7703597598</v>
      </c>
      <c r="I541" s="39">
        <v>187487.28343005822</v>
      </c>
      <c r="J541" s="39">
        <v>571428.00735146541</v>
      </c>
      <c r="K541" s="38"/>
      <c r="L541" s="38"/>
    </row>
    <row r="542" spans="1:12" s="10" customFormat="1" x14ac:dyDescent="0.2">
      <c r="A542" s="3">
        <f t="shared" si="21"/>
        <v>2029</v>
      </c>
      <c r="B542" s="39">
        <v>2305921.3893150762</v>
      </c>
      <c r="C542" s="39">
        <v>629844.54924022092</v>
      </c>
      <c r="D542" s="39">
        <v>4198792.9415517477</v>
      </c>
      <c r="E542" s="39">
        <v>276854.29606676742</v>
      </c>
      <c r="F542" s="39">
        <v>338557.45155797561</v>
      </c>
      <c r="G542" s="39">
        <v>187835.08962293417</v>
      </c>
      <c r="H542" s="39">
        <v>295418.33538203721</v>
      </c>
      <c r="I542" s="39">
        <v>144426.29555077016</v>
      </c>
      <c r="J542" s="39">
        <v>432985.37189437088</v>
      </c>
      <c r="K542" s="38"/>
      <c r="L542" s="38"/>
    </row>
    <row r="543" spans="1:12" s="10" customFormat="1" x14ac:dyDescent="0.2">
      <c r="A543" s="3">
        <f t="shared" si="21"/>
        <v>2030</v>
      </c>
      <c r="B543" s="39">
        <v>1620000.0000000005</v>
      </c>
      <c r="C543" s="39">
        <v>550193.61209150194</v>
      </c>
      <c r="D543" s="39">
        <v>2882753.2989552729</v>
      </c>
      <c r="E543" s="39">
        <v>231881.81043026122</v>
      </c>
      <c r="F543" s="39">
        <v>295411.64638210257</v>
      </c>
      <c r="G543" s="39">
        <v>164415.47008924422</v>
      </c>
      <c r="H543" s="39">
        <v>256135.25842378472</v>
      </c>
      <c r="I543" s="39">
        <v>121962.20258310578</v>
      </c>
      <c r="J543" s="39">
        <v>0</v>
      </c>
      <c r="K543" s="38"/>
      <c r="L543" s="38"/>
    </row>
    <row r="544" spans="1:12" s="10" customFormat="1" x14ac:dyDescent="0.2">
      <c r="A544" s="3">
        <f t="shared" si="21"/>
        <v>2031</v>
      </c>
      <c r="B544" s="39">
        <v>1458000</v>
      </c>
      <c r="C544" s="39">
        <v>496626.47906004492</v>
      </c>
      <c r="D544" s="39">
        <v>2957037.6942141298</v>
      </c>
      <c r="E544" s="39">
        <v>213644.049846654</v>
      </c>
      <c r="F544" s="39">
        <v>262289.96931781783</v>
      </c>
      <c r="G544" s="39">
        <v>145761.89701306852</v>
      </c>
      <c r="H544" s="39">
        <v>230531.06928229041</v>
      </c>
      <c r="I544" s="39">
        <v>109146.53548012435</v>
      </c>
      <c r="J544" s="39">
        <v>0</v>
      </c>
      <c r="K544" s="38"/>
      <c r="L544" s="38"/>
    </row>
    <row r="545" spans="1:12" s="10" customFormat="1" x14ac:dyDescent="0.2">
      <c r="A545" s="3">
        <f t="shared" si="21"/>
        <v>2032</v>
      </c>
      <c r="B545" s="39">
        <v>1296000</v>
      </c>
      <c r="C545" s="39">
        <v>461739.006145661</v>
      </c>
      <c r="D545" s="39">
        <v>2823140.5753619825</v>
      </c>
      <c r="E545" s="39">
        <v>187524.67405366589</v>
      </c>
      <c r="F545" s="39">
        <v>226121.60818162537</v>
      </c>
      <c r="G545" s="39">
        <v>127261.72480292416</v>
      </c>
      <c r="H545" s="39">
        <v>199112.24607822852</v>
      </c>
      <c r="I545" s="39">
        <v>94240.740737895161</v>
      </c>
      <c r="J545" s="39">
        <v>0</v>
      </c>
      <c r="K545" s="38"/>
      <c r="L545" s="38"/>
    </row>
    <row r="546" spans="1:12" s="10" customFormat="1" x14ac:dyDescent="0.2">
      <c r="A546" s="3">
        <f t="shared" si="21"/>
        <v>2033</v>
      </c>
      <c r="B546" s="39">
        <v>1134000.0000000002</v>
      </c>
      <c r="C546" s="39">
        <v>410729.67203458771</v>
      </c>
      <c r="D546" s="39">
        <v>2828791.8871361562</v>
      </c>
      <c r="E546" s="39">
        <v>158824.49683146307</v>
      </c>
      <c r="F546" s="39">
        <v>200937.33958363021</v>
      </c>
      <c r="G546" s="39">
        <v>109030.86843897738</v>
      </c>
      <c r="H546" s="39">
        <v>171173.90422523001</v>
      </c>
      <c r="I546" s="39">
        <v>83303.718886111747</v>
      </c>
      <c r="J546" s="39">
        <v>0</v>
      </c>
      <c r="K546" s="38"/>
      <c r="L546" s="38"/>
    </row>
    <row r="547" spans="1:12" s="10" customFormat="1" x14ac:dyDescent="0.2">
      <c r="A547" s="3">
        <f t="shared" si="21"/>
        <v>2034</v>
      </c>
      <c r="B547" s="39">
        <v>972000.00000000023</v>
      </c>
      <c r="C547" s="39">
        <v>361878.11785728252</v>
      </c>
      <c r="D547" s="39">
        <v>2780984.3989409418</v>
      </c>
      <c r="E547" s="39">
        <v>136906.38318071465</v>
      </c>
      <c r="F547" s="39">
        <v>165577.6582308904</v>
      </c>
      <c r="G547" s="39">
        <v>93413.802361173322</v>
      </c>
      <c r="H547" s="39">
        <v>144128.27022830845</v>
      </c>
      <c r="I547" s="39">
        <v>70095.768141630819</v>
      </c>
      <c r="J547" s="39">
        <v>0</v>
      </c>
      <c r="K547" s="38"/>
      <c r="L547" s="38"/>
    </row>
    <row r="548" spans="1:12" s="10" customFormat="1" x14ac:dyDescent="0.2">
      <c r="A548" s="3">
        <f t="shared" si="21"/>
        <v>2035</v>
      </c>
      <c r="B548" s="39">
        <v>810000</v>
      </c>
      <c r="C548" s="39">
        <v>303939.47294806212</v>
      </c>
      <c r="D548" s="39">
        <v>2825533.132451517</v>
      </c>
      <c r="E548" s="39">
        <v>109880.05769471316</v>
      </c>
      <c r="F548" s="39">
        <v>140331.89317223866</v>
      </c>
      <c r="G548" s="39">
        <v>77564.35338375649</v>
      </c>
      <c r="H548" s="39">
        <v>120283.12695054879</v>
      </c>
      <c r="I548" s="39">
        <v>58001.095850680846</v>
      </c>
      <c r="J548" s="39">
        <v>0</v>
      </c>
      <c r="K548" s="38"/>
      <c r="L548" s="38"/>
    </row>
    <row r="549" spans="1:12" s="10" customFormat="1" x14ac:dyDescent="0.2">
      <c r="A549" s="3">
        <f t="shared" si="21"/>
        <v>2036</v>
      </c>
      <c r="B549" s="39">
        <v>648000</v>
      </c>
      <c r="C549" s="39">
        <v>254335.78042014939</v>
      </c>
      <c r="D549" s="39">
        <v>2695013.0107310619</v>
      </c>
      <c r="E549" s="39">
        <v>78401.905848326249</v>
      </c>
      <c r="F549" s="39">
        <v>113495.97493739701</v>
      </c>
      <c r="G549" s="39">
        <v>62321.155716332105</v>
      </c>
      <c r="H549" s="39">
        <v>95522.483916769939</v>
      </c>
      <c r="I549" s="39">
        <v>43922.699161025332</v>
      </c>
      <c r="J549" s="39">
        <v>0</v>
      </c>
      <c r="K549" s="38"/>
      <c r="L549" s="38"/>
    </row>
    <row r="550" spans="1:12" s="10" customFormat="1" x14ac:dyDescent="0.2">
      <c r="A550" s="3">
        <f t="shared" si="21"/>
        <v>2037</v>
      </c>
      <c r="B550" s="39">
        <v>486000</v>
      </c>
      <c r="C550" s="39">
        <v>192423.31593259223</v>
      </c>
      <c r="D550" s="39">
        <v>2732068.2712978194</v>
      </c>
      <c r="E550" s="39">
        <v>66499.177114514925</v>
      </c>
      <c r="F550" s="39">
        <v>80170.432173412439</v>
      </c>
      <c r="G550" s="39">
        <v>44470.009242510459</v>
      </c>
      <c r="H550" s="39">
        <v>68614.914293428723</v>
      </c>
      <c r="I550" s="39">
        <v>33822.151243541266</v>
      </c>
      <c r="J550" s="39">
        <v>0</v>
      </c>
      <c r="K550" s="38"/>
      <c r="L550" s="38"/>
    </row>
    <row r="551" spans="1:12" s="10" customFormat="1" x14ac:dyDescent="0.2">
      <c r="A551" s="3">
        <f t="shared" si="21"/>
        <v>2038</v>
      </c>
      <c r="B551" s="39">
        <v>324000.00000000006</v>
      </c>
      <c r="C551" s="39">
        <v>133718.68116302218</v>
      </c>
      <c r="D551" s="39">
        <v>2617541.0728147659</v>
      </c>
      <c r="E551" s="39">
        <v>40467.018315588182</v>
      </c>
      <c r="F551" s="39">
        <v>52897.843670088776</v>
      </c>
      <c r="G551" s="39">
        <v>29550.99804909826</v>
      </c>
      <c r="H551" s="39">
        <v>46190.92304908084</v>
      </c>
      <c r="I551" s="39">
        <v>21174.535753121825</v>
      </c>
      <c r="J551" s="39">
        <v>0</v>
      </c>
      <c r="K551" s="38"/>
      <c r="L551" s="38"/>
    </row>
    <row r="552" spans="1:12" s="10" customFormat="1" x14ac:dyDescent="0.2">
      <c r="A552" s="3">
        <f t="shared" si="21"/>
        <v>2039</v>
      </c>
      <c r="B552" s="39">
        <v>162000</v>
      </c>
      <c r="C552" s="39">
        <v>68291.916250542912</v>
      </c>
      <c r="D552" s="39">
        <v>2594418.4896418611</v>
      </c>
      <c r="E552" s="39">
        <v>18399.626811825321</v>
      </c>
      <c r="F552" s="39">
        <v>26833.032907483346</v>
      </c>
      <c r="G552" s="39">
        <v>14837.887224870421</v>
      </c>
      <c r="H552" s="39">
        <v>23117.299191764614</v>
      </c>
      <c r="I552" s="39">
        <v>10520.237613513395</v>
      </c>
      <c r="J552" s="39">
        <v>0</v>
      </c>
      <c r="K552" s="38"/>
      <c r="L552" s="38"/>
    </row>
    <row r="553" spans="1:12" s="10" customFormat="1" x14ac:dyDescent="0.2">
      <c r="A553" s="3">
        <f t="shared" si="21"/>
        <v>2040</v>
      </c>
      <c r="B553" s="39">
        <v>0</v>
      </c>
      <c r="C553" s="39">
        <v>0</v>
      </c>
      <c r="D553" s="39">
        <v>2475750.2926137415</v>
      </c>
      <c r="E553" s="39">
        <v>0</v>
      </c>
      <c r="F553" s="39">
        <v>0</v>
      </c>
      <c r="G553" s="39">
        <v>0</v>
      </c>
      <c r="H553" s="39">
        <v>0</v>
      </c>
      <c r="I553" s="39">
        <v>0</v>
      </c>
      <c r="J553" s="39">
        <v>0</v>
      </c>
      <c r="K553" s="38"/>
      <c r="L553" s="38"/>
    </row>
    <row r="554" spans="1:12" s="10" customFormat="1" x14ac:dyDescent="0.2">
      <c r="A554" s="3">
        <f t="shared" si="21"/>
        <v>2041</v>
      </c>
      <c r="B554" s="39">
        <v>0</v>
      </c>
      <c r="C554" s="39">
        <v>0</v>
      </c>
      <c r="D554" s="39">
        <v>2459878.6849370948</v>
      </c>
      <c r="E554" s="39">
        <v>0</v>
      </c>
      <c r="F554" s="39">
        <v>0</v>
      </c>
      <c r="G554" s="39">
        <v>0</v>
      </c>
      <c r="H554" s="39">
        <v>0</v>
      </c>
      <c r="I554" s="39">
        <v>0</v>
      </c>
      <c r="J554" s="39">
        <v>0</v>
      </c>
      <c r="K554" s="38"/>
      <c r="L554" s="38"/>
    </row>
    <row r="555" spans="1:12" s="10" customFormat="1" x14ac:dyDescent="0.2">
      <c r="A555" s="3">
        <f t="shared" si="21"/>
        <v>2042</v>
      </c>
      <c r="B555" s="39">
        <v>0</v>
      </c>
      <c r="C555" s="39">
        <v>0</v>
      </c>
      <c r="D555" s="39">
        <v>2209452.915561317</v>
      </c>
      <c r="E555" s="39">
        <v>0</v>
      </c>
      <c r="F555" s="39">
        <v>0</v>
      </c>
      <c r="G555" s="39">
        <v>0</v>
      </c>
      <c r="H555" s="39">
        <v>0</v>
      </c>
      <c r="I555" s="39">
        <v>0</v>
      </c>
      <c r="J555" s="39">
        <v>0</v>
      </c>
      <c r="K555" s="38"/>
      <c r="L555" s="38"/>
    </row>
    <row r="556" spans="1:12" s="10" customFormat="1" x14ac:dyDescent="0.2">
      <c r="A556" s="3">
        <f t="shared" si="21"/>
        <v>2043</v>
      </c>
      <c r="B556" s="39">
        <v>0</v>
      </c>
      <c r="C556" s="39">
        <v>0</v>
      </c>
      <c r="D556" s="39">
        <v>2300471.5224411436</v>
      </c>
      <c r="E556" s="39">
        <v>0</v>
      </c>
      <c r="F556" s="39">
        <v>0</v>
      </c>
      <c r="G556" s="39">
        <v>0</v>
      </c>
      <c r="H556" s="39">
        <v>0</v>
      </c>
      <c r="I556" s="39">
        <v>0</v>
      </c>
      <c r="J556" s="39">
        <v>0</v>
      </c>
      <c r="K556" s="38"/>
      <c r="L556" s="38"/>
    </row>
    <row r="557" spans="1:12" x14ac:dyDescent="0.2">
      <c r="E557" s="26"/>
      <c r="F557" s="26"/>
      <c r="G557" s="26"/>
      <c r="H557" s="26"/>
      <c r="I557" s="26"/>
      <c r="J557" s="26"/>
      <c r="K557" s="26"/>
      <c r="L557" s="26"/>
    </row>
    <row r="558" spans="1:12" x14ac:dyDescent="0.2">
      <c r="A558" s="3">
        <f>A533+1</f>
        <v>22</v>
      </c>
      <c r="B558" s="9" t="str">
        <f ca="1">OFFSET(Portfolios!$B$7,A558,0)</f>
        <v>Portfolio22</v>
      </c>
      <c r="C558" s="9" t="str">
        <f ca="1">VLOOKUP(B558,Portfolios!$B$8:$C$47,2,FALSE)</f>
        <v>WY in 2028</v>
      </c>
      <c r="E558" s="92" t="s">
        <v>183</v>
      </c>
      <c r="F558" s="92"/>
      <c r="G558" s="92"/>
      <c r="H558" s="92"/>
      <c r="I558" s="92"/>
      <c r="J558" s="92"/>
      <c r="K558" s="26"/>
      <c r="L558" s="26"/>
    </row>
    <row r="559" spans="1:12" x14ac:dyDescent="0.2">
      <c r="C559" s="28" t="s">
        <v>184</v>
      </c>
      <c r="D559" s="28" t="s">
        <v>185</v>
      </c>
      <c r="E559" s="26" t="s">
        <v>186</v>
      </c>
      <c r="F559" s="26" t="s">
        <v>187</v>
      </c>
      <c r="G559" s="26" t="s">
        <v>188</v>
      </c>
      <c r="H559" s="26" t="s">
        <v>189</v>
      </c>
      <c r="I559" s="26" t="s">
        <v>190</v>
      </c>
      <c r="J559" s="26" t="s">
        <v>191</v>
      </c>
      <c r="K559" s="26"/>
      <c r="L559" s="26"/>
    </row>
    <row r="560" spans="1:12" s="11" customFormat="1" x14ac:dyDescent="0.2">
      <c r="A560" s="3" t="s">
        <v>163</v>
      </c>
      <c r="B560" s="3" t="s">
        <v>192</v>
      </c>
      <c r="C560" s="3" t="s">
        <v>193</v>
      </c>
      <c r="D560" s="3" t="s">
        <v>194</v>
      </c>
      <c r="E560" s="42" t="s">
        <v>195</v>
      </c>
      <c r="F560" s="42" t="s">
        <v>196</v>
      </c>
      <c r="G560" s="42" t="s">
        <v>197</v>
      </c>
      <c r="H560" s="42" t="s">
        <v>198</v>
      </c>
      <c r="I560" s="42" t="s">
        <v>199</v>
      </c>
      <c r="J560" s="42" t="s">
        <v>200</v>
      </c>
      <c r="K560" s="42"/>
      <c r="L560" s="42"/>
    </row>
    <row r="561" spans="1:12" s="10" customFormat="1" x14ac:dyDescent="0.2">
      <c r="A561" s="3">
        <v>2023</v>
      </c>
      <c r="B561" s="39">
        <v>5887116.996684636</v>
      </c>
      <c r="C561" s="39">
        <v>2351874.5364913354</v>
      </c>
      <c r="D561" s="39">
        <v>2097049.4985760415</v>
      </c>
      <c r="E561" s="39">
        <v>41539.20481639068</v>
      </c>
      <c r="F561" s="39">
        <v>919174.71131232113</v>
      </c>
      <c r="G561" s="39">
        <v>509984.797645399</v>
      </c>
      <c r="H561" s="39">
        <v>641894.75561750995</v>
      </c>
      <c r="I561" s="39">
        <v>130219.07016810354</v>
      </c>
      <c r="J561" s="39">
        <v>1292429.9206335763</v>
      </c>
      <c r="K561" s="38"/>
      <c r="L561" s="38"/>
    </row>
    <row r="562" spans="1:12" s="10" customFormat="1" x14ac:dyDescent="0.2">
      <c r="A562" s="3">
        <f>A561+1</f>
        <v>2024</v>
      </c>
      <c r="B562" s="39">
        <v>5308315.9774718583</v>
      </c>
      <c r="C562" s="39">
        <v>1802932.700610318</v>
      </c>
      <c r="D562" s="39">
        <v>1865467.4702614713</v>
      </c>
      <c r="E562" s="39">
        <v>137208.05507728859</v>
      </c>
      <c r="F562" s="39">
        <v>879158.41375910328</v>
      </c>
      <c r="G562" s="39">
        <v>490395.35821881203</v>
      </c>
      <c r="H562" s="39">
        <v>635820.9104846142</v>
      </c>
      <c r="I562" s="39">
        <v>175051.28657929442</v>
      </c>
      <c r="J562" s="39">
        <v>1187749.2527424274</v>
      </c>
      <c r="K562" s="38"/>
      <c r="L562" s="38"/>
    </row>
    <row r="563" spans="1:12" s="10" customFormat="1" x14ac:dyDescent="0.2">
      <c r="A563" s="3">
        <f t="shared" ref="A563:A581" si="22">A562+1</f>
        <v>2025</v>
      </c>
      <c r="B563" s="39">
        <v>5049606.9465753846</v>
      </c>
      <c r="C563" s="39">
        <v>1705194.9242767447</v>
      </c>
      <c r="D563" s="39">
        <v>1790076.7847322035</v>
      </c>
      <c r="E563" s="39">
        <v>142367.2931571104</v>
      </c>
      <c r="F563" s="39">
        <v>837291.94904012152</v>
      </c>
      <c r="G563" s="39">
        <v>463866.2069468085</v>
      </c>
      <c r="H563" s="39">
        <v>563300.52251154685</v>
      </c>
      <c r="I563" s="39">
        <v>176531.98323756657</v>
      </c>
      <c r="J563" s="39">
        <v>1161054.0674054862</v>
      </c>
      <c r="K563" s="38"/>
      <c r="L563" s="38"/>
    </row>
    <row r="564" spans="1:12" s="10" customFormat="1" x14ac:dyDescent="0.2">
      <c r="A564" s="3">
        <f t="shared" si="22"/>
        <v>2026</v>
      </c>
      <c r="B564" s="39">
        <v>4363685.5572603075</v>
      </c>
      <c r="C564" s="39">
        <v>1366815.9960533793</v>
      </c>
      <c r="D564" s="39">
        <v>2265764.6771519571</v>
      </c>
      <c r="E564" s="39">
        <v>167981.07860318711</v>
      </c>
      <c r="F564" s="39">
        <v>721454.85498675751</v>
      </c>
      <c r="G564" s="39">
        <v>393272.82083043718</v>
      </c>
      <c r="H564" s="39">
        <v>519881.22211767075</v>
      </c>
      <c r="I564" s="39">
        <v>156078.44895315624</v>
      </c>
      <c r="J564" s="39">
        <v>1038201.1357157194</v>
      </c>
      <c r="K564" s="38"/>
      <c r="L564" s="38"/>
    </row>
    <row r="565" spans="1:12" s="10" customFormat="1" x14ac:dyDescent="0.2">
      <c r="A565" s="3">
        <f t="shared" si="22"/>
        <v>2027</v>
      </c>
      <c r="B565" s="39">
        <v>3677764.1679452304</v>
      </c>
      <c r="C565" s="39">
        <v>1091730.7582220007</v>
      </c>
      <c r="D565" s="39">
        <v>2920645.0128368884</v>
      </c>
      <c r="E565" s="39">
        <v>222700.80140269003</v>
      </c>
      <c r="F565" s="39">
        <v>579927.09336780547</v>
      </c>
      <c r="G565" s="39">
        <v>317101.29588180489</v>
      </c>
      <c r="H565" s="39">
        <v>480068.29243835376</v>
      </c>
      <c r="I565" s="39">
        <v>167172.28697666316</v>
      </c>
      <c r="J565" s="39">
        <v>819063.63965591241</v>
      </c>
      <c r="K565" s="38"/>
      <c r="L565" s="38"/>
    </row>
    <row r="566" spans="1:12" s="10" customFormat="1" x14ac:dyDescent="0.2">
      <c r="A566" s="3">
        <f t="shared" si="22"/>
        <v>2028</v>
      </c>
      <c r="B566" s="39">
        <v>2991842.7786301533</v>
      </c>
      <c r="C566" s="39">
        <v>811290.14317092486</v>
      </c>
      <c r="D566" s="39">
        <v>3817678.7927446794</v>
      </c>
      <c r="E566" s="39">
        <v>360533.5775579242</v>
      </c>
      <c r="F566" s="39">
        <v>435432.12929427472</v>
      </c>
      <c r="G566" s="39">
        <v>240101.86746574592</v>
      </c>
      <c r="H566" s="39">
        <v>385569.7703597598</v>
      </c>
      <c r="I566" s="39">
        <v>187487.28343005822</v>
      </c>
      <c r="J566" s="39">
        <v>571428.00735146541</v>
      </c>
      <c r="K566" s="38"/>
      <c r="L566" s="38"/>
    </row>
    <row r="567" spans="1:12" s="10" customFormat="1" x14ac:dyDescent="0.2">
      <c r="A567" s="3">
        <f t="shared" si="22"/>
        <v>2029</v>
      </c>
      <c r="B567" s="39">
        <v>2305921.3893150762</v>
      </c>
      <c r="C567" s="39">
        <v>629844.54924022092</v>
      </c>
      <c r="D567" s="39">
        <v>4198792.9415517477</v>
      </c>
      <c r="E567" s="39">
        <v>276854.29606676742</v>
      </c>
      <c r="F567" s="39">
        <v>338557.45155797561</v>
      </c>
      <c r="G567" s="39">
        <v>187835.08962293417</v>
      </c>
      <c r="H567" s="39">
        <v>295418.33538203721</v>
      </c>
      <c r="I567" s="39">
        <v>144426.29555077016</v>
      </c>
      <c r="J567" s="39">
        <v>432985.37189437088</v>
      </c>
      <c r="K567" s="38"/>
      <c r="L567" s="38"/>
    </row>
    <row r="568" spans="1:12" s="10" customFormat="1" x14ac:dyDescent="0.2">
      <c r="A568" s="3">
        <f t="shared" si="22"/>
        <v>2030</v>
      </c>
      <c r="B568" s="39">
        <v>1620000.0000000005</v>
      </c>
      <c r="C568" s="39">
        <v>550193.61209150194</v>
      </c>
      <c r="D568" s="39">
        <v>2882753.2989552729</v>
      </c>
      <c r="E568" s="39">
        <v>231881.81043026122</v>
      </c>
      <c r="F568" s="39">
        <v>295411.64638210257</v>
      </c>
      <c r="G568" s="39">
        <v>164415.47008924422</v>
      </c>
      <c r="H568" s="39">
        <v>256135.25842378472</v>
      </c>
      <c r="I568" s="39">
        <v>121962.20258310578</v>
      </c>
      <c r="J568" s="39">
        <v>0</v>
      </c>
      <c r="K568" s="38"/>
      <c r="L568" s="38"/>
    </row>
    <row r="569" spans="1:12" s="10" customFormat="1" x14ac:dyDescent="0.2">
      <c r="A569" s="3">
        <f t="shared" si="22"/>
        <v>2031</v>
      </c>
      <c r="B569" s="39">
        <v>1458000</v>
      </c>
      <c r="C569" s="39">
        <v>496626.47906004492</v>
      </c>
      <c r="D569" s="39">
        <v>2957037.6942141298</v>
      </c>
      <c r="E569" s="39">
        <v>213644.049846654</v>
      </c>
      <c r="F569" s="39">
        <v>262289.96931781783</v>
      </c>
      <c r="G569" s="39">
        <v>145761.89701306852</v>
      </c>
      <c r="H569" s="39">
        <v>230531.06928229041</v>
      </c>
      <c r="I569" s="39">
        <v>109146.53548012435</v>
      </c>
      <c r="J569" s="39">
        <v>0</v>
      </c>
      <c r="K569" s="38"/>
      <c r="L569" s="38"/>
    </row>
    <row r="570" spans="1:12" s="10" customFormat="1" x14ac:dyDescent="0.2">
      <c r="A570" s="3">
        <f t="shared" si="22"/>
        <v>2032</v>
      </c>
      <c r="B570" s="39">
        <v>1296000</v>
      </c>
      <c r="C570" s="39">
        <v>461739.006145661</v>
      </c>
      <c r="D570" s="39">
        <v>2823140.5753619825</v>
      </c>
      <c r="E570" s="39">
        <v>187524.67405366589</v>
      </c>
      <c r="F570" s="39">
        <v>226121.60818162537</v>
      </c>
      <c r="G570" s="39">
        <v>127261.72480292416</v>
      </c>
      <c r="H570" s="39">
        <v>199112.24607822852</v>
      </c>
      <c r="I570" s="39">
        <v>94240.740737895161</v>
      </c>
      <c r="J570" s="39">
        <v>0</v>
      </c>
      <c r="K570" s="38"/>
      <c r="L570" s="38"/>
    </row>
    <row r="571" spans="1:12" s="10" customFormat="1" x14ac:dyDescent="0.2">
      <c r="A571" s="3">
        <f t="shared" si="22"/>
        <v>2033</v>
      </c>
      <c r="B571" s="39">
        <v>1134000.0000000002</v>
      </c>
      <c r="C571" s="39">
        <v>410729.67203458771</v>
      </c>
      <c r="D571" s="39">
        <v>2828791.8871361562</v>
      </c>
      <c r="E571" s="39">
        <v>158824.49683146307</v>
      </c>
      <c r="F571" s="39">
        <v>200937.33958363021</v>
      </c>
      <c r="G571" s="39">
        <v>109030.86843897738</v>
      </c>
      <c r="H571" s="39">
        <v>171173.90422523001</v>
      </c>
      <c r="I571" s="39">
        <v>83303.718886111747</v>
      </c>
      <c r="J571" s="39">
        <v>0</v>
      </c>
      <c r="K571" s="38"/>
      <c r="L571" s="38"/>
    </row>
    <row r="572" spans="1:12" s="10" customFormat="1" x14ac:dyDescent="0.2">
      <c r="A572" s="3">
        <f t="shared" si="22"/>
        <v>2034</v>
      </c>
      <c r="B572" s="39">
        <v>972000.00000000023</v>
      </c>
      <c r="C572" s="39">
        <v>361878.11785728252</v>
      </c>
      <c r="D572" s="39">
        <v>2780984.3989409418</v>
      </c>
      <c r="E572" s="39">
        <v>136906.38318071465</v>
      </c>
      <c r="F572" s="39">
        <v>165577.6582308904</v>
      </c>
      <c r="G572" s="39">
        <v>93413.802361173322</v>
      </c>
      <c r="H572" s="39">
        <v>144128.27022830845</v>
      </c>
      <c r="I572" s="39">
        <v>70095.768141630819</v>
      </c>
      <c r="J572" s="39">
        <v>0</v>
      </c>
      <c r="K572" s="38"/>
      <c r="L572" s="38"/>
    </row>
    <row r="573" spans="1:12" s="10" customFormat="1" x14ac:dyDescent="0.2">
      <c r="A573" s="3">
        <f t="shared" si="22"/>
        <v>2035</v>
      </c>
      <c r="B573" s="39">
        <v>810000</v>
      </c>
      <c r="C573" s="39">
        <v>303939.47294806212</v>
      </c>
      <c r="D573" s="39">
        <v>2825533.132451517</v>
      </c>
      <c r="E573" s="39">
        <v>109880.05769471316</v>
      </c>
      <c r="F573" s="39">
        <v>140331.89317223866</v>
      </c>
      <c r="G573" s="39">
        <v>77564.35338375649</v>
      </c>
      <c r="H573" s="39">
        <v>120283.12695054879</v>
      </c>
      <c r="I573" s="39">
        <v>58001.095850680846</v>
      </c>
      <c r="J573" s="39">
        <v>0</v>
      </c>
      <c r="K573" s="38"/>
      <c r="L573" s="38"/>
    </row>
    <row r="574" spans="1:12" s="10" customFormat="1" x14ac:dyDescent="0.2">
      <c r="A574" s="3">
        <f t="shared" si="22"/>
        <v>2036</v>
      </c>
      <c r="B574" s="39">
        <v>648000</v>
      </c>
      <c r="C574" s="39">
        <v>254335.78042014939</v>
      </c>
      <c r="D574" s="39">
        <v>2695013.0107310619</v>
      </c>
      <c r="E574" s="39">
        <v>78401.905848326249</v>
      </c>
      <c r="F574" s="39">
        <v>113495.97493739701</v>
      </c>
      <c r="G574" s="39">
        <v>62321.155716332105</v>
      </c>
      <c r="H574" s="39">
        <v>95522.483916769939</v>
      </c>
      <c r="I574" s="39">
        <v>43922.699161025332</v>
      </c>
      <c r="J574" s="39">
        <v>0</v>
      </c>
      <c r="K574" s="38"/>
      <c r="L574" s="38"/>
    </row>
    <row r="575" spans="1:12" s="10" customFormat="1" x14ac:dyDescent="0.2">
      <c r="A575" s="3">
        <f t="shared" si="22"/>
        <v>2037</v>
      </c>
      <c r="B575" s="39">
        <v>486000</v>
      </c>
      <c r="C575" s="39">
        <v>192423.31593259223</v>
      </c>
      <c r="D575" s="39">
        <v>2732068.2712978194</v>
      </c>
      <c r="E575" s="39">
        <v>66499.177114514925</v>
      </c>
      <c r="F575" s="39">
        <v>80170.432173412439</v>
      </c>
      <c r="G575" s="39">
        <v>44470.009242510459</v>
      </c>
      <c r="H575" s="39">
        <v>68614.914293428723</v>
      </c>
      <c r="I575" s="39">
        <v>33822.151243541266</v>
      </c>
      <c r="J575" s="39">
        <v>0</v>
      </c>
      <c r="K575" s="38"/>
      <c r="L575" s="38"/>
    </row>
    <row r="576" spans="1:12" s="10" customFormat="1" x14ac:dyDescent="0.2">
      <c r="A576" s="3">
        <f t="shared" si="22"/>
        <v>2038</v>
      </c>
      <c r="B576" s="39">
        <v>324000.00000000006</v>
      </c>
      <c r="C576" s="39">
        <v>133718.68116302218</v>
      </c>
      <c r="D576" s="39">
        <v>2617541.0728147659</v>
      </c>
      <c r="E576" s="39">
        <v>40467.018315588182</v>
      </c>
      <c r="F576" s="39">
        <v>52897.843670088776</v>
      </c>
      <c r="G576" s="39">
        <v>29550.99804909826</v>
      </c>
      <c r="H576" s="39">
        <v>46190.92304908084</v>
      </c>
      <c r="I576" s="39">
        <v>21174.535753121825</v>
      </c>
      <c r="J576" s="39">
        <v>0</v>
      </c>
      <c r="K576" s="38"/>
      <c r="L576" s="38"/>
    </row>
    <row r="577" spans="1:12" s="10" customFormat="1" x14ac:dyDescent="0.2">
      <c r="A577" s="3">
        <f t="shared" si="22"/>
        <v>2039</v>
      </c>
      <c r="B577" s="39">
        <v>162000</v>
      </c>
      <c r="C577" s="39">
        <v>68291.916250542912</v>
      </c>
      <c r="D577" s="39">
        <v>2594418.4896418611</v>
      </c>
      <c r="E577" s="39">
        <v>18399.626811825321</v>
      </c>
      <c r="F577" s="39">
        <v>26833.032907483346</v>
      </c>
      <c r="G577" s="39">
        <v>14837.887224870421</v>
      </c>
      <c r="H577" s="39">
        <v>23117.299191764614</v>
      </c>
      <c r="I577" s="39">
        <v>10520.237613513395</v>
      </c>
      <c r="J577" s="39">
        <v>0</v>
      </c>
      <c r="K577" s="38"/>
      <c r="L577" s="38"/>
    </row>
    <row r="578" spans="1:12" s="10" customFormat="1" x14ac:dyDescent="0.2">
      <c r="A578" s="3">
        <f t="shared" si="22"/>
        <v>2040</v>
      </c>
      <c r="B578" s="39">
        <v>0</v>
      </c>
      <c r="C578" s="39">
        <v>0</v>
      </c>
      <c r="D578" s="39">
        <v>2475750.2926137415</v>
      </c>
      <c r="E578" s="39">
        <v>0</v>
      </c>
      <c r="F578" s="39">
        <v>0</v>
      </c>
      <c r="G578" s="39">
        <v>0</v>
      </c>
      <c r="H578" s="39">
        <v>0</v>
      </c>
      <c r="I578" s="39">
        <v>0</v>
      </c>
      <c r="J578" s="39">
        <v>0</v>
      </c>
      <c r="K578" s="38"/>
      <c r="L578" s="38"/>
    </row>
    <row r="579" spans="1:12" s="10" customFormat="1" x14ac:dyDescent="0.2">
      <c r="A579" s="3">
        <f t="shared" si="22"/>
        <v>2041</v>
      </c>
      <c r="B579" s="39">
        <v>0</v>
      </c>
      <c r="C579" s="39">
        <v>0</v>
      </c>
      <c r="D579" s="39">
        <v>2459878.6849370948</v>
      </c>
      <c r="E579" s="39">
        <v>0</v>
      </c>
      <c r="F579" s="39">
        <v>0</v>
      </c>
      <c r="G579" s="39">
        <v>0</v>
      </c>
      <c r="H579" s="39">
        <v>0</v>
      </c>
      <c r="I579" s="39">
        <v>0</v>
      </c>
      <c r="J579" s="39">
        <v>0</v>
      </c>
      <c r="K579" s="38"/>
      <c r="L579" s="38"/>
    </row>
    <row r="580" spans="1:12" s="10" customFormat="1" x14ac:dyDescent="0.2">
      <c r="A580" s="3">
        <f t="shared" si="22"/>
        <v>2042</v>
      </c>
      <c r="B580" s="39">
        <v>0</v>
      </c>
      <c r="C580" s="39">
        <v>0</v>
      </c>
      <c r="D580" s="39">
        <v>2209452.915561317</v>
      </c>
      <c r="E580" s="39">
        <v>0</v>
      </c>
      <c r="F580" s="39">
        <v>0</v>
      </c>
      <c r="G580" s="39">
        <v>0</v>
      </c>
      <c r="H580" s="39">
        <v>0</v>
      </c>
      <c r="I580" s="39">
        <v>0</v>
      </c>
      <c r="J580" s="39">
        <v>0</v>
      </c>
      <c r="K580" s="38"/>
      <c r="L580" s="38"/>
    </row>
    <row r="581" spans="1:12" s="10" customFormat="1" x14ac:dyDescent="0.2">
      <c r="A581" s="3">
        <f t="shared" si="22"/>
        <v>2043</v>
      </c>
      <c r="B581" s="39">
        <v>0</v>
      </c>
      <c r="C581" s="39">
        <v>0</v>
      </c>
      <c r="D581" s="39">
        <v>2300471.5224411436</v>
      </c>
      <c r="E581" s="39">
        <v>0</v>
      </c>
      <c r="F581" s="39">
        <v>0</v>
      </c>
      <c r="G581" s="39">
        <v>0</v>
      </c>
      <c r="H581" s="39">
        <v>0</v>
      </c>
      <c r="I581" s="39">
        <v>0</v>
      </c>
      <c r="J581" s="39">
        <v>0</v>
      </c>
      <c r="K581" s="38"/>
      <c r="L581" s="38"/>
    </row>
    <row r="582" spans="1:12" x14ac:dyDescent="0.2">
      <c r="E582" s="26"/>
      <c r="F582" s="26"/>
      <c r="G582" s="26"/>
      <c r="H582" s="26"/>
      <c r="I582" s="26"/>
      <c r="J582" s="26"/>
      <c r="K582" s="26"/>
      <c r="L582" s="26"/>
    </row>
    <row r="583" spans="1:12" x14ac:dyDescent="0.2">
      <c r="A583" s="3">
        <f>A558+1</f>
        <v>23</v>
      </c>
      <c r="B583" s="9" t="str">
        <f ca="1">OFFSET(Portfolios!$B$7,A583,0)</f>
        <v>Portfolio23</v>
      </c>
      <c r="C583" s="9" t="str">
        <f ca="1">VLOOKUP(B583,Portfolios!$B$8:$C$47,2,FALSE)</f>
        <v>NV in 2028</v>
      </c>
      <c r="E583" s="92" t="s">
        <v>183</v>
      </c>
      <c r="F583" s="92"/>
      <c r="G583" s="92"/>
      <c r="H583" s="92"/>
      <c r="I583" s="92"/>
      <c r="J583" s="92"/>
      <c r="K583" s="26"/>
      <c r="L583" s="26"/>
    </row>
    <row r="584" spans="1:12" x14ac:dyDescent="0.2">
      <c r="C584" s="28" t="s">
        <v>184</v>
      </c>
      <c r="D584" s="28" t="s">
        <v>185</v>
      </c>
      <c r="E584" s="26" t="s">
        <v>186</v>
      </c>
      <c r="F584" s="26" t="s">
        <v>187</v>
      </c>
      <c r="G584" s="26" t="s">
        <v>188</v>
      </c>
      <c r="H584" s="26" t="s">
        <v>189</v>
      </c>
      <c r="I584" s="26" t="s">
        <v>190</v>
      </c>
      <c r="J584" s="26" t="s">
        <v>191</v>
      </c>
      <c r="K584" s="26"/>
      <c r="L584" s="26"/>
    </row>
    <row r="585" spans="1:12" s="11" customFormat="1" x14ac:dyDescent="0.2">
      <c r="A585" s="3" t="s">
        <v>163</v>
      </c>
      <c r="B585" s="3" t="s">
        <v>192</v>
      </c>
      <c r="C585" s="3" t="s">
        <v>193</v>
      </c>
      <c r="D585" s="3" t="s">
        <v>194</v>
      </c>
      <c r="E585" s="42" t="s">
        <v>195</v>
      </c>
      <c r="F585" s="42" t="s">
        <v>196</v>
      </c>
      <c r="G585" s="42" t="s">
        <v>197</v>
      </c>
      <c r="H585" s="42" t="s">
        <v>198</v>
      </c>
      <c r="I585" s="42" t="s">
        <v>199</v>
      </c>
      <c r="J585" s="42" t="s">
        <v>200</v>
      </c>
      <c r="K585" s="42"/>
      <c r="L585" s="42"/>
    </row>
    <row r="586" spans="1:12" s="10" customFormat="1" x14ac:dyDescent="0.2">
      <c r="A586" s="3">
        <v>2023</v>
      </c>
      <c r="B586" s="39">
        <v>5887116.996684636</v>
      </c>
      <c r="C586" s="39">
        <v>2351874.5364913354</v>
      </c>
      <c r="D586" s="39">
        <v>2097049.4985760415</v>
      </c>
      <c r="E586" s="39">
        <v>41539.20481639068</v>
      </c>
      <c r="F586" s="39">
        <v>919174.71131232113</v>
      </c>
      <c r="G586" s="39">
        <v>509984.797645399</v>
      </c>
      <c r="H586" s="39">
        <v>641894.75561750995</v>
      </c>
      <c r="I586" s="39">
        <v>130219.07016810354</v>
      </c>
      <c r="J586" s="39">
        <v>1292429.9206335763</v>
      </c>
      <c r="K586" s="38"/>
      <c r="L586" s="38"/>
    </row>
    <row r="587" spans="1:12" s="10" customFormat="1" x14ac:dyDescent="0.2">
      <c r="A587" s="3">
        <f>A586+1</f>
        <v>2024</v>
      </c>
      <c r="B587" s="39">
        <v>5308315.9774718583</v>
      </c>
      <c r="C587" s="39">
        <v>1802932.700610318</v>
      </c>
      <c r="D587" s="39">
        <v>1865467.4702614713</v>
      </c>
      <c r="E587" s="39">
        <v>137208.05507728859</v>
      </c>
      <c r="F587" s="39">
        <v>879158.41375910328</v>
      </c>
      <c r="G587" s="39">
        <v>490395.35821881203</v>
      </c>
      <c r="H587" s="39">
        <v>635820.9104846142</v>
      </c>
      <c r="I587" s="39">
        <v>175051.28657929442</v>
      </c>
      <c r="J587" s="39">
        <v>1187749.2527424274</v>
      </c>
      <c r="K587" s="38"/>
      <c r="L587" s="38"/>
    </row>
    <row r="588" spans="1:12" s="10" customFormat="1" x14ac:dyDescent="0.2">
      <c r="A588" s="3">
        <f t="shared" ref="A588:A605" si="23">A587+1</f>
        <v>2025</v>
      </c>
      <c r="B588" s="39">
        <v>5049606.9465753846</v>
      </c>
      <c r="C588" s="39">
        <v>1705194.9242767447</v>
      </c>
      <c r="D588" s="39">
        <v>1790076.7847322035</v>
      </c>
      <c r="E588" s="39">
        <v>142367.2931571104</v>
      </c>
      <c r="F588" s="39">
        <v>837291.94904012152</v>
      </c>
      <c r="G588" s="39">
        <v>463866.2069468085</v>
      </c>
      <c r="H588" s="39">
        <v>563300.52251154685</v>
      </c>
      <c r="I588" s="39">
        <v>176531.98323756657</v>
      </c>
      <c r="J588" s="39">
        <v>1161054.0674054862</v>
      </c>
      <c r="K588" s="38"/>
      <c r="L588" s="38"/>
    </row>
    <row r="589" spans="1:12" s="10" customFormat="1" x14ac:dyDescent="0.2">
      <c r="A589" s="3">
        <f t="shared" si="23"/>
        <v>2026</v>
      </c>
      <c r="B589" s="39">
        <v>4363685.5572603075</v>
      </c>
      <c r="C589" s="39">
        <v>1366815.9960533793</v>
      </c>
      <c r="D589" s="39">
        <v>2265764.6771519571</v>
      </c>
      <c r="E589" s="39">
        <v>167981.07860318711</v>
      </c>
      <c r="F589" s="39">
        <v>721454.85498675751</v>
      </c>
      <c r="G589" s="39">
        <v>393272.82083043718</v>
      </c>
      <c r="H589" s="39">
        <v>519881.22211767075</v>
      </c>
      <c r="I589" s="39">
        <v>156078.44895315624</v>
      </c>
      <c r="J589" s="39">
        <v>1038201.1357157194</v>
      </c>
      <c r="K589" s="38"/>
      <c r="L589" s="38"/>
    </row>
    <row r="590" spans="1:12" s="10" customFormat="1" x14ac:dyDescent="0.2">
      <c r="A590" s="3">
        <f t="shared" si="23"/>
        <v>2027</v>
      </c>
      <c r="B590" s="39">
        <v>3677764.1679452304</v>
      </c>
      <c r="C590" s="39">
        <v>1091730.7582220007</v>
      </c>
      <c r="D590" s="39">
        <v>2920645.0128368884</v>
      </c>
      <c r="E590" s="39">
        <v>222700.80140269003</v>
      </c>
      <c r="F590" s="39">
        <v>579927.09336780547</v>
      </c>
      <c r="G590" s="39">
        <v>317101.29588180489</v>
      </c>
      <c r="H590" s="39">
        <v>480068.29243835376</v>
      </c>
      <c r="I590" s="39">
        <v>167172.28697666316</v>
      </c>
      <c r="J590" s="39">
        <v>819063.63965591241</v>
      </c>
      <c r="K590" s="38"/>
      <c r="L590" s="38"/>
    </row>
    <row r="591" spans="1:12" s="10" customFormat="1" x14ac:dyDescent="0.2">
      <c r="A591" s="3">
        <f t="shared" si="23"/>
        <v>2028</v>
      </c>
      <c r="B591" s="39">
        <v>2991842.7786301533</v>
      </c>
      <c r="C591" s="39">
        <v>811290.14317092486</v>
      </c>
      <c r="D591" s="39">
        <v>3817678.7927446794</v>
      </c>
      <c r="E591" s="39">
        <v>360533.5775579242</v>
      </c>
      <c r="F591" s="39">
        <v>435432.12929427472</v>
      </c>
      <c r="G591" s="39">
        <v>240101.86746574592</v>
      </c>
      <c r="H591" s="39">
        <v>385569.7703597598</v>
      </c>
      <c r="I591" s="39">
        <v>187487.28343005822</v>
      </c>
      <c r="J591" s="39">
        <v>571428.00735146541</v>
      </c>
      <c r="K591" s="38"/>
      <c r="L591" s="38"/>
    </row>
    <row r="592" spans="1:12" s="10" customFormat="1" x14ac:dyDescent="0.2">
      <c r="A592" s="3">
        <f t="shared" si="23"/>
        <v>2029</v>
      </c>
      <c r="B592" s="39">
        <v>2305921.3893150762</v>
      </c>
      <c r="C592" s="39">
        <v>629844.54924022092</v>
      </c>
      <c r="D592" s="39">
        <v>4198792.9415517477</v>
      </c>
      <c r="E592" s="39">
        <v>276854.29606676742</v>
      </c>
      <c r="F592" s="39">
        <v>338557.45155797561</v>
      </c>
      <c r="G592" s="39">
        <v>187835.08962293417</v>
      </c>
      <c r="H592" s="39">
        <v>295418.33538203721</v>
      </c>
      <c r="I592" s="39">
        <v>144426.29555077016</v>
      </c>
      <c r="J592" s="39">
        <v>432985.37189437088</v>
      </c>
      <c r="K592" s="38"/>
      <c r="L592" s="38"/>
    </row>
    <row r="593" spans="1:12" s="10" customFormat="1" x14ac:dyDescent="0.2">
      <c r="A593" s="3">
        <f t="shared" si="23"/>
        <v>2030</v>
      </c>
      <c r="B593" s="39">
        <v>1620000.0000000005</v>
      </c>
      <c r="C593" s="39">
        <v>550193.61209150194</v>
      </c>
      <c r="D593" s="39">
        <v>2882753.2989552729</v>
      </c>
      <c r="E593" s="39">
        <v>231881.81043026122</v>
      </c>
      <c r="F593" s="39">
        <v>295411.64638210257</v>
      </c>
      <c r="G593" s="39">
        <v>164415.47008924422</v>
      </c>
      <c r="H593" s="39">
        <v>256135.25842378472</v>
      </c>
      <c r="I593" s="39">
        <v>121962.20258310578</v>
      </c>
      <c r="J593" s="39">
        <v>0</v>
      </c>
      <c r="K593" s="38"/>
      <c r="L593" s="38"/>
    </row>
    <row r="594" spans="1:12" s="10" customFormat="1" x14ac:dyDescent="0.2">
      <c r="A594" s="3">
        <f t="shared" si="23"/>
        <v>2031</v>
      </c>
      <c r="B594" s="39">
        <v>1458000</v>
      </c>
      <c r="C594" s="39">
        <v>496626.47906004492</v>
      </c>
      <c r="D594" s="39">
        <v>2957037.6942141298</v>
      </c>
      <c r="E594" s="39">
        <v>213644.049846654</v>
      </c>
      <c r="F594" s="39">
        <v>262289.96931781783</v>
      </c>
      <c r="G594" s="39">
        <v>145761.89701306852</v>
      </c>
      <c r="H594" s="39">
        <v>230531.06928229041</v>
      </c>
      <c r="I594" s="39">
        <v>109146.53548012435</v>
      </c>
      <c r="J594" s="39">
        <v>0</v>
      </c>
      <c r="K594" s="38"/>
      <c r="L594" s="38"/>
    </row>
    <row r="595" spans="1:12" s="10" customFormat="1" x14ac:dyDescent="0.2">
      <c r="A595" s="3">
        <f t="shared" si="23"/>
        <v>2032</v>
      </c>
      <c r="B595" s="39">
        <v>1296000</v>
      </c>
      <c r="C595" s="39">
        <v>461739.006145661</v>
      </c>
      <c r="D595" s="39">
        <v>2823140.5753619825</v>
      </c>
      <c r="E595" s="39">
        <v>187524.67405366589</v>
      </c>
      <c r="F595" s="39">
        <v>226121.60818162537</v>
      </c>
      <c r="G595" s="39">
        <v>127261.72480292416</v>
      </c>
      <c r="H595" s="39">
        <v>199112.24607822852</v>
      </c>
      <c r="I595" s="39">
        <v>94240.740737895161</v>
      </c>
      <c r="J595" s="39">
        <v>0</v>
      </c>
      <c r="K595" s="38"/>
      <c r="L595" s="38"/>
    </row>
    <row r="596" spans="1:12" s="10" customFormat="1" x14ac:dyDescent="0.2">
      <c r="A596" s="3">
        <f t="shared" si="23"/>
        <v>2033</v>
      </c>
      <c r="B596" s="39">
        <v>1134000.0000000002</v>
      </c>
      <c r="C596" s="39">
        <v>410729.67203458771</v>
      </c>
      <c r="D596" s="39">
        <v>2828791.8871361562</v>
      </c>
      <c r="E596" s="39">
        <v>158824.49683146307</v>
      </c>
      <c r="F596" s="39">
        <v>200937.33958363021</v>
      </c>
      <c r="G596" s="39">
        <v>109030.86843897738</v>
      </c>
      <c r="H596" s="39">
        <v>171173.90422523001</v>
      </c>
      <c r="I596" s="39">
        <v>83303.718886111747</v>
      </c>
      <c r="J596" s="39">
        <v>0</v>
      </c>
      <c r="K596" s="38"/>
      <c r="L596" s="38"/>
    </row>
    <row r="597" spans="1:12" s="10" customFormat="1" x14ac:dyDescent="0.2">
      <c r="A597" s="3">
        <f t="shared" si="23"/>
        <v>2034</v>
      </c>
      <c r="B597" s="39">
        <v>972000.00000000023</v>
      </c>
      <c r="C597" s="39">
        <v>361878.11785728252</v>
      </c>
      <c r="D597" s="39">
        <v>2780984.3989409418</v>
      </c>
      <c r="E597" s="39">
        <v>136906.38318071465</v>
      </c>
      <c r="F597" s="39">
        <v>165577.6582308904</v>
      </c>
      <c r="G597" s="39">
        <v>93413.802361173322</v>
      </c>
      <c r="H597" s="39">
        <v>144128.27022830845</v>
      </c>
      <c r="I597" s="39">
        <v>70095.768141630819</v>
      </c>
      <c r="J597" s="39">
        <v>0</v>
      </c>
      <c r="K597" s="38"/>
      <c r="L597" s="38"/>
    </row>
    <row r="598" spans="1:12" s="10" customFormat="1" x14ac:dyDescent="0.2">
      <c r="A598" s="3">
        <f t="shared" si="23"/>
        <v>2035</v>
      </c>
      <c r="B598" s="39">
        <v>810000</v>
      </c>
      <c r="C598" s="39">
        <v>303939.47294806212</v>
      </c>
      <c r="D598" s="39">
        <v>2825533.132451517</v>
      </c>
      <c r="E598" s="39">
        <v>109880.05769471316</v>
      </c>
      <c r="F598" s="39">
        <v>140331.89317223866</v>
      </c>
      <c r="G598" s="39">
        <v>77564.35338375649</v>
      </c>
      <c r="H598" s="39">
        <v>120283.12695054879</v>
      </c>
      <c r="I598" s="39">
        <v>58001.095850680846</v>
      </c>
      <c r="J598" s="39">
        <v>0</v>
      </c>
      <c r="K598" s="38"/>
      <c r="L598" s="38"/>
    </row>
    <row r="599" spans="1:12" s="10" customFormat="1" x14ac:dyDescent="0.2">
      <c r="A599" s="3">
        <f t="shared" si="23"/>
        <v>2036</v>
      </c>
      <c r="B599" s="39">
        <v>648000</v>
      </c>
      <c r="C599" s="39">
        <v>254335.78042014939</v>
      </c>
      <c r="D599" s="39">
        <v>2695013.0107310619</v>
      </c>
      <c r="E599" s="39">
        <v>78401.905848326249</v>
      </c>
      <c r="F599" s="39">
        <v>113495.97493739701</v>
      </c>
      <c r="G599" s="39">
        <v>62321.155716332105</v>
      </c>
      <c r="H599" s="39">
        <v>95522.483916769939</v>
      </c>
      <c r="I599" s="39">
        <v>43922.699161025332</v>
      </c>
      <c r="J599" s="39">
        <v>0</v>
      </c>
      <c r="K599" s="38"/>
      <c r="L599" s="38"/>
    </row>
    <row r="600" spans="1:12" s="10" customFormat="1" x14ac:dyDescent="0.2">
      <c r="A600" s="3">
        <f t="shared" si="23"/>
        <v>2037</v>
      </c>
      <c r="B600" s="39">
        <v>486000</v>
      </c>
      <c r="C600" s="39">
        <v>192423.31593259223</v>
      </c>
      <c r="D600" s="39">
        <v>2732068.2712978194</v>
      </c>
      <c r="E600" s="39">
        <v>66499.177114514925</v>
      </c>
      <c r="F600" s="39">
        <v>80170.432173412439</v>
      </c>
      <c r="G600" s="39">
        <v>44470.009242510459</v>
      </c>
      <c r="H600" s="39">
        <v>68614.914293428723</v>
      </c>
      <c r="I600" s="39">
        <v>33822.151243541266</v>
      </c>
      <c r="J600" s="39">
        <v>0</v>
      </c>
      <c r="K600" s="38"/>
      <c r="L600" s="38"/>
    </row>
    <row r="601" spans="1:12" s="10" customFormat="1" x14ac:dyDescent="0.2">
      <c r="A601" s="3">
        <f t="shared" si="23"/>
        <v>2038</v>
      </c>
      <c r="B601" s="39">
        <v>324000.00000000006</v>
      </c>
      <c r="C601" s="39">
        <v>133718.68116302218</v>
      </c>
      <c r="D601" s="39">
        <v>2617541.0728147659</v>
      </c>
      <c r="E601" s="39">
        <v>40467.018315588182</v>
      </c>
      <c r="F601" s="39">
        <v>52897.843670088776</v>
      </c>
      <c r="G601" s="39">
        <v>29550.99804909826</v>
      </c>
      <c r="H601" s="39">
        <v>46190.92304908084</v>
      </c>
      <c r="I601" s="39">
        <v>21174.535753121825</v>
      </c>
      <c r="J601" s="39">
        <v>0</v>
      </c>
      <c r="K601" s="38"/>
      <c r="L601" s="38"/>
    </row>
    <row r="602" spans="1:12" s="10" customFormat="1" x14ac:dyDescent="0.2">
      <c r="A602" s="3">
        <f t="shared" si="23"/>
        <v>2039</v>
      </c>
      <c r="B602" s="39">
        <v>162000</v>
      </c>
      <c r="C602" s="39">
        <v>68291.916250542912</v>
      </c>
      <c r="D602" s="39">
        <v>2594418.4896418611</v>
      </c>
      <c r="E602" s="39">
        <v>18399.626811825321</v>
      </c>
      <c r="F602" s="39">
        <v>26833.032907483346</v>
      </c>
      <c r="G602" s="39">
        <v>14837.887224870421</v>
      </c>
      <c r="H602" s="39">
        <v>23117.299191764614</v>
      </c>
      <c r="I602" s="39">
        <v>10520.237613513395</v>
      </c>
      <c r="J602" s="39">
        <v>0</v>
      </c>
      <c r="K602" s="38"/>
      <c r="L602" s="38"/>
    </row>
    <row r="603" spans="1:12" s="10" customFormat="1" x14ac:dyDescent="0.2">
      <c r="A603" s="3">
        <f t="shared" si="23"/>
        <v>2040</v>
      </c>
      <c r="B603" s="39">
        <v>0</v>
      </c>
      <c r="C603" s="39">
        <v>0</v>
      </c>
      <c r="D603" s="39">
        <v>2475750.2926137415</v>
      </c>
      <c r="E603" s="39">
        <v>0</v>
      </c>
      <c r="F603" s="39">
        <v>0</v>
      </c>
      <c r="G603" s="39">
        <v>0</v>
      </c>
      <c r="H603" s="39">
        <v>0</v>
      </c>
      <c r="I603" s="39">
        <v>0</v>
      </c>
      <c r="J603" s="39">
        <v>0</v>
      </c>
      <c r="K603" s="38"/>
      <c r="L603" s="38"/>
    </row>
    <row r="604" spans="1:12" s="10" customFormat="1" x14ac:dyDescent="0.2">
      <c r="A604" s="3">
        <f t="shared" si="23"/>
        <v>2041</v>
      </c>
      <c r="B604" s="39">
        <v>0</v>
      </c>
      <c r="C604" s="39">
        <v>0</v>
      </c>
      <c r="D604" s="39">
        <v>2459878.6849370948</v>
      </c>
      <c r="E604" s="39">
        <v>0</v>
      </c>
      <c r="F604" s="39">
        <v>0</v>
      </c>
      <c r="G604" s="39">
        <v>0</v>
      </c>
      <c r="H604" s="39">
        <v>0</v>
      </c>
      <c r="I604" s="39">
        <v>0</v>
      </c>
      <c r="J604" s="39">
        <v>0</v>
      </c>
      <c r="K604" s="38"/>
      <c r="L604" s="38"/>
    </row>
    <row r="605" spans="1:12" s="10" customFormat="1" x14ac:dyDescent="0.2">
      <c r="A605" s="3">
        <f t="shared" si="23"/>
        <v>2042</v>
      </c>
      <c r="B605" s="39">
        <v>0</v>
      </c>
      <c r="C605" s="39">
        <v>0</v>
      </c>
      <c r="D605" s="39">
        <v>2209452.915561317</v>
      </c>
      <c r="E605" s="39">
        <v>0</v>
      </c>
      <c r="F605" s="39">
        <v>0</v>
      </c>
      <c r="G605" s="39">
        <v>0</v>
      </c>
      <c r="H605" s="39">
        <v>0</v>
      </c>
      <c r="I605" s="39">
        <v>0</v>
      </c>
      <c r="J605" s="39">
        <v>0</v>
      </c>
      <c r="K605" s="38"/>
      <c r="L605" s="38"/>
    </row>
    <row r="606" spans="1:12" s="10" customFormat="1" x14ac:dyDescent="0.2">
      <c r="A606" s="3">
        <v>2043</v>
      </c>
      <c r="B606" s="39">
        <v>0</v>
      </c>
      <c r="C606" s="39">
        <v>0</v>
      </c>
      <c r="D606" s="39">
        <v>2300471.5224411436</v>
      </c>
      <c r="E606" s="39">
        <v>0</v>
      </c>
      <c r="F606" s="39">
        <v>0</v>
      </c>
      <c r="G606" s="39">
        <v>0</v>
      </c>
      <c r="H606" s="39">
        <v>0</v>
      </c>
      <c r="I606" s="39">
        <v>0</v>
      </c>
      <c r="J606" s="39">
        <v>0</v>
      </c>
      <c r="K606" s="38"/>
      <c r="L606" s="38"/>
    </row>
    <row r="607" spans="1:12" x14ac:dyDescent="0.2">
      <c r="E607" s="26"/>
      <c r="F607" s="26"/>
      <c r="G607" s="26"/>
      <c r="H607" s="26"/>
      <c r="I607" s="26"/>
      <c r="J607" s="26"/>
      <c r="K607" s="26"/>
      <c r="L607" s="26"/>
    </row>
    <row r="608" spans="1:12" x14ac:dyDescent="0.2">
      <c r="A608" s="3">
        <f>A583+1</f>
        <v>24</v>
      </c>
      <c r="B608" s="9" t="str">
        <f ca="1">OFFSET(Portfolios!$B$7,A608,0)</f>
        <v>Portfolio24</v>
      </c>
      <c r="C608" s="9" t="str">
        <f ca="1">VLOOKUP(B608,Portfolios!$B$8:$C$47,2,FALSE)</f>
        <v>Oregon-only resources</v>
      </c>
      <c r="E608" s="92" t="s">
        <v>183</v>
      </c>
      <c r="F608" s="92"/>
      <c r="G608" s="92"/>
      <c r="H608" s="92"/>
      <c r="I608" s="92"/>
      <c r="J608" s="92"/>
      <c r="K608" s="26"/>
      <c r="L608" s="26"/>
    </row>
    <row r="609" spans="1:12" x14ac:dyDescent="0.2">
      <c r="C609" s="28" t="s">
        <v>184</v>
      </c>
      <c r="D609" s="28" t="s">
        <v>185</v>
      </c>
      <c r="E609" s="26" t="s">
        <v>186</v>
      </c>
      <c r="F609" s="26" t="s">
        <v>187</v>
      </c>
      <c r="G609" s="26" t="s">
        <v>188</v>
      </c>
      <c r="H609" s="26" t="s">
        <v>189</v>
      </c>
      <c r="I609" s="26" t="s">
        <v>190</v>
      </c>
      <c r="J609" s="26" t="s">
        <v>191</v>
      </c>
      <c r="K609" s="26"/>
      <c r="L609" s="26"/>
    </row>
    <row r="610" spans="1:12" s="11" customFormat="1" x14ac:dyDescent="0.2">
      <c r="A610" s="3" t="s">
        <v>163</v>
      </c>
      <c r="B610" s="3" t="s">
        <v>192</v>
      </c>
      <c r="C610" s="3" t="s">
        <v>193</v>
      </c>
      <c r="D610" s="3" t="s">
        <v>194</v>
      </c>
      <c r="E610" s="42" t="s">
        <v>195</v>
      </c>
      <c r="F610" s="42" t="s">
        <v>196</v>
      </c>
      <c r="G610" s="42" t="s">
        <v>197</v>
      </c>
      <c r="H610" s="42" t="s">
        <v>198</v>
      </c>
      <c r="I610" s="42" t="s">
        <v>199</v>
      </c>
      <c r="J610" s="42" t="s">
        <v>200</v>
      </c>
      <c r="K610" s="42"/>
      <c r="L610" s="42"/>
    </row>
    <row r="611" spans="1:12" s="10" customFormat="1" x14ac:dyDescent="0.2">
      <c r="A611" s="3">
        <v>2023</v>
      </c>
      <c r="B611" s="39">
        <v>5887116.996684636</v>
      </c>
      <c r="C611" s="39">
        <v>2351874.5364913354</v>
      </c>
      <c r="D611" s="39">
        <v>2097049.4985760415</v>
      </c>
      <c r="E611" s="39">
        <v>41539.20481639068</v>
      </c>
      <c r="F611" s="39">
        <v>919174.71131232113</v>
      </c>
      <c r="G611" s="39">
        <v>509984.797645399</v>
      </c>
      <c r="H611" s="39">
        <v>641894.75561750995</v>
      </c>
      <c r="I611" s="39">
        <v>130219.07016810354</v>
      </c>
      <c r="J611" s="39">
        <v>1292429.9206335763</v>
      </c>
      <c r="K611" s="38"/>
      <c r="L611" s="38"/>
    </row>
    <row r="612" spans="1:12" s="10" customFormat="1" x14ac:dyDescent="0.2">
      <c r="A612" s="3">
        <f>A611+1</f>
        <v>2024</v>
      </c>
      <c r="B612" s="39">
        <v>5308315.9774718583</v>
      </c>
      <c r="C612" s="39">
        <v>1802932.700610318</v>
      </c>
      <c r="D612" s="39">
        <v>1865467.4702614713</v>
      </c>
      <c r="E612" s="39">
        <v>137208.05507728859</v>
      </c>
      <c r="F612" s="39">
        <v>879158.41375910328</v>
      </c>
      <c r="G612" s="39">
        <v>490395.35821881203</v>
      </c>
      <c r="H612" s="39">
        <v>635820.9104846142</v>
      </c>
      <c r="I612" s="39">
        <v>175051.28657929442</v>
      </c>
      <c r="J612" s="39">
        <v>1187749.2527424274</v>
      </c>
      <c r="K612" s="38"/>
      <c r="L612" s="38"/>
    </row>
    <row r="613" spans="1:12" s="10" customFormat="1" x14ac:dyDescent="0.2">
      <c r="A613" s="3">
        <f t="shared" ref="A613:A631" si="24">A612+1</f>
        <v>2025</v>
      </c>
      <c r="B613" s="39">
        <v>5049606.9465753846</v>
      </c>
      <c r="C613" s="39">
        <v>1705194.9242767447</v>
      </c>
      <c r="D613" s="39">
        <v>1790076.7847322035</v>
      </c>
      <c r="E613" s="39">
        <v>142367.2931571104</v>
      </c>
      <c r="F613" s="39">
        <v>837291.94904012152</v>
      </c>
      <c r="G613" s="39">
        <v>463866.2069468085</v>
      </c>
      <c r="H613" s="39">
        <v>563300.52251154685</v>
      </c>
      <c r="I613" s="39">
        <v>176531.98323756657</v>
      </c>
      <c r="J613" s="39">
        <v>1161054.0674054862</v>
      </c>
      <c r="K613" s="38"/>
      <c r="L613" s="38"/>
    </row>
    <row r="614" spans="1:12" s="10" customFormat="1" x14ac:dyDescent="0.2">
      <c r="A614" s="3">
        <f t="shared" si="24"/>
        <v>2026</v>
      </c>
      <c r="B614" s="39">
        <v>4363685.5572603075</v>
      </c>
      <c r="C614" s="39">
        <v>1366815.9960533793</v>
      </c>
      <c r="D614" s="39">
        <v>2265764.6771519571</v>
      </c>
      <c r="E614" s="39">
        <v>167981.07860318711</v>
      </c>
      <c r="F614" s="39">
        <v>721454.85498675751</v>
      </c>
      <c r="G614" s="39">
        <v>393272.82083043718</v>
      </c>
      <c r="H614" s="39">
        <v>519881.22211767075</v>
      </c>
      <c r="I614" s="39">
        <v>156078.44895315624</v>
      </c>
      <c r="J614" s="39">
        <v>1038201.1357157194</v>
      </c>
      <c r="K614" s="38"/>
      <c r="L614" s="38"/>
    </row>
    <row r="615" spans="1:12" s="10" customFormat="1" x14ac:dyDescent="0.2">
      <c r="A615" s="3">
        <f t="shared" si="24"/>
        <v>2027</v>
      </c>
      <c r="B615" s="39">
        <v>3677764.1679452304</v>
      </c>
      <c r="C615" s="39">
        <v>1091730.7582220007</v>
      </c>
      <c r="D615" s="39">
        <v>2920645.0128368884</v>
      </c>
      <c r="E615" s="39">
        <v>222700.80140269003</v>
      </c>
      <c r="F615" s="39">
        <v>579927.09336780547</v>
      </c>
      <c r="G615" s="39">
        <v>317101.29588180489</v>
      </c>
      <c r="H615" s="39">
        <v>480068.29243835376</v>
      </c>
      <c r="I615" s="39">
        <v>167172.28697666316</v>
      </c>
      <c r="J615" s="39">
        <v>819063.63965591241</v>
      </c>
      <c r="K615" s="38"/>
      <c r="L615" s="38"/>
    </row>
    <row r="616" spans="1:12" s="10" customFormat="1" x14ac:dyDescent="0.2">
      <c r="A616" s="3">
        <f t="shared" si="24"/>
        <v>2028</v>
      </c>
      <c r="B616" s="39">
        <v>2991842.7786301533</v>
      </c>
      <c r="C616" s="39">
        <v>811290.14317092486</v>
      </c>
      <c r="D616" s="39">
        <v>3817678.7927446794</v>
      </c>
      <c r="E616" s="39">
        <v>360533.5775579242</v>
      </c>
      <c r="F616" s="39">
        <v>435432.12929427472</v>
      </c>
      <c r="G616" s="39">
        <v>240101.86746574592</v>
      </c>
      <c r="H616" s="39">
        <v>385569.7703597598</v>
      </c>
      <c r="I616" s="39">
        <v>187487.28343005822</v>
      </c>
      <c r="J616" s="39">
        <v>571428.00735146541</v>
      </c>
      <c r="K616" s="38"/>
      <c r="L616" s="38"/>
    </row>
    <row r="617" spans="1:12" s="10" customFormat="1" x14ac:dyDescent="0.2">
      <c r="A617" s="3">
        <f t="shared" si="24"/>
        <v>2029</v>
      </c>
      <c r="B617" s="39">
        <v>2305921.3893150762</v>
      </c>
      <c r="C617" s="39">
        <v>629844.54924022092</v>
      </c>
      <c r="D617" s="39">
        <v>4198792.9415517477</v>
      </c>
      <c r="E617" s="39">
        <v>276854.29606676742</v>
      </c>
      <c r="F617" s="39">
        <v>338557.45155797561</v>
      </c>
      <c r="G617" s="39">
        <v>187835.08962293417</v>
      </c>
      <c r="H617" s="39">
        <v>295418.33538203721</v>
      </c>
      <c r="I617" s="39">
        <v>144426.29555077016</v>
      </c>
      <c r="J617" s="39">
        <v>432985.37189437088</v>
      </c>
      <c r="K617" s="38"/>
      <c r="L617" s="38"/>
    </row>
    <row r="618" spans="1:12" s="10" customFormat="1" x14ac:dyDescent="0.2">
      <c r="A618" s="3">
        <f t="shared" si="24"/>
        <v>2030</v>
      </c>
      <c r="B618" s="39">
        <v>1620000.0000000005</v>
      </c>
      <c r="C618" s="39">
        <v>550193.61209150194</v>
      </c>
      <c r="D618" s="39">
        <v>2882753.2989552729</v>
      </c>
      <c r="E618" s="39">
        <v>231881.81043026122</v>
      </c>
      <c r="F618" s="39">
        <v>295411.64638210257</v>
      </c>
      <c r="G618" s="39">
        <v>164415.47008924422</v>
      </c>
      <c r="H618" s="39">
        <v>256135.25842378472</v>
      </c>
      <c r="I618" s="39">
        <v>121962.20258310578</v>
      </c>
      <c r="J618" s="39">
        <v>0</v>
      </c>
      <c r="K618" s="38"/>
      <c r="L618" s="38"/>
    </row>
    <row r="619" spans="1:12" s="10" customFormat="1" x14ac:dyDescent="0.2">
      <c r="A619" s="3">
        <f t="shared" si="24"/>
        <v>2031</v>
      </c>
      <c r="B619" s="39">
        <v>1458000</v>
      </c>
      <c r="C619" s="39">
        <v>496626.47906004492</v>
      </c>
      <c r="D619" s="39">
        <v>2957037.6942141298</v>
      </c>
      <c r="E619" s="39">
        <v>213644.049846654</v>
      </c>
      <c r="F619" s="39">
        <v>262289.96931781783</v>
      </c>
      <c r="G619" s="39">
        <v>145761.89701306852</v>
      </c>
      <c r="H619" s="39">
        <v>230531.06928229041</v>
      </c>
      <c r="I619" s="39">
        <v>109146.53548012435</v>
      </c>
      <c r="J619" s="39">
        <v>0</v>
      </c>
      <c r="K619" s="38"/>
      <c r="L619" s="38"/>
    </row>
    <row r="620" spans="1:12" s="10" customFormat="1" x14ac:dyDescent="0.2">
      <c r="A620" s="3">
        <f t="shared" si="24"/>
        <v>2032</v>
      </c>
      <c r="B620" s="39">
        <v>1296000</v>
      </c>
      <c r="C620" s="39">
        <v>461739.006145661</v>
      </c>
      <c r="D620" s="39">
        <v>2823140.5753619825</v>
      </c>
      <c r="E620" s="39">
        <v>187524.67405366589</v>
      </c>
      <c r="F620" s="39">
        <v>226121.60818162537</v>
      </c>
      <c r="G620" s="39">
        <v>127261.72480292416</v>
      </c>
      <c r="H620" s="39">
        <v>199112.24607822852</v>
      </c>
      <c r="I620" s="39">
        <v>94240.740737895161</v>
      </c>
      <c r="J620" s="39">
        <v>0</v>
      </c>
      <c r="K620" s="38"/>
      <c r="L620" s="38"/>
    </row>
    <row r="621" spans="1:12" s="10" customFormat="1" x14ac:dyDescent="0.2">
      <c r="A621" s="3">
        <f t="shared" si="24"/>
        <v>2033</v>
      </c>
      <c r="B621" s="39">
        <v>1134000.0000000002</v>
      </c>
      <c r="C621" s="39">
        <v>410729.67203458771</v>
      </c>
      <c r="D621" s="39">
        <v>2828791.8871361562</v>
      </c>
      <c r="E621" s="39">
        <v>158824.49683146307</v>
      </c>
      <c r="F621" s="39">
        <v>200937.33958363021</v>
      </c>
      <c r="G621" s="39">
        <v>109030.86843897738</v>
      </c>
      <c r="H621" s="39">
        <v>171173.90422523001</v>
      </c>
      <c r="I621" s="39">
        <v>83303.718886111747</v>
      </c>
      <c r="J621" s="39">
        <v>0</v>
      </c>
      <c r="K621" s="38"/>
      <c r="L621" s="38"/>
    </row>
    <row r="622" spans="1:12" s="10" customFormat="1" x14ac:dyDescent="0.2">
      <c r="A622" s="3">
        <f t="shared" si="24"/>
        <v>2034</v>
      </c>
      <c r="B622" s="39">
        <v>972000.00000000023</v>
      </c>
      <c r="C622" s="39">
        <v>361878.11785728252</v>
      </c>
      <c r="D622" s="39">
        <v>2780984.3989409418</v>
      </c>
      <c r="E622" s="39">
        <v>136906.38318071465</v>
      </c>
      <c r="F622" s="39">
        <v>165577.6582308904</v>
      </c>
      <c r="G622" s="39">
        <v>93413.802361173322</v>
      </c>
      <c r="H622" s="39">
        <v>144128.27022830845</v>
      </c>
      <c r="I622" s="39">
        <v>70095.768141630819</v>
      </c>
      <c r="J622" s="39">
        <v>0</v>
      </c>
      <c r="K622" s="38"/>
      <c r="L622" s="38"/>
    </row>
    <row r="623" spans="1:12" s="10" customFormat="1" x14ac:dyDescent="0.2">
      <c r="A623" s="3">
        <f t="shared" si="24"/>
        <v>2035</v>
      </c>
      <c r="B623" s="39">
        <v>810000</v>
      </c>
      <c r="C623" s="39">
        <v>303939.47294806212</v>
      </c>
      <c r="D623" s="39">
        <v>2825533.132451517</v>
      </c>
      <c r="E623" s="39">
        <v>109880.05769471316</v>
      </c>
      <c r="F623" s="39">
        <v>140331.89317223866</v>
      </c>
      <c r="G623" s="39">
        <v>77564.35338375649</v>
      </c>
      <c r="H623" s="39">
        <v>120283.12695054879</v>
      </c>
      <c r="I623" s="39">
        <v>58001.095850680846</v>
      </c>
      <c r="J623" s="39">
        <v>0</v>
      </c>
      <c r="K623" s="38"/>
      <c r="L623" s="38"/>
    </row>
    <row r="624" spans="1:12" s="10" customFormat="1" x14ac:dyDescent="0.2">
      <c r="A624" s="3">
        <f t="shared" si="24"/>
        <v>2036</v>
      </c>
      <c r="B624" s="39">
        <v>648000</v>
      </c>
      <c r="C624" s="39">
        <v>254335.78042014939</v>
      </c>
      <c r="D624" s="39">
        <v>2695013.0107310619</v>
      </c>
      <c r="E624" s="39">
        <v>78401.905848326249</v>
      </c>
      <c r="F624" s="39">
        <v>113495.97493739701</v>
      </c>
      <c r="G624" s="39">
        <v>62321.155716332105</v>
      </c>
      <c r="H624" s="39">
        <v>95522.483916769939</v>
      </c>
      <c r="I624" s="39">
        <v>43922.699161025332</v>
      </c>
      <c r="J624" s="39">
        <v>0</v>
      </c>
      <c r="K624" s="38"/>
      <c r="L624" s="38"/>
    </row>
    <row r="625" spans="1:12" s="10" customFormat="1" x14ac:dyDescent="0.2">
      <c r="A625" s="3">
        <f t="shared" si="24"/>
        <v>2037</v>
      </c>
      <c r="B625" s="39">
        <v>486000</v>
      </c>
      <c r="C625" s="39">
        <v>192423.31593259223</v>
      </c>
      <c r="D625" s="39">
        <v>2732068.2712978194</v>
      </c>
      <c r="E625" s="39">
        <v>66499.177114514925</v>
      </c>
      <c r="F625" s="39">
        <v>80170.432173412439</v>
      </c>
      <c r="G625" s="39">
        <v>44470.009242510459</v>
      </c>
      <c r="H625" s="39">
        <v>68614.914293428723</v>
      </c>
      <c r="I625" s="39">
        <v>33822.151243541266</v>
      </c>
      <c r="J625" s="39">
        <v>0</v>
      </c>
      <c r="K625" s="38"/>
      <c r="L625" s="38"/>
    </row>
    <row r="626" spans="1:12" s="10" customFormat="1" x14ac:dyDescent="0.2">
      <c r="A626" s="3">
        <f t="shared" si="24"/>
        <v>2038</v>
      </c>
      <c r="B626" s="39">
        <v>324000.00000000006</v>
      </c>
      <c r="C626" s="39">
        <v>133718.68116302218</v>
      </c>
      <c r="D626" s="39">
        <v>2617541.0728147659</v>
      </c>
      <c r="E626" s="39">
        <v>40467.018315588182</v>
      </c>
      <c r="F626" s="39">
        <v>52897.843670088776</v>
      </c>
      <c r="G626" s="39">
        <v>29550.99804909826</v>
      </c>
      <c r="H626" s="39">
        <v>46190.92304908084</v>
      </c>
      <c r="I626" s="39">
        <v>21174.535753121825</v>
      </c>
      <c r="J626" s="39">
        <v>0</v>
      </c>
      <c r="K626" s="38"/>
      <c r="L626" s="38"/>
    </row>
    <row r="627" spans="1:12" s="10" customFormat="1" x14ac:dyDescent="0.2">
      <c r="A627" s="3">
        <f t="shared" si="24"/>
        <v>2039</v>
      </c>
      <c r="B627" s="39">
        <v>162000</v>
      </c>
      <c r="C627" s="39">
        <v>68291.916250542912</v>
      </c>
      <c r="D627" s="39">
        <v>2594418.4896418611</v>
      </c>
      <c r="E627" s="39">
        <v>18399.626811825321</v>
      </c>
      <c r="F627" s="39">
        <v>26833.032907483346</v>
      </c>
      <c r="G627" s="39">
        <v>14837.887224870421</v>
      </c>
      <c r="H627" s="39">
        <v>23117.299191764614</v>
      </c>
      <c r="I627" s="39">
        <v>10520.237613513395</v>
      </c>
      <c r="J627" s="39">
        <v>0</v>
      </c>
      <c r="K627" s="38"/>
      <c r="L627" s="38"/>
    </row>
    <row r="628" spans="1:12" s="10" customFormat="1" x14ac:dyDescent="0.2">
      <c r="A628" s="3">
        <f t="shared" si="24"/>
        <v>2040</v>
      </c>
      <c r="B628" s="39">
        <v>0</v>
      </c>
      <c r="C628" s="39">
        <v>0</v>
      </c>
      <c r="D628" s="39">
        <v>2475750.2926137415</v>
      </c>
      <c r="E628" s="39">
        <v>0</v>
      </c>
      <c r="F628" s="39">
        <v>0</v>
      </c>
      <c r="G628" s="39">
        <v>0</v>
      </c>
      <c r="H628" s="39">
        <v>0</v>
      </c>
      <c r="I628" s="39">
        <v>0</v>
      </c>
      <c r="J628" s="39">
        <v>0</v>
      </c>
      <c r="K628" s="38"/>
      <c r="L628" s="38"/>
    </row>
    <row r="629" spans="1:12" s="10" customFormat="1" x14ac:dyDescent="0.2">
      <c r="A629" s="3">
        <f t="shared" si="24"/>
        <v>2041</v>
      </c>
      <c r="B629" s="39">
        <v>0</v>
      </c>
      <c r="C629" s="39">
        <v>0</v>
      </c>
      <c r="D629" s="39">
        <v>2459878.6849370948</v>
      </c>
      <c r="E629" s="39">
        <v>0</v>
      </c>
      <c r="F629" s="39">
        <v>0</v>
      </c>
      <c r="G629" s="39">
        <v>0</v>
      </c>
      <c r="H629" s="39">
        <v>0</v>
      </c>
      <c r="I629" s="39">
        <v>0</v>
      </c>
      <c r="J629" s="39">
        <v>0</v>
      </c>
      <c r="K629" s="38"/>
      <c r="L629" s="38"/>
    </row>
    <row r="630" spans="1:12" s="10" customFormat="1" x14ac:dyDescent="0.2">
      <c r="A630" s="3">
        <f t="shared" si="24"/>
        <v>2042</v>
      </c>
      <c r="B630" s="39">
        <v>0</v>
      </c>
      <c r="C630" s="39">
        <v>0</v>
      </c>
      <c r="D630" s="39">
        <v>2209452.915561317</v>
      </c>
      <c r="E630" s="39">
        <v>0</v>
      </c>
      <c r="F630" s="39">
        <v>0</v>
      </c>
      <c r="G630" s="39">
        <v>0</v>
      </c>
      <c r="H630" s="39">
        <v>0</v>
      </c>
      <c r="I630" s="39">
        <v>0</v>
      </c>
      <c r="J630" s="39">
        <v>0</v>
      </c>
      <c r="K630" s="38"/>
      <c r="L630" s="38"/>
    </row>
    <row r="631" spans="1:12" s="10" customFormat="1" x14ac:dyDescent="0.2">
      <c r="A631" s="3">
        <f t="shared" si="24"/>
        <v>2043</v>
      </c>
      <c r="B631" s="39">
        <v>0</v>
      </c>
      <c r="C631" s="39">
        <v>0</v>
      </c>
      <c r="D631" s="39">
        <v>2300471.5224411436</v>
      </c>
      <c r="E631" s="39">
        <v>0</v>
      </c>
      <c r="F631" s="39">
        <v>0</v>
      </c>
      <c r="G631" s="39">
        <v>0</v>
      </c>
      <c r="H631" s="39">
        <v>0</v>
      </c>
      <c r="I631" s="39">
        <v>0</v>
      </c>
      <c r="J631" s="39">
        <v>0</v>
      </c>
      <c r="K631" s="38"/>
      <c r="L631" s="38"/>
    </row>
    <row r="632" spans="1:12" x14ac:dyDescent="0.2">
      <c r="E632" s="26"/>
      <c r="F632" s="26"/>
      <c r="G632" s="26"/>
      <c r="H632" s="26"/>
      <c r="I632" s="26"/>
      <c r="J632" s="26"/>
      <c r="K632" s="26"/>
      <c r="L632" s="26"/>
    </row>
    <row r="633" spans="1:12" x14ac:dyDescent="0.2">
      <c r="A633" s="3">
        <f>A608+1</f>
        <v>25</v>
      </c>
      <c r="B633" s="9" t="str">
        <f ca="1">OFFSET(Portfolios!$B$7,A633,0)</f>
        <v>Portfolio25</v>
      </c>
      <c r="C633" s="9" t="str">
        <f ca="1">VLOOKUP(B633,Portfolios!$B$8:$C$47,2,FALSE)</f>
        <v>Physical RPS</v>
      </c>
      <c r="E633" s="92" t="s">
        <v>183</v>
      </c>
      <c r="F633" s="92"/>
      <c r="G633" s="92"/>
      <c r="H633" s="92"/>
      <c r="I633" s="92"/>
      <c r="J633" s="92"/>
      <c r="K633" s="26"/>
      <c r="L633" s="26"/>
    </row>
    <row r="634" spans="1:12" x14ac:dyDescent="0.2">
      <c r="C634" s="28" t="s">
        <v>184</v>
      </c>
      <c r="D634" s="28" t="s">
        <v>185</v>
      </c>
      <c r="E634" s="26" t="s">
        <v>186</v>
      </c>
      <c r="F634" s="26" t="s">
        <v>187</v>
      </c>
      <c r="G634" s="26" t="s">
        <v>188</v>
      </c>
      <c r="H634" s="26" t="s">
        <v>189</v>
      </c>
      <c r="I634" s="26" t="s">
        <v>190</v>
      </c>
      <c r="J634" s="26" t="s">
        <v>191</v>
      </c>
      <c r="K634" s="26"/>
      <c r="L634" s="26"/>
    </row>
    <row r="635" spans="1:12" s="11" customFormat="1" x14ac:dyDescent="0.2">
      <c r="A635" s="3" t="s">
        <v>163</v>
      </c>
      <c r="B635" s="3" t="s">
        <v>192</v>
      </c>
      <c r="C635" s="3" t="s">
        <v>193</v>
      </c>
      <c r="D635" s="3" t="s">
        <v>194</v>
      </c>
      <c r="E635" s="42" t="s">
        <v>195</v>
      </c>
      <c r="F635" s="42" t="s">
        <v>196</v>
      </c>
      <c r="G635" s="42" t="s">
        <v>197</v>
      </c>
      <c r="H635" s="42" t="s">
        <v>198</v>
      </c>
      <c r="I635" s="42" t="s">
        <v>199</v>
      </c>
      <c r="J635" s="42" t="s">
        <v>200</v>
      </c>
      <c r="K635" s="42"/>
      <c r="L635" s="42"/>
    </row>
    <row r="636" spans="1:12" s="10" customFormat="1" x14ac:dyDescent="0.2">
      <c r="A636" s="3">
        <v>2023</v>
      </c>
      <c r="B636" s="39">
        <v>5887116.996684636</v>
      </c>
      <c r="C636" s="39">
        <v>2351874.5364913354</v>
      </c>
      <c r="D636" s="39">
        <v>2097049.4985760415</v>
      </c>
      <c r="E636" s="39">
        <v>41539.20481639068</v>
      </c>
      <c r="F636" s="39">
        <v>919174.71131232113</v>
      </c>
      <c r="G636" s="39">
        <v>509984.797645399</v>
      </c>
      <c r="H636" s="39">
        <v>641894.75561750995</v>
      </c>
      <c r="I636" s="39">
        <v>130219.07016810354</v>
      </c>
      <c r="J636" s="39">
        <v>1292429.9206335763</v>
      </c>
      <c r="K636" s="38"/>
      <c r="L636" s="38"/>
    </row>
    <row r="637" spans="1:12" s="10" customFormat="1" x14ac:dyDescent="0.2">
      <c r="A637" s="3">
        <f>A636+1</f>
        <v>2024</v>
      </c>
      <c r="B637" s="39">
        <v>5308315.9774718583</v>
      </c>
      <c r="C637" s="39">
        <v>1802932.700610318</v>
      </c>
      <c r="D637" s="39">
        <v>1865467.4702614713</v>
      </c>
      <c r="E637" s="39">
        <v>137208.05507728859</v>
      </c>
      <c r="F637" s="39">
        <v>879158.41375910328</v>
      </c>
      <c r="G637" s="39">
        <v>490395.35821881203</v>
      </c>
      <c r="H637" s="39">
        <v>635820.9104846142</v>
      </c>
      <c r="I637" s="39">
        <v>175051.28657929442</v>
      </c>
      <c r="J637" s="39">
        <v>1187749.2527424274</v>
      </c>
      <c r="K637" s="38"/>
      <c r="L637" s="38"/>
    </row>
    <row r="638" spans="1:12" s="10" customFormat="1" x14ac:dyDescent="0.2">
      <c r="A638" s="3">
        <f t="shared" ref="A638:A656" si="25">A637+1</f>
        <v>2025</v>
      </c>
      <c r="B638" s="39">
        <v>5049606.9465753846</v>
      </c>
      <c r="C638" s="39">
        <v>1705194.9242767447</v>
      </c>
      <c r="D638" s="39">
        <v>1790076.7847322035</v>
      </c>
      <c r="E638" s="39">
        <v>142367.2931571104</v>
      </c>
      <c r="F638" s="39">
        <v>837291.94904012152</v>
      </c>
      <c r="G638" s="39">
        <v>463866.2069468085</v>
      </c>
      <c r="H638" s="39">
        <v>563300.52251154685</v>
      </c>
      <c r="I638" s="39">
        <v>176531.98323756657</v>
      </c>
      <c r="J638" s="39">
        <v>1161054.0674054862</v>
      </c>
      <c r="K638" s="38"/>
      <c r="L638" s="38"/>
    </row>
    <row r="639" spans="1:12" s="10" customFormat="1" x14ac:dyDescent="0.2">
      <c r="A639" s="3">
        <f t="shared" si="25"/>
        <v>2026</v>
      </c>
      <c r="B639" s="39">
        <v>4363685.5572603075</v>
      </c>
      <c r="C639" s="39">
        <v>1366815.9960533793</v>
      </c>
      <c r="D639" s="39">
        <v>2265764.6771519571</v>
      </c>
      <c r="E639" s="39">
        <v>167981.07860318711</v>
      </c>
      <c r="F639" s="39">
        <v>721454.85498675751</v>
      </c>
      <c r="G639" s="39">
        <v>393272.82083043718</v>
      </c>
      <c r="H639" s="39">
        <v>519881.22211767075</v>
      </c>
      <c r="I639" s="39">
        <v>156078.44895315624</v>
      </c>
      <c r="J639" s="39">
        <v>1038201.1357157194</v>
      </c>
      <c r="K639" s="38"/>
      <c r="L639" s="38"/>
    </row>
    <row r="640" spans="1:12" s="10" customFormat="1" x14ac:dyDescent="0.2">
      <c r="A640" s="3">
        <f t="shared" si="25"/>
        <v>2027</v>
      </c>
      <c r="B640" s="39">
        <v>3677764.1679452304</v>
      </c>
      <c r="C640" s="39">
        <v>1091730.7582220007</v>
      </c>
      <c r="D640" s="39">
        <v>2920645.0128368884</v>
      </c>
      <c r="E640" s="39">
        <v>222700.80140269003</v>
      </c>
      <c r="F640" s="39">
        <v>579927.09336780547</v>
      </c>
      <c r="G640" s="39">
        <v>317101.29588180489</v>
      </c>
      <c r="H640" s="39">
        <v>480068.29243835376</v>
      </c>
      <c r="I640" s="39">
        <v>167172.28697666316</v>
      </c>
      <c r="J640" s="39">
        <v>819063.63965591241</v>
      </c>
      <c r="K640" s="38"/>
      <c r="L640" s="38"/>
    </row>
    <row r="641" spans="1:12" s="10" customFormat="1" x14ac:dyDescent="0.2">
      <c r="A641" s="3">
        <f t="shared" si="25"/>
        <v>2028</v>
      </c>
      <c r="B641" s="39">
        <v>2991842.7786301533</v>
      </c>
      <c r="C641" s="39">
        <v>811290.14317092486</v>
      </c>
      <c r="D641" s="39">
        <v>3817678.7927446794</v>
      </c>
      <c r="E641" s="39">
        <v>360533.5775579242</v>
      </c>
      <c r="F641" s="39">
        <v>435432.12929427472</v>
      </c>
      <c r="G641" s="39">
        <v>240101.86746574592</v>
      </c>
      <c r="H641" s="39">
        <v>385569.7703597598</v>
      </c>
      <c r="I641" s="39">
        <v>187487.28343005822</v>
      </c>
      <c r="J641" s="39">
        <v>571428.00735146541</v>
      </c>
      <c r="K641" s="38"/>
      <c r="L641" s="38"/>
    </row>
    <row r="642" spans="1:12" s="10" customFormat="1" x14ac:dyDescent="0.2">
      <c r="A642" s="3">
        <f t="shared" si="25"/>
        <v>2029</v>
      </c>
      <c r="B642" s="39">
        <v>2305921.3893150762</v>
      </c>
      <c r="C642" s="39">
        <v>629844.54924022092</v>
      </c>
      <c r="D642" s="39">
        <v>4198792.9415517477</v>
      </c>
      <c r="E642" s="39">
        <v>276854.29606676742</v>
      </c>
      <c r="F642" s="39">
        <v>338557.45155797561</v>
      </c>
      <c r="G642" s="39">
        <v>187835.08962293417</v>
      </c>
      <c r="H642" s="39">
        <v>295418.33538203721</v>
      </c>
      <c r="I642" s="39">
        <v>144426.29555077016</v>
      </c>
      <c r="J642" s="39">
        <v>432985.37189437088</v>
      </c>
      <c r="K642" s="38"/>
      <c r="L642" s="38"/>
    </row>
    <row r="643" spans="1:12" s="10" customFormat="1" x14ac:dyDescent="0.2">
      <c r="A643" s="3">
        <f t="shared" si="25"/>
        <v>2030</v>
      </c>
      <c r="B643" s="39">
        <v>1620000.0000000005</v>
      </c>
      <c r="C643" s="39">
        <v>550193.61209150194</v>
      </c>
      <c r="D643" s="39">
        <v>2882753.2989552729</v>
      </c>
      <c r="E643" s="39">
        <v>231881.81043026122</v>
      </c>
      <c r="F643" s="39">
        <v>295411.64638210257</v>
      </c>
      <c r="G643" s="39">
        <v>164415.47008924422</v>
      </c>
      <c r="H643" s="39">
        <v>256135.25842378472</v>
      </c>
      <c r="I643" s="39">
        <v>121962.20258310578</v>
      </c>
      <c r="J643" s="39">
        <v>0</v>
      </c>
      <c r="K643" s="38"/>
      <c r="L643" s="38"/>
    </row>
    <row r="644" spans="1:12" s="10" customFormat="1" x14ac:dyDescent="0.2">
      <c r="A644" s="3">
        <f t="shared" si="25"/>
        <v>2031</v>
      </c>
      <c r="B644" s="39">
        <v>1458000</v>
      </c>
      <c r="C644" s="39">
        <v>496626.47906004492</v>
      </c>
      <c r="D644" s="39">
        <v>2957037.6942141298</v>
      </c>
      <c r="E644" s="39">
        <v>213644.049846654</v>
      </c>
      <c r="F644" s="39">
        <v>262289.96931781783</v>
      </c>
      <c r="G644" s="39">
        <v>145761.89701306852</v>
      </c>
      <c r="H644" s="39">
        <v>230531.06928229041</v>
      </c>
      <c r="I644" s="39">
        <v>109146.53548012435</v>
      </c>
      <c r="J644" s="39">
        <v>0</v>
      </c>
      <c r="K644" s="38"/>
      <c r="L644" s="38"/>
    </row>
    <row r="645" spans="1:12" s="10" customFormat="1" x14ac:dyDescent="0.2">
      <c r="A645" s="3">
        <f t="shared" si="25"/>
        <v>2032</v>
      </c>
      <c r="B645" s="39">
        <v>1296000</v>
      </c>
      <c r="C645" s="39">
        <v>461739.006145661</v>
      </c>
      <c r="D645" s="39">
        <v>2823140.5753619825</v>
      </c>
      <c r="E645" s="39">
        <v>187524.67405366589</v>
      </c>
      <c r="F645" s="39">
        <v>226121.60818162537</v>
      </c>
      <c r="G645" s="39">
        <v>127261.72480292416</v>
      </c>
      <c r="H645" s="39">
        <v>199112.24607822852</v>
      </c>
      <c r="I645" s="39">
        <v>94240.740737895161</v>
      </c>
      <c r="J645" s="39">
        <v>0</v>
      </c>
      <c r="K645" s="38"/>
      <c r="L645" s="38"/>
    </row>
    <row r="646" spans="1:12" s="10" customFormat="1" x14ac:dyDescent="0.2">
      <c r="A646" s="3">
        <f t="shared" si="25"/>
        <v>2033</v>
      </c>
      <c r="B646" s="39">
        <v>1134000.0000000002</v>
      </c>
      <c r="C646" s="39">
        <v>410729.67203458771</v>
      </c>
      <c r="D646" s="39">
        <v>2828791.8871361562</v>
      </c>
      <c r="E646" s="39">
        <v>158824.49683146307</v>
      </c>
      <c r="F646" s="39">
        <v>200937.33958363021</v>
      </c>
      <c r="G646" s="39">
        <v>109030.86843897738</v>
      </c>
      <c r="H646" s="39">
        <v>171173.90422523001</v>
      </c>
      <c r="I646" s="39">
        <v>83303.718886111747</v>
      </c>
      <c r="J646" s="39">
        <v>0</v>
      </c>
      <c r="K646" s="38"/>
      <c r="L646" s="38"/>
    </row>
    <row r="647" spans="1:12" s="10" customFormat="1" x14ac:dyDescent="0.2">
      <c r="A647" s="3">
        <f t="shared" si="25"/>
        <v>2034</v>
      </c>
      <c r="B647" s="39">
        <v>972000.00000000023</v>
      </c>
      <c r="C647" s="39">
        <v>361878.11785728252</v>
      </c>
      <c r="D647" s="39">
        <v>2780984.3989409418</v>
      </c>
      <c r="E647" s="39">
        <v>136906.38318071465</v>
      </c>
      <c r="F647" s="39">
        <v>165577.6582308904</v>
      </c>
      <c r="G647" s="39">
        <v>93413.802361173322</v>
      </c>
      <c r="H647" s="39">
        <v>144128.27022830845</v>
      </c>
      <c r="I647" s="39">
        <v>70095.768141630819</v>
      </c>
      <c r="J647" s="39">
        <v>0</v>
      </c>
      <c r="K647" s="38"/>
      <c r="L647" s="38"/>
    </row>
    <row r="648" spans="1:12" s="10" customFormat="1" x14ac:dyDescent="0.2">
      <c r="A648" s="3">
        <f t="shared" si="25"/>
        <v>2035</v>
      </c>
      <c r="B648" s="39">
        <v>810000</v>
      </c>
      <c r="C648" s="39">
        <v>303939.47294806212</v>
      </c>
      <c r="D648" s="39">
        <v>2825533.132451517</v>
      </c>
      <c r="E648" s="39">
        <v>109880.05769471316</v>
      </c>
      <c r="F648" s="39">
        <v>140331.89317223866</v>
      </c>
      <c r="G648" s="39">
        <v>77564.35338375649</v>
      </c>
      <c r="H648" s="39">
        <v>120283.12695054879</v>
      </c>
      <c r="I648" s="39">
        <v>58001.095850680846</v>
      </c>
      <c r="J648" s="39">
        <v>0</v>
      </c>
      <c r="K648" s="38"/>
      <c r="L648" s="38"/>
    </row>
    <row r="649" spans="1:12" s="10" customFormat="1" x14ac:dyDescent="0.2">
      <c r="A649" s="3">
        <f t="shared" si="25"/>
        <v>2036</v>
      </c>
      <c r="B649" s="39">
        <v>648000</v>
      </c>
      <c r="C649" s="39">
        <v>254335.78042014939</v>
      </c>
      <c r="D649" s="39">
        <v>2695013.0107310619</v>
      </c>
      <c r="E649" s="39">
        <v>78401.905848326249</v>
      </c>
      <c r="F649" s="39">
        <v>113495.97493739701</v>
      </c>
      <c r="G649" s="39">
        <v>62321.155716332105</v>
      </c>
      <c r="H649" s="39">
        <v>95522.483916769939</v>
      </c>
      <c r="I649" s="39">
        <v>43922.699161025332</v>
      </c>
      <c r="J649" s="39">
        <v>0</v>
      </c>
      <c r="K649" s="38"/>
      <c r="L649" s="38"/>
    </row>
    <row r="650" spans="1:12" s="10" customFormat="1" x14ac:dyDescent="0.2">
      <c r="A650" s="3">
        <f t="shared" si="25"/>
        <v>2037</v>
      </c>
      <c r="B650" s="39">
        <v>486000</v>
      </c>
      <c r="C650" s="39">
        <v>192423.31593259223</v>
      </c>
      <c r="D650" s="39">
        <v>2732068.2712978194</v>
      </c>
      <c r="E650" s="39">
        <v>66499.177114514925</v>
      </c>
      <c r="F650" s="39">
        <v>80170.432173412439</v>
      </c>
      <c r="G650" s="39">
        <v>44470.009242510459</v>
      </c>
      <c r="H650" s="39">
        <v>68614.914293428723</v>
      </c>
      <c r="I650" s="39">
        <v>33822.151243541266</v>
      </c>
      <c r="J650" s="39">
        <v>0</v>
      </c>
      <c r="K650" s="38"/>
      <c r="L650" s="38"/>
    </row>
    <row r="651" spans="1:12" s="10" customFormat="1" x14ac:dyDescent="0.2">
      <c r="A651" s="3">
        <f t="shared" si="25"/>
        <v>2038</v>
      </c>
      <c r="B651" s="39">
        <v>324000.00000000006</v>
      </c>
      <c r="C651" s="39">
        <v>133718.68116302218</v>
      </c>
      <c r="D651" s="39">
        <v>2617541.0728147659</v>
      </c>
      <c r="E651" s="39">
        <v>40467.018315588182</v>
      </c>
      <c r="F651" s="39">
        <v>52897.843670088776</v>
      </c>
      <c r="G651" s="39">
        <v>29550.99804909826</v>
      </c>
      <c r="H651" s="39">
        <v>46190.92304908084</v>
      </c>
      <c r="I651" s="39">
        <v>21174.535753121825</v>
      </c>
      <c r="J651" s="39">
        <v>0</v>
      </c>
      <c r="K651" s="38"/>
      <c r="L651" s="38"/>
    </row>
    <row r="652" spans="1:12" s="10" customFormat="1" x14ac:dyDescent="0.2">
      <c r="A652" s="3">
        <f t="shared" si="25"/>
        <v>2039</v>
      </c>
      <c r="B652" s="39">
        <v>162000</v>
      </c>
      <c r="C652" s="39">
        <v>68291.916250542912</v>
      </c>
      <c r="D652" s="39">
        <v>2594418.4896418611</v>
      </c>
      <c r="E652" s="39">
        <v>18399.626811825321</v>
      </c>
      <c r="F652" s="39">
        <v>26833.032907483346</v>
      </c>
      <c r="G652" s="39">
        <v>14837.887224870421</v>
      </c>
      <c r="H652" s="39">
        <v>23117.299191764614</v>
      </c>
      <c r="I652" s="39">
        <v>10520.237613513395</v>
      </c>
      <c r="J652" s="39">
        <v>0</v>
      </c>
      <c r="K652" s="38"/>
      <c r="L652" s="38"/>
    </row>
    <row r="653" spans="1:12" s="10" customFormat="1" x14ac:dyDescent="0.2">
      <c r="A653" s="3">
        <f t="shared" si="25"/>
        <v>2040</v>
      </c>
      <c r="B653" s="39">
        <v>0</v>
      </c>
      <c r="C653" s="39">
        <v>0</v>
      </c>
      <c r="D653" s="39">
        <v>2475750.2926137415</v>
      </c>
      <c r="E653" s="39">
        <v>0</v>
      </c>
      <c r="F653" s="39">
        <v>0</v>
      </c>
      <c r="G653" s="39">
        <v>0</v>
      </c>
      <c r="H653" s="39">
        <v>0</v>
      </c>
      <c r="I653" s="39">
        <v>0</v>
      </c>
      <c r="J653" s="39">
        <v>0</v>
      </c>
      <c r="K653" s="38"/>
      <c r="L653" s="38"/>
    </row>
    <row r="654" spans="1:12" s="10" customFormat="1" x14ac:dyDescent="0.2">
      <c r="A654" s="3">
        <f t="shared" si="25"/>
        <v>2041</v>
      </c>
      <c r="B654" s="39">
        <v>0</v>
      </c>
      <c r="C654" s="39">
        <v>0</v>
      </c>
      <c r="D654" s="39">
        <v>2459878.6849370948</v>
      </c>
      <c r="E654" s="39">
        <v>0</v>
      </c>
      <c r="F654" s="39">
        <v>0</v>
      </c>
      <c r="G654" s="39">
        <v>0</v>
      </c>
      <c r="H654" s="39">
        <v>0</v>
      </c>
      <c r="I654" s="39">
        <v>0</v>
      </c>
      <c r="J654" s="39">
        <v>0</v>
      </c>
      <c r="K654" s="38"/>
      <c r="L654" s="38"/>
    </row>
    <row r="655" spans="1:12" s="10" customFormat="1" x14ac:dyDescent="0.2">
      <c r="A655" s="3">
        <f t="shared" si="25"/>
        <v>2042</v>
      </c>
      <c r="B655" s="39">
        <v>0</v>
      </c>
      <c r="C655" s="39">
        <v>0</v>
      </c>
      <c r="D655" s="39">
        <v>2209452.915561317</v>
      </c>
      <c r="E655" s="39">
        <v>0</v>
      </c>
      <c r="F655" s="39">
        <v>0</v>
      </c>
      <c r="G655" s="39">
        <v>0</v>
      </c>
      <c r="H655" s="39">
        <v>0</v>
      </c>
      <c r="I655" s="39">
        <v>0</v>
      </c>
      <c r="J655" s="39">
        <v>0</v>
      </c>
      <c r="K655" s="38"/>
      <c r="L655" s="38"/>
    </row>
    <row r="656" spans="1:12" s="10" customFormat="1" x14ac:dyDescent="0.2">
      <c r="A656" s="3">
        <f t="shared" si="25"/>
        <v>2043</v>
      </c>
      <c r="B656" s="39">
        <v>0</v>
      </c>
      <c r="C656" s="39">
        <v>0</v>
      </c>
      <c r="D656" s="39">
        <v>2300471.5224411436</v>
      </c>
      <c r="E656" s="39">
        <v>0</v>
      </c>
      <c r="F656" s="39">
        <v>0</v>
      </c>
      <c r="G656" s="39">
        <v>0</v>
      </c>
      <c r="H656" s="39">
        <v>0</v>
      </c>
      <c r="I656" s="39">
        <v>0</v>
      </c>
      <c r="J656" s="39">
        <v>0</v>
      </c>
      <c r="K656" s="38"/>
      <c r="L656" s="38"/>
    </row>
    <row r="657" spans="1:12" x14ac:dyDescent="0.2">
      <c r="B657" s="52"/>
      <c r="E657" s="26"/>
      <c r="F657" s="26"/>
      <c r="G657" s="26"/>
      <c r="H657" s="26"/>
      <c r="I657" s="26"/>
      <c r="J657" s="26"/>
      <c r="K657" s="26"/>
      <c r="L657" s="26"/>
    </row>
    <row r="658" spans="1:12" x14ac:dyDescent="0.2">
      <c r="A658">
        <f>A633+1</f>
        <v>26</v>
      </c>
      <c r="B658" s="9" t="str">
        <f ca="1">OFFSET(Portfolios!$B$7,A658,0)</f>
        <v>Portfolio26</v>
      </c>
      <c r="C658" s="9" t="s">
        <v>122</v>
      </c>
      <c r="E658" s="92" t="s">
        <v>183</v>
      </c>
      <c r="F658" s="92"/>
      <c r="G658" s="92"/>
      <c r="H658" s="92"/>
      <c r="I658" s="92"/>
      <c r="J658" s="92"/>
      <c r="K658" s="26"/>
      <c r="L658" s="26"/>
    </row>
    <row r="659" spans="1:12" x14ac:dyDescent="0.2">
      <c r="C659" s="28" t="s">
        <v>184</v>
      </c>
      <c r="D659" s="28" t="s">
        <v>185</v>
      </c>
      <c r="E659" s="26" t="s">
        <v>186</v>
      </c>
      <c r="F659" s="26" t="s">
        <v>187</v>
      </c>
      <c r="G659" s="26" t="s">
        <v>188</v>
      </c>
      <c r="H659" s="26" t="s">
        <v>189</v>
      </c>
      <c r="I659" s="26" t="s">
        <v>190</v>
      </c>
      <c r="J659" s="26" t="s">
        <v>191</v>
      </c>
      <c r="K659" s="26"/>
      <c r="L659" s="26"/>
    </row>
    <row r="660" spans="1:12" s="11" customFormat="1" x14ac:dyDescent="0.2">
      <c r="A660" s="3" t="s">
        <v>163</v>
      </c>
      <c r="B660" s="3" t="s">
        <v>192</v>
      </c>
      <c r="C660" s="3" t="s">
        <v>193</v>
      </c>
      <c r="D660" s="3" t="s">
        <v>194</v>
      </c>
      <c r="E660" s="42" t="s">
        <v>195</v>
      </c>
      <c r="F660" s="42" t="s">
        <v>196</v>
      </c>
      <c r="G660" s="42" t="s">
        <v>197</v>
      </c>
      <c r="H660" s="42" t="s">
        <v>198</v>
      </c>
      <c r="I660" s="42" t="s">
        <v>199</v>
      </c>
      <c r="J660" s="42" t="s">
        <v>200</v>
      </c>
      <c r="K660" s="42"/>
      <c r="L660" s="42"/>
    </row>
    <row r="661" spans="1:12" s="10" customFormat="1" x14ac:dyDescent="0.2">
      <c r="A661" s="3">
        <v>2023</v>
      </c>
      <c r="B661" s="39">
        <v>5887116.996684636</v>
      </c>
      <c r="C661" s="39">
        <v>2351874.5364913354</v>
      </c>
      <c r="D661" s="39">
        <v>2097049.4985760415</v>
      </c>
      <c r="E661" s="39">
        <v>41539.20481639068</v>
      </c>
      <c r="F661" s="39">
        <v>919174.71131232113</v>
      </c>
      <c r="G661" s="39">
        <v>509984.797645399</v>
      </c>
      <c r="H661" s="39">
        <v>641894.75561750995</v>
      </c>
      <c r="I661" s="39">
        <v>130219.07016810354</v>
      </c>
      <c r="J661" s="39">
        <v>1292429.9206335763</v>
      </c>
      <c r="K661" s="38"/>
      <c r="L661" s="38"/>
    </row>
    <row r="662" spans="1:12" s="10" customFormat="1" x14ac:dyDescent="0.2">
      <c r="A662" s="3">
        <f>A661+1</f>
        <v>2024</v>
      </c>
      <c r="B662" s="39">
        <v>5308315.9774718583</v>
      </c>
      <c r="C662" s="39">
        <v>1802932.700610318</v>
      </c>
      <c r="D662" s="39">
        <v>1865467.4702614713</v>
      </c>
      <c r="E662" s="39">
        <v>137208.05507728859</v>
      </c>
      <c r="F662" s="39">
        <v>879158.41375910328</v>
      </c>
      <c r="G662" s="39">
        <v>490395.35821881203</v>
      </c>
      <c r="H662" s="39">
        <v>635820.9104846142</v>
      </c>
      <c r="I662" s="39">
        <v>175051.28657929442</v>
      </c>
      <c r="J662" s="39">
        <v>1187749.2527424274</v>
      </c>
      <c r="K662" s="38"/>
      <c r="L662" s="38"/>
    </row>
    <row r="663" spans="1:12" s="10" customFormat="1" x14ac:dyDescent="0.2">
      <c r="A663" s="3">
        <f t="shared" ref="A663:A680" si="26">A662+1</f>
        <v>2025</v>
      </c>
      <c r="B663" s="39">
        <v>5049606.9465753846</v>
      </c>
      <c r="C663" s="39">
        <v>1705194.9242767447</v>
      </c>
      <c r="D663" s="39">
        <v>1790076.7847322035</v>
      </c>
      <c r="E663" s="39">
        <v>142367.2931571104</v>
      </c>
      <c r="F663" s="39">
        <v>837291.94904012152</v>
      </c>
      <c r="G663" s="39">
        <v>463866.2069468085</v>
      </c>
      <c r="H663" s="39">
        <v>563300.52251154685</v>
      </c>
      <c r="I663" s="39">
        <v>176531.98323756657</v>
      </c>
      <c r="J663" s="39">
        <v>1161054.0674054862</v>
      </c>
      <c r="K663" s="38"/>
      <c r="L663" s="38"/>
    </row>
    <row r="664" spans="1:12" s="10" customFormat="1" x14ac:dyDescent="0.2">
      <c r="A664" s="3">
        <f t="shared" si="26"/>
        <v>2026</v>
      </c>
      <c r="B664" s="39">
        <v>4363685.5572603075</v>
      </c>
      <c r="C664" s="39">
        <v>1366815.9960533793</v>
      </c>
      <c r="D664" s="39">
        <v>2265764.6771519571</v>
      </c>
      <c r="E664" s="39">
        <v>167981.07860318711</v>
      </c>
      <c r="F664" s="39">
        <v>721454.85498675751</v>
      </c>
      <c r="G664" s="39">
        <v>393272.82083043718</v>
      </c>
      <c r="H664" s="39">
        <v>519881.22211767075</v>
      </c>
      <c r="I664" s="39">
        <v>156078.44895315624</v>
      </c>
      <c r="J664" s="39">
        <v>1038201.1357157194</v>
      </c>
      <c r="K664" s="38"/>
      <c r="L664" s="38"/>
    </row>
    <row r="665" spans="1:12" s="10" customFormat="1" x14ac:dyDescent="0.2">
      <c r="A665" s="3">
        <f t="shared" si="26"/>
        <v>2027</v>
      </c>
      <c r="B665" s="39">
        <v>3677764.1679452304</v>
      </c>
      <c r="C665" s="39">
        <v>1091730.7582220007</v>
      </c>
      <c r="D665" s="39">
        <v>2920645.0128368884</v>
      </c>
      <c r="E665" s="39">
        <v>222700.80140269003</v>
      </c>
      <c r="F665" s="39">
        <v>579927.09336780547</v>
      </c>
      <c r="G665" s="39">
        <v>317101.29588180489</v>
      </c>
      <c r="H665" s="39">
        <v>480068.29243835376</v>
      </c>
      <c r="I665" s="39">
        <v>167172.28697666316</v>
      </c>
      <c r="J665" s="39">
        <v>819063.63965591241</v>
      </c>
      <c r="K665" s="38"/>
      <c r="L665" s="38"/>
    </row>
    <row r="666" spans="1:12" s="10" customFormat="1" x14ac:dyDescent="0.2">
      <c r="A666" s="3">
        <f t="shared" si="26"/>
        <v>2028</v>
      </c>
      <c r="B666" s="39">
        <v>2991842.7786301533</v>
      </c>
      <c r="C666" s="39">
        <v>811290.14317092486</v>
      </c>
      <c r="D666" s="39">
        <v>3817678.7927446794</v>
      </c>
      <c r="E666" s="39">
        <v>360533.5775579242</v>
      </c>
      <c r="F666" s="39">
        <v>435432.12929427472</v>
      </c>
      <c r="G666" s="39">
        <v>240101.86746574592</v>
      </c>
      <c r="H666" s="39">
        <v>385569.7703597598</v>
      </c>
      <c r="I666" s="39">
        <v>187487.28343005822</v>
      </c>
      <c r="J666" s="39">
        <v>571428.00735146541</v>
      </c>
      <c r="K666" s="38"/>
      <c r="L666" s="38"/>
    </row>
    <row r="667" spans="1:12" s="10" customFormat="1" x14ac:dyDescent="0.2">
      <c r="A667" s="3">
        <f t="shared" si="26"/>
        <v>2029</v>
      </c>
      <c r="B667" s="39">
        <v>2305921.3893150762</v>
      </c>
      <c r="C667" s="39">
        <v>629844.54924022092</v>
      </c>
      <c r="D667" s="39">
        <v>3793838.6397502339</v>
      </c>
      <c r="E667" s="39">
        <v>276854.29606676742</v>
      </c>
      <c r="F667" s="39">
        <v>338557.45155797561</v>
      </c>
      <c r="G667" s="39">
        <v>187835.08962293417</v>
      </c>
      <c r="H667" s="39">
        <v>295418.33538203727</v>
      </c>
      <c r="I667" s="39">
        <v>144426.29555077016</v>
      </c>
      <c r="J667" s="39">
        <v>432985.37189437088</v>
      </c>
      <c r="K667" s="38"/>
      <c r="L667" s="38"/>
    </row>
    <row r="668" spans="1:12" s="10" customFormat="1" x14ac:dyDescent="0.2">
      <c r="A668" s="3">
        <f t="shared" si="26"/>
        <v>2030</v>
      </c>
      <c r="B668" s="39">
        <v>1620000.0000000005</v>
      </c>
      <c r="C668" s="39">
        <v>550193.61209150194</v>
      </c>
      <c r="D668" s="39">
        <v>2482812.7478220984</v>
      </c>
      <c r="E668" s="39">
        <v>231881.81043026125</v>
      </c>
      <c r="F668" s="39">
        <v>295411.64638210257</v>
      </c>
      <c r="G668" s="39">
        <v>164415.47008924425</v>
      </c>
      <c r="H668" s="39">
        <v>256135.25842378472</v>
      </c>
      <c r="I668" s="39">
        <v>121962.20258310578</v>
      </c>
      <c r="J668" s="39">
        <v>0</v>
      </c>
      <c r="K668" s="38"/>
      <c r="L668" s="38"/>
    </row>
    <row r="669" spans="1:12" s="10" customFormat="1" x14ac:dyDescent="0.2">
      <c r="A669" s="3">
        <f t="shared" si="26"/>
        <v>2031</v>
      </c>
      <c r="B669" s="39">
        <v>1458000</v>
      </c>
      <c r="C669" s="39">
        <v>496626.47906004492</v>
      </c>
      <c r="D669" s="39">
        <v>2558655.9353259336</v>
      </c>
      <c r="E669" s="39">
        <v>213644.049846654</v>
      </c>
      <c r="F669" s="39">
        <v>262289.96931781783</v>
      </c>
      <c r="G669" s="39">
        <v>145761.89701306855</v>
      </c>
      <c r="H669" s="39">
        <v>230531.06928229038</v>
      </c>
      <c r="I669" s="39">
        <v>109146.53548012435</v>
      </c>
      <c r="J669" s="39">
        <v>0</v>
      </c>
      <c r="K669" s="38"/>
      <c r="L669" s="38"/>
    </row>
    <row r="670" spans="1:12" s="10" customFormat="1" x14ac:dyDescent="0.2">
      <c r="A670" s="3">
        <f t="shared" si="26"/>
        <v>2032</v>
      </c>
      <c r="B670" s="39">
        <v>1296000</v>
      </c>
      <c r="C670" s="39">
        <v>461739.006145661</v>
      </c>
      <c r="D670" s="39">
        <v>2451073.6406549015</v>
      </c>
      <c r="E670" s="39">
        <v>187524.67405366589</v>
      </c>
      <c r="F670" s="39">
        <v>226121.60818162537</v>
      </c>
      <c r="G670" s="39">
        <v>127261.72480292417</v>
      </c>
      <c r="H670" s="39">
        <v>199112.24607822852</v>
      </c>
      <c r="I670" s="39">
        <v>94240.740737895161</v>
      </c>
      <c r="J670" s="39">
        <v>0</v>
      </c>
      <c r="K670" s="38"/>
      <c r="L670" s="38"/>
    </row>
    <row r="671" spans="1:12" s="10" customFormat="1" x14ac:dyDescent="0.2">
      <c r="A671" s="3">
        <f t="shared" si="26"/>
        <v>2033</v>
      </c>
      <c r="B671" s="39">
        <v>1134000.0000000002</v>
      </c>
      <c r="C671" s="39">
        <v>410729.67203458771</v>
      </c>
      <c r="D671" s="39">
        <v>2467069.5978487646</v>
      </c>
      <c r="E671" s="39">
        <v>158824.49683146307</v>
      </c>
      <c r="F671" s="39">
        <v>200937.33958363021</v>
      </c>
      <c r="G671" s="39">
        <v>109030.86843897737</v>
      </c>
      <c r="H671" s="39">
        <v>171173.90422522998</v>
      </c>
      <c r="I671" s="39">
        <v>83303.718886111747</v>
      </c>
      <c r="J671" s="39">
        <v>0</v>
      </c>
      <c r="K671" s="38"/>
      <c r="L671" s="38"/>
    </row>
    <row r="672" spans="1:12" s="10" customFormat="1" x14ac:dyDescent="0.2">
      <c r="A672" s="3">
        <f t="shared" si="26"/>
        <v>2034</v>
      </c>
      <c r="B672" s="39">
        <v>972000.00000000023</v>
      </c>
      <c r="C672" s="39">
        <v>361878.11785728252</v>
      </c>
      <c r="D672" s="39">
        <v>2434545.6409458108</v>
      </c>
      <c r="E672" s="39">
        <v>136906.38318071468</v>
      </c>
      <c r="F672" s="39">
        <v>165577.6582308904</v>
      </c>
      <c r="G672" s="39">
        <v>93413.802361173322</v>
      </c>
      <c r="H672" s="39">
        <v>144128.27022830848</v>
      </c>
      <c r="I672" s="39">
        <v>70095.768141630819</v>
      </c>
      <c r="J672" s="39">
        <v>0</v>
      </c>
      <c r="K672" s="38"/>
      <c r="L672" s="38"/>
    </row>
    <row r="673" spans="1:12" s="10" customFormat="1" x14ac:dyDescent="0.2">
      <c r="A673" s="3">
        <f t="shared" si="26"/>
        <v>2035</v>
      </c>
      <c r="B673" s="39">
        <v>810000.00000000012</v>
      </c>
      <c r="C673" s="39">
        <v>303939.47294806212</v>
      </c>
      <c r="D673" s="39">
        <v>2483299.6066600559</v>
      </c>
      <c r="E673" s="39">
        <v>109880.05769471316</v>
      </c>
      <c r="F673" s="39">
        <v>140331.89317223863</v>
      </c>
      <c r="G673" s="39">
        <v>77564.353383756505</v>
      </c>
      <c r="H673" s="39">
        <v>120283.12695054882</v>
      </c>
      <c r="I673" s="39">
        <v>58001.095850680846</v>
      </c>
      <c r="J673" s="39">
        <v>0</v>
      </c>
      <c r="K673" s="38"/>
      <c r="L673" s="38"/>
    </row>
    <row r="674" spans="1:12" s="10" customFormat="1" x14ac:dyDescent="0.2">
      <c r="A674" s="3">
        <f t="shared" si="26"/>
        <v>2036</v>
      </c>
      <c r="B674" s="39">
        <v>648000</v>
      </c>
      <c r="C674" s="39">
        <v>254335.78042014939</v>
      </c>
      <c r="D674" s="39">
        <v>2375775.609878581</v>
      </c>
      <c r="E674" s="39">
        <v>78401.905848326249</v>
      </c>
      <c r="F674" s="39">
        <v>113495.97493739698</v>
      </c>
      <c r="G674" s="39">
        <v>62321.15571633209</v>
      </c>
      <c r="H674" s="39">
        <v>95522.483916769925</v>
      </c>
      <c r="I674" s="39">
        <v>43922.699161025332</v>
      </c>
      <c r="J674" s="39">
        <v>0</v>
      </c>
      <c r="K674" s="38"/>
      <c r="L674" s="38"/>
    </row>
    <row r="675" spans="1:12" s="10" customFormat="1" x14ac:dyDescent="0.2">
      <c r="A675" s="3">
        <f t="shared" si="26"/>
        <v>2037</v>
      </c>
      <c r="B675" s="39">
        <v>486000.00000000006</v>
      </c>
      <c r="C675" s="39">
        <v>192423.31593259223</v>
      </c>
      <c r="D675" s="39">
        <v>2418682.3551965342</v>
      </c>
      <c r="E675" s="39">
        <v>66499.17711451494</v>
      </c>
      <c r="F675" s="39">
        <v>80170.432173412439</v>
      </c>
      <c r="G675" s="39">
        <v>44470.009242510452</v>
      </c>
      <c r="H675" s="39">
        <v>68614.914293428737</v>
      </c>
      <c r="I675" s="39">
        <v>33822.151243541266</v>
      </c>
      <c r="J675" s="39">
        <v>0</v>
      </c>
      <c r="K675" s="38"/>
      <c r="L675" s="38"/>
    </row>
    <row r="676" spans="1:12" s="10" customFormat="1" x14ac:dyDescent="0.2">
      <c r="A676" s="3">
        <f t="shared" si="26"/>
        <v>2038</v>
      </c>
      <c r="B676" s="39">
        <v>324000.00000000006</v>
      </c>
      <c r="C676" s="39">
        <v>133718.68116302218</v>
      </c>
      <c r="D676" s="39">
        <v>2323949.9108421663</v>
      </c>
      <c r="E676" s="39">
        <v>40467.018315588168</v>
      </c>
      <c r="F676" s="39">
        <v>52897.843670088783</v>
      </c>
      <c r="G676" s="39">
        <v>29550.998049098263</v>
      </c>
      <c r="H676" s="39">
        <v>46190.92304908084</v>
      </c>
      <c r="I676" s="39">
        <v>21174.535753121825</v>
      </c>
      <c r="J676" s="39">
        <v>0</v>
      </c>
      <c r="K676" s="38"/>
      <c r="L676" s="38"/>
    </row>
    <row r="677" spans="1:12" s="10" customFormat="1" x14ac:dyDescent="0.2">
      <c r="A677" s="3">
        <f t="shared" si="26"/>
        <v>2039</v>
      </c>
      <c r="B677" s="39">
        <v>162000</v>
      </c>
      <c r="C677" s="39">
        <v>68291.916250542912</v>
      </c>
      <c r="D677" s="39">
        <v>2311628.120271787</v>
      </c>
      <c r="E677" s="39">
        <v>18399.626811825321</v>
      </c>
      <c r="F677" s="39">
        <v>26833.032907483343</v>
      </c>
      <c r="G677" s="39">
        <v>14837.887224870421</v>
      </c>
      <c r="H677" s="39">
        <v>23117.299191764614</v>
      </c>
      <c r="I677" s="39">
        <v>10520.237613513395</v>
      </c>
      <c r="J677" s="39">
        <v>0</v>
      </c>
      <c r="K677" s="38"/>
      <c r="L677" s="38"/>
    </row>
    <row r="678" spans="1:12" s="10" customFormat="1" x14ac:dyDescent="0.2">
      <c r="A678" s="3">
        <f t="shared" si="26"/>
        <v>2040</v>
      </c>
      <c r="B678" s="39">
        <v>0</v>
      </c>
      <c r="C678" s="39">
        <v>0</v>
      </c>
      <c r="D678" s="39">
        <v>2475750.2926137415</v>
      </c>
      <c r="E678" s="39">
        <v>0</v>
      </c>
      <c r="F678" s="39">
        <v>0</v>
      </c>
      <c r="G678" s="39">
        <v>0</v>
      </c>
      <c r="H678" s="39">
        <v>0</v>
      </c>
      <c r="I678" s="39">
        <v>0</v>
      </c>
      <c r="J678" s="39">
        <v>0</v>
      </c>
      <c r="K678" s="38"/>
      <c r="L678" s="38"/>
    </row>
    <row r="679" spans="1:12" s="10" customFormat="1" x14ac:dyDescent="0.2">
      <c r="A679" s="3">
        <f t="shared" si="26"/>
        <v>2041</v>
      </c>
      <c r="B679" s="39">
        <v>0</v>
      </c>
      <c r="C679" s="39">
        <v>0</v>
      </c>
      <c r="D679" s="39">
        <v>2459878.6849370948</v>
      </c>
      <c r="E679" s="39">
        <v>0</v>
      </c>
      <c r="F679" s="39">
        <v>0</v>
      </c>
      <c r="G679" s="39">
        <v>0</v>
      </c>
      <c r="H679" s="39">
        <v>0</v>
      </c>
      <c r="I679" s="39">
        <v>0</v>
      </c>
      <c r="J679" s="39">
        <v>0</v>
      </c>
      <c r="K679" s="38"/>
      <c r="L679" s="38"/>
    </row>
    <row r="680" spans="1:12" s="10" customFormat="1" x14ac:dyDescent="0.2">
      <c r="A680" s="3">
        <f t="shared" si="26"/>
        <v>2042</v>
      </c>
      <c r="B680" s="39">
        <v>0</v>
      </c>
      <c r="C680" s="39">
        <v>0</v>
      </c>
      <c r="D680" s="39">
        <v>2209452.915561317</v>
      </c>
      <c r="E680" s="39">
        <v>0</v>
      </c>
      <c r="F680" s="39">
        <v>0</v>
      </c>
      <c r="G680" s="39">
        <v>0</v>
      </c>
      <c r="H680" s="39">
        <v>0</v>
      </c>
      <c r="I680" s="39">
        <v>0</v>
      </c>
      <c r="J680" s="39">
        <v>0</v>
      </c>
      <c r="K680" s="38"/>
      <c r="L680" s="38"/>
    </row>
    <row r="681" spans="1:12" s="10" customFormat="1" x14ac:dyDescent="0.2">
      <c r="A681" s="3">
        <v>2043</v>
      </c>
      <c r="B681" s="39">
        <v>0</v>
      </c>
      <c r="C681" s="39">
        <v>0</v>
      </c>
      <c r="D681" s="39">
        <v>2300471.5224411436</v>
      </c>
      <c r="E681" s="39">
        <v>0</v>
      </c>
      <c r="F681" s="39">
        <v>0</v>
      </c>
      <c r="G681" s="39">
        <v>0</v>
      </c>
      <c r="H681" s="39">
        <v>0</v>
      </c>
      <c r="I681" s="39">
        <v>0</v>
      </c>
      <c r="J681" s="39">
        <v>0</v>
      </c>
      <c r="K681" s="38"/>
      <c r="L681" s="38"/>
    </row>
    <row r="682" spans="1:12" x14ac:dyDescent="0.2">
      <c r="B682" s="52"/>
      <c r="C682" s="52"/>
      <c r="D682" s="52"/>
      <c r="E682" s="26"/>
      <c r="F682" s="26"/>
      <c r="G682" s="26"/>
      <c r="H682" s="26"/>
      <c r="I682" s="26"/>
      <c r="J682" s="26"/>
      <c r="K682" s="26"/>
      <c r="L682" s="26"/>
    </row>
    <row r="683" spans="1:12" x14ac:dyDescent="0.2">
      <c r="A683" s="3">
        <f>A658+1</f>
        <v>27</v>
      </c>
      <c r="B683" s="9" t="str">
        <f ca="1">OFFSET(Portfolios!$B$7,A683,0)</f>
        <v>Portfolio27</v>
      </c>
      <c r="C683" s="9"/>
      <c r="E683" s="92" t="s">
        <v>183</v>
      </c>
      <c r="F683" s="92"/>
      <c r="G683" s="92"/>
      <c r="H683" s="92"/>
      <c r="I683" s="92"/>
      <c r="J683" s="92"/>
      <c r="K683" s="26"/>
      <c r="L683" s="26"/>
    </row>
    <row r="684" spans="1:12" x14ac:dyDescent="0.2">
      <c r="C684" s="28" t="s">
        <v>184</v>
      </c>
      <c r="D684" s="28" t="s">
        <v>185</v>
      </c>
      <c r="E684" s="26" t="s">
        <v>186</v>
      </c>
      <c r="F684" s="26" t="s">
        <v>187</v>
      </c>
      <c r="G684" s="26" t="s">
        <v>188</v>
      </c>
      <c r="H684" s="26" t="s">
        <v>189</v>
      </c>
      <c r="I684" s="26" t="s">
        <v>190</v>
      </c>
      <c r="J684" s="26" t="s">
        <v>191</v>
      </c>
      <c r="K684" s="26"/>
      <c r="L684" s="26"/>
    </row>
    <row r="685" spans="1:12" s="11" customFormat="1" x14ac:dyDescent="0.2">
      <c r="A685" s="3" t="s">
        <v>163</v>
      </c>
      <c r="B685" s="3" t="s">
        <v>192</v>
      </c>
      <c r="C685" s="3" t="s">
        <v>193</v>
      </c>
      <c r="D685" s="3" t="s">
        <v>194</v>
      </c>
      <c r="E685" s="42" t="s">
        <v>195</v>
      </c>
      <c r="F685" s="42" t="s">
        <v>196</v>
      </c>
      <c r="G685" s="42" t="s">
        <v>197</v>
      </c>
      <c r="H685" s="42" t="s">
        <v>198</v>
      </c>
      <c r="I685" s="42" t="s">
        <v>199</v>
      </c>
      <c r="J685" s="42" t="s">
        <v>200</v>
      </c>
      <c r="K685" s="42"/>
      <c r="L685" s="42"/>
    </row>
    <row r="686" spans="1:12" s="10" customFormat="1" x14ac:dyDescent="0.2">
      <c r="A686" s="3">
        <v>2023</v>
      </c>
      <c r="B686" s="39">
        <v>5887116.996684636</v>
      </c>
      <c r="C686" s="39">
        <v>2351874.5364913354</v>
      </c>
      <c r="D686" s="39">
        <v>2097049.4985760415</v>
      </c>
      <c r="E686" s="39">
        <v>41539.20481639068</v>
      </c>
      <c r="F686" s="39">
        <v>919174.71131232113</v>
      </c>
      <c r="G686" s="39">
        <v>509984.797645399</v>
      </c>
      <c r="H686" s="39">
        <v>641894.75561750995</v>
      </c>
      <c r="I686" s="39">
        <v>130219.07016810354</v>
      </c>
      <c r="J686" s="39">
        <v>1292429.9206335763</v>
      </c>
      <c r="K686" s="38"/>
      <c r="L686" s="38"/>
    </row>
    <row r="687" spans="1:12" s="10" customFormat="1" x14ac:dyDescent="0.2">
      <c r="A687" s="3">
        <f>A686+1</f>
        <v>2024</v>
      </c>
      <c r="B687" s="39">
        <v>5308315.9774718583</v>
      </c>
      <c r="C687" s="39">
        <v>1802932.700610318</v>
      </c>
      <c r="D687" s="39">
        <v>1865467.4702614713</v>
      </c>
      <c r="E687" s="39">
        <v>137208.05507728859</v>
      </c>
      <c r="F687" s="39">
        <v>879158.41375910328</v>
      </c>
      <c r="G687" s="39">
        <v>490395.35821881203</v>
      </c>
      <c r="H687" s="39">
        <v>635820.9104846142</v>
      </c>
      <c r="I687" s="39">
        <v>175051.28657929442</v>
      </c>
      <c r="J687" s="39">
        <v>1187749.2527424274</v>
      </c>
      <c r="K687" s="38"/>
      <c r="L687" s="38"/>
    </row>
    <row r="688" spans="1:12" s="10" customFormat="1" x14ac:dyDescent="0.2">
      <c r="A688" s="3">
        <f t="shared" ref="A688:A706" si="27">A687+1</f>
        <v>2025</v>
      </c>
      <c r="B688" s="39">
        <v>5049606.9465753846</v>
      </c>
      <c r="C688" s="39">
        <v>1705194.9242767447</v>
      </c>
      <c r="D688" s="39">
        <v>1790076.7847322035</v>
      </c>
      <c r="E688" s="39">
        <v>142367.2931571104</v>
      </c>
      <c r="F688" s="39">
        <v>837291.94904012152</v>
      </c>
      <c r="G688" s="39">
        <v>463866.2069468085</v>
      </c>
      <c r="H688" s="39">
        <v>563300.52251154685</v>
      </c>
      <c r="I688" s="39">
        <v>176531.98323756657</v>
      </c>
      <c r="J688" s="39">
        <v>1161054.0674054862</v>
      </c>
      <c r="K688" s="38"/>
      <c r="L688" s="38"/>
    </row>
    <row r="689" spans="1:12" s="10" customFormat="1" x14ac:dyDescent="0.2">
      <c r="A689" s="3">
        <f t="shared" si="27"/>
        <v>2026</v>
      </c>
      <c r="B689" s="39">
        <v>4363685.5572603075</v>
      </c>
      <c r="C689" s="39">
        <v>1366815.9960533793</v>
      </c>
      <c r="D689" s="39">
        <v>2265764.6771519571</v>
      </c>
      <c r="E689" s="39">
        <v>167981.07860318711</v>
      </c>
      <c r="F689" s="39">
        <v>721454.85498675751</v>
      </c>
      <c r="G689" s="39">
        <v>393272.82083043718</v>
      </c>
      <c r="H689" s="39">
        <v>519881.22211767075</v>
      </c>
      <c r="I689" s="39">
        <v>156078.44895315624</v>
      </c>
      <c r="J689" s="39">
        <v>1038201.1357157194</v>
      </c>
      <c r="K689" s="38"/>
      <c r="L689" s="38"/>
    </row>
    <row r="690" spans="1:12" s="10" customFormat="1" x14ac:dyDescent="0.2">
      <c r="A690" s="3">
        <f t="shared" si="27"/>
        <v>2027</v>
      </c>
      <c r="B690" s="39">
        <v>3677764.1679452304</v>
      </c>
      <c r="C690" s="39">
        <v>1091730.7582220007</v>
      </c>
      <c r="D690" s="39">
        <v>2920645.0128368884</v>
      </c>
      <c r="E690" s="39">
        <v>222700.80140269003</v>
      </c>
      <c r="F690" s="39">
        <v>579927.09336780547</v>
      </c>
      <c r="G690" s="39">
        <v>317101.29588180489</v>
      </c>
      <c r="H690" s="39">
        <v>480068.29243835376</v>
      </c>
      <c r="I690" s="39">
        <v>167172.28697666316</v>
      </c>
      <c r="J690" s="39">
        <v>819063.63965591241</v>
      </c>
      <c r="K690" s="38"/>
      <c r="L690" s="38"/>
    </row>
    <row r="691" spans="1:12" s="10" customFormat="1" x14ac:dyDescent="0.2">
      <c r="A691" s="3">
        <f t="shared" si="27"/>
        <v>2028</v>
      </c>
      <c r="B691" s="39">
        <v>2991842.7786301533</v>
      </c>
      <c r="C691" s="39">
        <v>811290.14317092486</v>
      </c>
      <c r="D691" s="39">
        <v>3817678.7927446794</v>
      </c>
      <c r="E691" s="39">
        <v>360533.5775579242</v>
      </c>
      <c r="F691" s="39">
        <v>435432.12929427472</v>
      </c>
      <c r="G691" s="39">
        <v>240101.86746574592</v>
      </c>
      <c r="H691" s="39">
        <v>385569.7703597598</v>
      </c>
      <c r="I691" s="39">
        <v>187487.28343005822</v>
      </c>
      <c r="J691" s="39">
        <v>571428.00735146541</v>
      </c>
      <c r="K691" s="38"/>
      <c r="L691" s="38"/>
    </row>
    <row r="692" spans="1:12" s="10" customFormat="1" x14ac:dyDescent="0.2">
      <c r="A692" s="3">
        <f t="shared" si="27"/>
        <v>2029</v>
      </c>
      <c r="B692" s="39">
        <v>2305921.3893150762</v>
      </c>
      <c r="C692" s="39">
        <v>629844.54924022092</v>
      </c>
      <c r="D692" s="39">
        <v>4198792.9415517477</v>
      </c>
      <c r="E692" s="39">
        <v>276854.29606676742</v>
      </c>
      <c r="F692" s="39">
        <v>338557.45155797561</v>
      </c>
      <c r="G692" s="39">
        <v>187835.08962293417</v>
      </c>
      <c r="H692" s="39">
        <v>295418.33538203721</v>
      </c>
      <c r="I692" s="39">
        <v>144426.29555077016</v>
      </c>
      <c r="J692" s="39">
        <v>432985.37189437088</v>
      </c>
      <c r="K692" s="38"/>
      <c r="L692" s="38"/>
    </row>
    <row r="693" spans="1:12" s="10" customFormat="1" x14ac:dyDescent="0.2">
      <c r="A693" s="3">
        <f t="shared" si="27"/>
        <v>2030</v>
      </c>
      <c r="B693" s="39">
        <v>1620000.0000000005</v>
      </c>
      <c r="C693" s="39">
        <v>550193.61209150194</v>
      </c>
      <c r="D693" s="39">
        <v>2882753.2989552729</v>
      </c>
      <c r="E693" s="39">
        <v>231881.81043026122</v>
      </c>
      <c r="F693" s="39">
        <v>295411.64638210257</v>
      </c>
      <c r="G693" s="39">
        <v>164415.47008924422</v>
      </c>
      <c r="H693" s="39">
        <v>256135.25842378472</v>
      </c>
      <c r="I693" s="39">
        <v>121962.20258310578</v>
      </c>
      <c r="J693" s="39">
        <v>0</v>
      </c>
      <c r="K693" s="38"/>
      <c r="L693" s="38"/>
    </row>
    <row r="694" spans="1:12" s="10" customFormat="1" x14ac:dyDescent="0.2">
      <c r="A694" s="3">
        <f t="shared" si="27"/>
        <v>2031</v>
      </c>
      <c r="B694" s="39">
        <v>1458000</v>
      </c>
      <c r="C694" s="39">
        <v>496626.47906004492</v>
      </c>
      <c r="D694" s="39">
        <v>2957037.6942141298</v>
      </c>
      <c r="E694" s="39">
        <v>213644.049846654</v>
      </c>
      <c r="F694" s="39">
        <v>262289.96931781783</v>
      </c>
      <c r="G694" s="39">
        <v>145761.89701306852</v>
      </c>
      <c r="H694" s="39">
        <v>230531.06928229041</v>
      </c>
      <c r="I694" s="39">
        <v>109146.53548012435</v>
      </c>
      <c r="J694" s="39">
        <v>0</v>
      </c>
      <c r="K694" s="38"/>
      <c r="L694" s="38"/>
    </row>
    <row r="695" spans="1:12" s="10" customFormat="1" x14ac:dyDescent="0.2">
      <c r="A695" s="3">
        <f t="shared" si="27"/>
        <v>2032</v>
      </c>
      <c r="B695" s="39">
        <v>1296000</v>
      </c>
      <c r="C695" s="39">
        <v>461739.006145661</v>
      </c>
      <c r="D695" s="39">
        <v>2823140.5753619825</v>
      </c>
      <c r="E695" s="39">
        <v>187524.67405366589</v>
      </c>
      <c r="F695" s="39">
        <v>226121.60818162537</v>
      </c>
      <c r="G695" s="39">
        <v>127261.72480292416</v>
      </c>
      <c r="H695" s="39">
        <v>199112.24607822852</v>
      </c>
      <c r="I695" s="39">
        <v>94240.740737895161</v>
      </c>
      <c r="J695" s="39">
        <v>0</v>
      </c>
      <c r="K695" s="38"/>
      <c r="L695" s="38"/>
    </row>
    <row r="696" spans="1:12" s="10" customFormat="1" x14ac:dyDescent="0.2">
      <c r="A696" s="3">
        <f t="shared" si="27"/>
        <v>2033</v>
      </c>
      <c r="B696" s="39">
        <v>1134000.0000000002</v>
      </c>
      <c r="C696" s="39">
        <v>410729.67203458771</v>
      </c>
      <c r="D696" s="39">
        <v>2828791.8871361562</v>
      </c>
      <c r="E696" s="39">
        <v>158824.49683146307</v>
      </c>
      <c r="F696" s="39">
        <v>200937.33958363021</v>
      </c>
      <c r="G696" s="39">
        <v>109030.86843897738</v>
      </c>
      <c r="H696" s="39">
        <v>171173.90422523001</v>
      </c>
      <c r="I696" s="39">
        <v>83303.718886111747</v>
      </c>
      <c r="J696" s="39">
        <v>0</v>
      </c>
      <c r="K696" s="38"/>
      <c r="L696" s="38"/>
    </row>
    <row r="697" spans="1:12" s="10" customFormat="1" x14ac:dyDescent="0.2">
      <c r="A697" s="3">
        <f t="shared" si="27"/>
        <v>2034</v>
      </c>
      <c r="B697" s="39">
        <v>972000.00000000023</v>
      </c>
      <c r="C697" s="39">
        <v>361878.11785728252</v>
      </c>
      <c r="D697" s="39">
        <v>2780984.3989409418</v>
      </c>
      <c r="E697" s="39">
        <v>136906.38318071465</v>
      </c>
      <c r="F697" s="39">
        <v>165577.6582308904</v>
      </c>
      <c r="G697" s="39">
        <v>93413.802361173322</v>
      </c>
      <c r="H697" s="39">
        <v>144128.27022830845</v>
      </c>
      <c r="I697" s="39">
        <v>70095.768141630819</v>
      </c>
      <c r="J697" s="39">
        <v>0</v>
      </c>
      <c r="K697" s="38"/>
      <c r="L697" s="38"/>
    </row>
    <row r="698" spans="1:12" s="10" customFormat="1" x14ac:dyDescent="0.2">
      <c r="A698" s="3">
        <f t="shared" si="27"/>
        <v>2035</v>
      </c>
      <c r="B698" s="39">
        <v>810000</v>
      </c>
      <c r="C698" s="39">
        <v>303939.47294806212</v>
      </c>
      <c r="D698" s="39">
        <v>2825533.132451517</v>
      </c>
      <c r="E698" s="39">
        <v>109880.05769471316</v>
      </c>
      <c r="F698" s="39">
        <v>140331.89317223866</v>
      </c>
      <c r="G698" s="39">
        <v>77564.35338375649</v>
      </c>
      <c r="H698" s="39">
        <v>120283.12695054879</v>
      </c>
      <c r="I698" s="39">
        <v>58001.095850680846</v>
      </c>
      <c r="J698" s="39">
        <v>0</v>
      </c>
      <c r="K698" s="38"/>
      <c r="L698" s="38"/>
    </row>
    <row r="699" spans="1:12" s="10" customFormat="1" x14ac:dyDescent="0.2">
      <c r="A699" s="3">
        <f t="shared" si="27"/>
        <v>2036</v>
      </c>
      <c r="B699" s="39">
        <v>648000</v>
      </c>
      <c r="C699" s="39">
        <v>254335.78042014939</v>
      </c>
      <c r="D699" s="39">
        <v>2695013.0107310619</v>
      </c>
      <c r="E699" s="39">
        <v>78401.905848326249</v>
      </c>
      <c r="F699" s="39">
        <v>113495.97493739701</v>
      </c>
      <c r="G699" s="39">
        <v>62321.155716332105</v>
      </c>
      <c r="H699" s="39">
        <v>95522.483916769939</v>
      </c>
      <c r="I699" s="39">
        <v>43922.699161025332</v>
      </c>
      <c r="J699" s="39">
        <v>0</v>
      </c>
      <c r="K699" s="38"/>
      <c r="L699" s="38"/>
    </row>
    <row r="700" spans="1:12" s="10" customFormat="1" x14ac:dyDescent="0.2">
      <c r="A700" s="3">
        <f t="shared" si="27"/>
        <v>2037</v>
      </c>
      <c r="B700" s="39">
        <v>486000</v>
      </c>
      <c r="C700" s="39">
        <v>192423.31593259223</v>
      </c>
      <c r="D700" s="39">
        <v>2732068.2712978194</v>
      </c>
      <c r="E700" s="39">
        <v>66499.177114514925</v>
      </c>
      <c r="F700" s="39">
        <v>80170.432173412439</v>
      </c>
      <c r="G700" s="39">
        <v>44470.009242510459</v>
      </c>
      <c r="H700" s="39">
        <v>68614.914293428723</v>
      </c>
      <c r="I700" s="39">
        <v>33822.151243541266</v>
      </c>
      <c r="J700" s="39">
        <v>0</v>
      </c>
      <c r="K700" s="38"/>
      <c r="L700" s="38"/>
    </row>
    <row r="701" spans="1:12" s="10" customFormat="1" x14ac:dyDescent="0.2">
      <c r="A701" s="3">
        <f t="shared" si="27"/>
        <v>2038</v>
      </c>
      <c r="B701" s="39">
        <v>324000.00000000006</v>
      </c>
      <c r="C701" s="39">
        <v>133718.68116302218</v>
      </c>
      <c r="D701" s="39">
        <v>2617541.0728147659</v>
      </c>
      <c r="E701" s="39">
        <v>40467.018315588182</v>
      </c>
      <c r="F701" s="39">
        <v>52897.843670088776</v>
      </c>
      <c r="G701" s="39">
        <v>29550.99804909826</v>
      </c>
      <c r="H701" s="39">
        <v>46190.92304908084</v>
      </c>
      <c r="I701" s="39">
        <v>21174.535753121825</v>
      </c>
      <c r="J701" s="39">
        <v>0</v>
      </c>
      <c r="K701" s="38"/>
      <c r="L701" s="38"/>
    </row>
    <row r="702" spans="1:12" s="10" customFormat="1" x14ac:dyDescent="0.2">
      <c r="A702" s="3">
        <f t="shared" si="27"/>
        <v>2039</v>
      </c>
      <c r="B702" s="39">
        <v>162000</v>
      </c>
      <c r="C702" s="39">
        <v>68291.916250542912</v>
      </c>
      <c r="D702" s="39">
        <v>2594418.4896418611</v>
      </c>
      <c r="E702" s="39">
        <v>18399.626811825321</v>
      </c>
      <c r="F702" s="39">
        <v>26833.032907483346</v>
      </c>
      <c r="G702" s="39">
        <v>14837.887224870421</v>
      </c>
      <c r="H702" s="39">
        <v>23117.299191764614</v>
      </c>
      <c r="I702" s="39">
        <v>10520.237613513395</v>
      </c>
      <c r="J702" s="39">
        <v>0</v>
      </c>
      <c r="K702" s="38"/>
      <c r="L702" s="38"/>
    </row>
    <row r="703" spans="1:12" s="10" customFormat="1" x14ac:dyDescent="0.2">
      <c r="A703" s="3">
        <f t="shared" si="27"/>
        <v>2040</v>
      </c>
      <c r="B703" s="39">
        <v>0</v>
      </c>
      <c r="C703" s="39">
        <v>0</v>
      </c>
      <c r="D703" s="39">
        <v>2475750.2926137415</v>
      </c>
      <c r="E703" s="39">
        <v>0</v>
      </c>
      <c r="F703" s="39">
        <v>0</v>
      </c>
      <c r="G703" s="39">
        <v>0</v>
      </c>
      <c r="H703" s="39">
        <v>0</v>
      </c>
      <c r="I703" s="39">
        <v>0</v>
      </c>
      <c r="J703" s="39">
        <v>0</v>
      </c>
      <c r="K703" s="38"/>
      <c r="L703" s="38"/>
    </row>
    <row r="704" spans="1:12" s="10" customFormat="1" x14ac:dyDescent="0.2">
      <c r="A704" s="3">
        <f t="shared" si="27"/>
        <v>2041</v>
      </c>
      <c r="B704" s="39">
        <v>0</v>
      </c>
      <c r="C704" s="39">
        <v>0</v>
      </c>
      <c r="D704" s="39">
        <v>2459878.6849370948</v>
      </c>
      <c r="E704" s="39">
        <v>0</v>
      </c>
      <c r="F704" s="39">
        <v>0</v>
      </c>
      <c r="G704" s="39">
        <v>0</v>
      </c>
      <c r="H704" s="39">
        <v>0</v>
      </c>
      <c r="I704" s="39">
        <v>0</v>
      </c>
      <c r="J704" s="39">
        <v>0</v>
      </c>
      <c r="K704" s="38"/>
      <c r="L704" s="38"/>
    </row>
    <row r="705" spans="1:12" s="10" customFormat="1" x14ac:dyDescent="0.2">
      <c r="A705" s="3">
        <f t="shared" si="27"/>
        <v>2042</v>
      </c>
      <c r="B705" s="39">
        <v>0</v>
      </c>
      <c r="C705" s="39">
        <v>0</v>
      </c>
      <c r="D705" s="39">
        <v>2209452.915561317</v>
      </c>
      <c r="E705" s="39">
        <v>0</v>
      </c>
      <c r="F705" s="39">
        <v>0</v>
      </c>
      <c r="G705" s="39">
        <v>0</v>
      </c>
      <c r="H705" s="39">
        <v>0</v>
      </c>
      <c r="I705" s="39">
        <v>0</v>
      </c>
      <c r="J705" s="39">
        <v>0</v>
      </c>
      <c r="K705" s="38"/>
      <c r="L705" s="38"/>
    </row>
    <row r="706" spans="1:12" s="10" customFormat="1" x14ac:dyDescent="0.2">
      <c r="A706" s="3">
        <f t="shared" si="27"/>
        <v>2043</v>
      </c>
      <c r="B706" s="39">
        <v>0</v>
      </c>
      <c r="C706" s="39">
        <v>0</v>
      </c>
      <c r="D706" s="39">
        <v>2300471.5224411436</v>
      </c>
      <c r="E706" s="39">
        <v>0</v>
      </c>
      <c r="F706" s="39">
        <v>0</v>
      </c>
      <c r="G706" s="39">
        <v>0</v>
      </c>
      <c r="H706" s="39">
        <v>0</v>
      </c>
      <c r="I706" s="39">
        <v>0</v>
      </c>
      <c r="J706" s="39">
        <v>0</v>
      </c>
      <c r="K706" s="38"/>
      <c r="L706" s="38"/>
    </row>
    <row r="707" spans="1:12" x14ac:dyDescent="0.2">
      <c r="B707" s="52"/>
      <c r="E707" s="26"/>
      <c r="F707" s="26"/>
      <c r="G707" s="26"/>
      <c r="H707" s="26"/>
      <c r="I707" s="26"/>
      <c r="J707" s="26"/>
      <c r="K707" s="26"/>
      <c r="L707" s="26"/>
    </row>
    <row r="708" spans="1:12" x14ac:dyDescent="0.2">
      <c r="A708" s="3">
        <f>A683+1</f>
        <v>28</v>
      </c>
      <c r="B708" s="9" t="str">
        <f ca="1">OFFSET(Portfolios!$B$7,A708,0)</f>
        <v>Portfolio28</v>
      </c>
      <c r="C708" s="9"/>
      <c r="E708" s="92" t="s">
        <v>183</v>
      </c>
      <c r="F708" s="92"/>
      <c r="G708" s="92"/>
      <c r="H708" s="92"/>
      <c r="I708" s="92"/>
      <c r="J708" s="92"/>
      <c r="K708" s="26"/>
      <c r="L708" s="26"/>
    </row>
    <row r="709" spans="1:12" x14ac:dyDescent="0.2">
      <c r="C709" s="28" t="s">
        <v>184</v>
      </c>
      <c r="D709" s="28" t="s">
        <v>185</v>
      </c>
      <c r="E709" s="26" t="s">
        <v>186</v>
      </c>
      <c r="F709" s="26" t="s">
        <v>187</v>
      </c>
      <c r="G709" s="26" t="s">
        <v>188</v>
      </c>
      <c r="H709" s="26" t="s">
        <v>189</v>
      </c>
      <c r="I709" s="26" t="s">
        <v>190</v>
      </c>
      <c r="J709" s="26" t="s">
        <v>191</v>
      </c>
      <c r="K709" s="26"/>
      <c r="L709" s="26"/>
    </row>
    <row r="710" spans="1:12" s="11" customFormat="1" x14ac:dyDescent="0.2">
      <c r="A710" s="3" t="s">
        <v>163</v>
      </c>
      <c r="B710" s="3" t="s">
        <v>192</v>
      </c>
      <c r="C710" s="3" t="s">
        <v>193</v>
      </c>
      <c r="D710" s="3" t="s">
        <v>194</v>
      </c>
      <c r="E710" s="42" t="s">
        <v>195</v>
      </c>
      <c r="F710" s="42" t="s">
        <v>196</v>
      </c>
      <c r="G710" s="42" t="s">
        <v>197</v>
      </c>
      <c r="H710" s="42" t="s">
        <v>198</v>
      </c>
      <c r="I710" s="42" t="s">
        <v>199</v>
      </c>
      <c r="J710" s="42" t="s">
        <v>200</v>
      </c>
      <c r="K710" s="42"/>
      <c r="L710" s="42"/>
    </row>
    <row r="711" spans="1:12" s="10" customFormat="1" x14ac:dyDescent="0.2">
      <c r="A711" s="3">
        <v>2023</v>
      </c>
      <c r="B711" s="39">
        <v>5887116.996684636</v>
      </c>
      <c r="C711" s="39">
        <v>2351874.5364913354</v>
      </c>
      <c r="D711" s="39">
        <v>2097049.4985760415</v>
      </c>
      <c r="E711" s="39">
        <v>41539.20481639068</v>
      </c>
      <c r="F711" s="39">
        <v>919174.71131232113</v>
      </c>
      <c r="G711" s="39">
        <v>509984.797645399</v>
      </c>
      <c r="H711" s="39">
        <v>641894.75561750995</v>
      </c>
      <c r="I711" s="39">
        <v>130219.07016810354</v>
      </c>
      <c r="J711" s="39">
        <v>1292429.9206335763</v>
      </c>
      <c r="K711" s="38"/>
      <c r="L711" s="38"/>
    </row>
    <row r="712" spans="1:12" s="10" customFormat="1" x14ac:dyDescent="0.2">
      <c r="A712" s="3">
        <f>A711+1</f>
        <v>2024</v>
      </c>
      <c r="B712" s="39">
        <v>5308315.9774718583</v>
      </c>
      <c r="C712" s="39">
        <v>1802932.700610318</v>
      </c>
      <c r="D712" s="39">
        <v>1865467.4702614713</v>
      </c>
      <c r="E712" s="39">
        <v>137208.05507728859</v>
      </c>
      <c r="F712" s="39">
        <v>879158.41375910328</v>
      </c>
      <c r="G712" s="39">
        <v>490395.35821881203</v>
      </c>
      <c r="H712" s="39">
        <v>635820.9104846142</v>
      </c>
      <c r="I712" s="39">
        <v>175051.28657929442</v>
      </c>
      <c r="J712" s="39">
        <v>1187749.2527424274</v>
      </c>
      <c r="K712" s="38"/>
      <c r="L712" s="38"/>
    </row>
    <row r="713" spans="1:12" s="10" customFormat="1" x14ac:dyDescent="0.2">
      <c r="A713" s="3">
        <f t="shared" ref="A713:A731" si="28">A712+1</f>
        <v>2025</v>
      </c>
      <c r="B713" s="39">
        <v>5049606.9465753846</v>
      </c>
      <c r="C713" s="39">
        <v>1705194.9242767447</v>
      </c>
      <c r="D713" s="39">
        <v>1790076.7847322035</v>
      </c>
      <c r="E713" s="39">
        <v>142367.2931571104</v>
      </c>
      <c r="F713" s="39">
        <v>837291.94904012152</v>
      </c>
      <c r="G713" s="39">
        <v>463866.2069468085</v>
      </c>
      <c r="H713" s="39">
        <v>563300.52251154685</v>
      </c>
      <c r="I713" s="39">
        <v>176531.98323756657</v>
      </c>
      <c r="J713" s="39">
        <v>1161054.0674054862</v>
      </c>
      <c r="K713" s="38"/>
      <c r="L713" s="38"/>
    </row>
    <row r="714" spans="1:12" s="10" customFormat="1" x14ac:dyDescent="0.2">
      <c r="A714" s="3">
        <f t="shared" si="28"/>
        <v>2026</v>
      </c>
      <c r="B714" s="39">
        <v>4363685.5572603075</v>
      </c>
      <c r="C714" s="39">
        <v>1366815.9960533793</v>
      </c>
      <c r="D714" s="39">
        <v>2265764.6771519571</v>
      </c>
      <c r="E714" s="39">
        <v>167981.07860318711</v>
      </c>
      <c r="F714" s="39">
        <v>721454.85498675751</v>
      </c>
      <c r="G714" s="39">
        <v>393272.82083043718</v>
      </c>
      <c r="H714" s="39">
        <v>519881.22211767075</v>
      </c>
      <c r="I714" s="39">
        <v>156078.44895315624</v>
      </c>
      <c r="J714" s="39">
        <v>1038201.1357157194</v>
      </c>
      <c r="K714" s="38"/>
      <c r="L714" s="38"/>
    </row>
    <row r="715" spans="1:12" s="10" customFormat="1" x14ac:dyDescent="0.2">
      <c r="A715" s="3">
        <f t="shared" si="28"/>
        <v>2027</v>
      </c>
      <c r="B715" s="39">
        <v>3677764.1679452304</v>
      </c>
      <c r="C715" s="39">
        <v>1091730.7582220007</v>
      </c>
      <c r="D715" s="39">
        <v>2920645.0128368884</v>
      </c>
      <c r="E715" s="39">
        <v>222700.80140269003</v>
      </c>
      <c r="F715" s="39">
        <v>579927.09336780547</v>
      </c>
      <c r="G715" s="39">
        <v>317101.29588180489</v>
      </c>
      <c r="H715" s="39">
        <v>480068.29243835376</v>
      </c>
      <c r="I715" s="39">
        <v>167172.28697666316</v>
      </c>
      <c r="J715" s="39">
        <v>819063.63965591241</v>
      </c>
      <c r="K715" s="38"/>
      <c r="L715" s="38"/>
    </row>
    <row r="716" spans="1:12" s="10" customFormat="1" x14ac:dyDescent="0.2">
      <c r="A716" s="3">
        <f t="shared" si="28"/>
        <v>2028</v>
      </c>
      <c r="B716" s="39">
        <v>2991842.7786301533</v>
      </c>
      <c r="C716" s="39">
        <v>811290.14317092486</v>
      </c>
      <c r="D716" s="39">
        <v>3817678.7927446794</v>
      </c>
      <c r="E716" s="39">
        <v>360533.5775579242</v>
      </c>
      <c r="F716" s="39">
        <v>435432.12929427472</v>
      </c>
      <c r="G716" s="39">
        <v>240101.86746574592</v>
      </c>
      <c r="H716" s="39">
        <v>385569.7703597598</v>
      </c>
      <c r="I716" s="39">
        <v>187487.28343005822</v>
      </c>
      <c r="J716" s="39">
        <v>571428.00735146541</v>
      </c>
      <c r="K716" s="38"/>
      <c r="L716" s="38"/>
    </row>
    <row r="717" spans="1:12" s="10" customFormat="1" x14ac:dyDescent="0.2">
      <c r="A717" s="3">
        <f t="shared" si="28"/>
        <v>2029</v>
      </c>
      <c r="B717" s="39">
        <v>2305921.3893150762</v>
      </c>
      <c r="C717" s="39">
        <v>629844.54924022092</v>
      </c>
      <c r="D717" s="39">
        <v>4198792.9415517477</v>
      </c>
      <c r="E717" s="39">
        <v>276854.29606676742</v>
      </c>
      <c r="F717" s="39">
        <v>338557.45155797561</v>
      </c>
      <c r="G717" s="39">
        <v>187835.08962293417</v>
      </c>
      <c r="H717" s="39">
        <v>295418.33538203721</v>
      </c>
      <c r="I717" s="39">
        <v>144426.29555077016</v>
      </c>
      <c r="J717" s="39">
        <v>432985.37189437088</v>
      </c>
      <c r="K717" s="38"/>
      <c r="L717" s="38"/>
    </row>
    <row r="718" spans="1:12" s="10" customFormat="1" x14ac:dyDescent="0.2">
      <c r="A718" s="3">
        <f t="shared" si="28"/>
        <v>2030</v>
      </c>
      <c r="B718" s="39">
        <v>1620000.0000000005</v>
      </c>
      <c r="C718" s="39">
        <v>550193.61209150194</v>
      </c>
      <c r="D718" s="39">
        <v>2882753.2989552729</v>
      </c>
      <c r="E718" s="39">
        <v>231881.81043026122</v>
      </c>
      <c r="F718" s="39">
        <v>295411.64638210257</v>
      </c>
      <c r="G718" s="39">
        <v>164415.47008924422</v>
      </c>
      <c r="H718" s="39">
        <v>256135.25842378472</v>
      </c>
      <c r="I718" s="39">
        <v>121962.20258310578</v>
      </c>
      <c r="J718" s="39">
        <v>0</v>
      </c>
      <c r="K718" s="38"/>
      <c r="L718" s="38"/>
    </row>
    <row r="719" spans="1:12" s="10" customFormat="1" x14ac:dyDescent="0.2">
      <c r="A719" s="3">
        <f t="shared" si="28"/>
        <v>2031</v>
      </c>
      <c r="B719" s="39">
        <v>1458000</v>
      </c>
      <c r="C719" s="39">
        <v>496626.47906004492</v>
      </c>
      <c r="D719" s="39">
        <v>2957037.6942141298</v>
      </c>
      <c r="E719" s="39">
        <v>213644.049846654</v>
      </c>
      <c r="F719" s="39">
        <v>262289.96931781783</v>
      </c>
      <c r="G719" s="39">
        <v>145761.89701306852</v>
      </c>
      <c r="H719" s="39">
        <v>230531.06928229041</v>
      </c>
      <c r="I719" s="39">
        <v>109146.53548012435</v>
      </c>
      <c r="J719" s="39">
        <v>0</v>
      </c>
      <c r="K719" s="38"/>
      <c r="L719" s="38"/>
    </row>
    <row r="720" spans="1:12" s="10" customFormat="1" x14ac:dyDescent="0.2">
      <c r="A720" s="3">
        <f t="shared" si="28"/>
        <v>2032</v>
      </c>
      <c r="B720" s="39">
        <v>1296000</v>
      </c>
      <c r="C720" s="39">
        <v>461739.006145661</v>
      </c>
      <c r="D720" s="39">
        <v>2823140.5753619825</v>
      </c>
      <c r="E720" s="39">
        <v>187524.67405366589</v>
      </c>
      <c r="F720" s="39">
        <v>226121.60818162537</v>
      </c>
      <c r="G720" s="39">
        <v>127261.72480292416</v>
      </c>
      <c r="H720" s="39">
        <v>199112.24607822852</v>
      </c>
      <c r="I720" s="39">
        <v>94240.740737895161</v>
      </c>
      <c r="J720" s="39">
        <v>0</v>
      </c>
      <c r="K720" s="38"/>
      <c r="L720" s="38"/>
    </row>
    <row r="721" spans="1:12" s="10" customFormat="1" x14ac:dyDescent="0.2">
      <c r="A721" s="3">
        <f t="shared" si="28"/>
        <v>2033</v>
      </c>
      <c r="B721" s="39">
        <v>1134000.0000000002</v>
      </c>
      <c r="C721" s="39">
        <v>410729.67203458771</v>
      </c>
      <c r="D721" s="39">
        <v>2828791.8871361562</v>
      </c>
      <c r="E721" s="39">
        <v>158824.49683146307</v>
      </c>
      <c r="F721" s="39">
        <v>200937.33958363021</v>
      </c>
      <c r="G721" s="39">
        <v>109030.86843897738</v>
      </c>
      <c r="H721" s="39">
        <v>171173.90422523001</v>
      </c>
      <c r="I721" s="39">
        <v>83303.718886111747</v>
      </c>
      <c r="J721" s="39">
        <v>0</v>
      </c>
      <c r="K721" s="38"/>
      <c r="L721" s="38"/>
    </row>
    <row r="722" spans="1:12" s="10" customFormat="1" x14ac:dyDescent="0.2">
      <c r="A722" s="3">
        <f t="shared" si="28"/>
        <v>2034</v>
      </c>
      <c r="B722" s="39">
        <v>972000.00000000023</v>
      </c>
      <c r="C722" s="39">
        <v>361878.11785728252</v>
      </c>
      <c r="D722" s="39">
        <v>2780984.3989409418</v>
      </c>
      <c r="E722" s="39">
        <v>136906.38318071465</v>
      </c>
      <c r="F722" s="39">
        <v>165577.6582308904</v>
      </c>
      <c r="G722" s="39">
        <v>93413.802361173322</v>
      </c>
      <c r="H722" s="39">
        <v>144128.27022830845</v>
      </c>
      <c r="I722" s="39">
        <v>70095.768141630819</v>
      </c>
      <c r="J722" s="39">
        <v>0</v>
      </c>
      <c r="K722" s="38"/>
      <c r="L722" s="38"/>
    </row>
    <row r="723" spans="1:12" s="10" customFormat="1" x14ac:dyDescent="0.2">
      <c r="A723" s="3">
        <f t="shared" si="28"/>
        <v>2035</v>
      </c>
      <c r="B723" s="39">
        <v>810000</v>
      </c>
      <c r="C723" s="39">
        <v>303939.47294806212</v>
      </c>
      <c r="D723" s="39">
        <v>2825533.132451517</v>
      </c>
      <c r="E723" s="39">
        <v>109880.05769471316</v>
      </c>
      <c r="F723" s="39">
        <v>140331.89317223866</v>
      </c>
      <c r="G723" s="39">
        <v>77564.35338375649</v>
      </c>
      <c r="H723" s="39">
        <v>120283.12695054879</v>
      </c>
      <c r="I723" s="39">
        <v>58001.095850680846</v>
      </c>
      <c r="J723" s="39">
        <v>0</v>
      </c>
      <c r="K723" s="38"/>
      <c r="L723" s="38"/>
    </row>
    <row r="724" spans="1:12" s="10" customFormat="1" x14ac:dyDescent="0.2">
      <c r="A724" s="3">
        <f t="shared" si="28"/>
        <v>2036</v>
      </c>
      <c r="B724" s="39">
        <v>648000</v>
      </c>
      <c r="C724" s="39">
        <v>254335.78042014939</v>
      </c>
      <c r="D724" s="39">
        <v>2695013.0107310619</v>
      </c>
      <c r="E724" s="39">
        <v>78401.905848326249</v>
      </c>
      <c r="F724" s="39">
        <v>113495.97493739701</v>
      </c>
      <c r="G724" s="39">
        <v>62321.155716332105</v>
      </c>
      <c r="H724" s="39">
        <v>95522.483916769939</v>
      </c>
      <c r="I724" s="39">
        <v>43922.699161025332</v>
      </c>
      <c r="J724" s="39">
        <v>0</v>
      </c>
      <c r="K724" s="38"/>
      <c r="L724" s="38"/>
    </row>
    <row r="725" spans="1:12" s="10" customFormat="1" x14ac:dyDescent="0.2">
      <c r="A725" s="3">
        <f t="shared" si="28"/>
        <v>2037</v>
      </c>
      <c r="B725" s="39">
        <v>486000</v>
      </c>
      <c r="C725" s="39">
        <v>192423.31593259223</v>
      </c>
      <c r="D725" s="39">
        <v>2732068.2712978194</v>
      </c>
      <c r="E725" s="39">
        <v>66499.177114514925</v>
      </c>
      <c r="F725" s="39">
        <v>80170.432173412439</v>
      </c>
      <c r="G725" s="39">
        <v>44470.009242510459</v>
      </c>
      <c r="H725" s="39">
        <v>68614.914293428723</v>
      </c>
      <c r="I725" s="39">
        <v>33822.151243541266</v>
      </c>
      <c r="J725" s="39">
        <v>0</v>
      </c>
      <c r="K725" s="38"/>
      <c r="L725" s="38"/>
    </row>
    <row r="726" spans="1:12" s="10" customFormat="1" x14ac:dyDescent="0.2">
      <c r="A726" s="3">
        <f t="shared" si="28"/>
        <v>2038</v>
      </c>
      <c r="B726" s="39">
        <v>324000.00000000006</v>
      </c>
      <c r="C726" s="39">
        <v>133718.68116302218</v>
      </c>
      <c r="D726" s="39">
        <v>2617541.0728147659</v>
      </c>
      <c r="E726" s="39">
        <v>40467.018315588182</v>
      </c>
      <c r="F726" s="39">
        <v>52897.843670088776</v>
      </c>
      <c r="G726" s="39">
        <v>29550.99804909826</v>
      </c>
      <c r="H726" s="39">
        <v>46190.92304908084</v>
      </c>
      <c r="I726" s="39">
        <v>21174.535753121825</v>
      </c>
      <c r="J726" s="39">
        <v>0</v>
      </c>
      <c r="K726" s="38"/>
      <c r="L726" s="38"/>
    </row>
    <row r="727" spans="1:12" s="10" customFormat="1" x14ac:dyDescent="0.2">
      <c r="A727" s="3">
        <f t="shared" si="28"/>
        <v>2039</v>
      </c>
      <c r="B727" s="39">
        <v>162000</v>
      </c>
      <c r="C727" s="39">
        <v>68291.916250542912</v>
      </c>
      <c r="D727" s="39">
        <v>2594418.4896418611</v>
      </c>
      <c r="E727" s="39">
        <v>18399.626811825321</v>
      </c>
      <c r="F727" s="39">
        <v>26833.032907483346</v>
      </c>
      <c r="G727" s="39">
        <v>14837.887224870421</v>
      </c>
      <c r="H727" s="39">
        <v>23117.299191764614</v>
      </c>
      <c r="I727" s="39">
        <v>10520.237613513395</v>
      </c>
      <c r="J727" s="39">
        <v>0</v>
      </c>
      <c r="K727" s="38"/>
      <c r="L727" s="38"/>
    </row>
    <row r="728" spans="1:12" s="10" customFormat="1" x14ac:dyDescent="0.2">
      <c r="A728" s="3">
        <f t="shared" si="28"/>
        <v>2040</v>
      </c>
      <c r="B728" s="39">
        <v>0</v>
      </c>
      <c r="C728" s="39">
        <v>0</v>
      </c>
      <c r="D728" s="39">
        <v>2475750.2926137415</v>
      </c>
      <c r="E728" s="39">
        <v>0</v>
      </c>
      <c r="F728" s="39">
        <v>0</v>
      </c>
      <c r="G728" s="39">
        <v>0</v>
      </c>
      <c r="H728" s="39">
        <v>0</v>
      </c>
      <c r="I728" s="39">
        <v>0</v>
      </c>
      <c r="J728" s="39">
        <v>0</v>
      </c>
      <c r="K728" s="38"/>
      <c r="L728" s="38"/>
    </row>
    <row r="729" spans="1:12" s="10" customFormat="1" x14ac:dyDescent="0.2">
      <c r="A729" s="3">
        <f t="shared" si="28"/>
        <v>2041</v>
      </c>
      <c r="B729" s="39">
        <v>0</v>
      </c>
      <c r="C729" s="39">
        <v>0</v>
      </c>
      <c r="D729" s="39">
        <v>2459878.6849370948</v>
      </c>
      <c r="E729" s="39">
        <v>0</v>
      </c>
      <c r="F729" s="39">
        <v>0</v>
      </c>
      <c r="G729" s="39">
        <v>0</v>
      </c>
      <c r="H729" s="39">
        <v>0</v>
      </c>
      <c r="I729" s="39">
        <v>0</v>
      </c>
      <c r="J729" s="39">
        <v>0</v>
      </c>
      <c r="K729" s="38"/>
      <c r="L729" s="38"/>
    </row>
    <row r="730" spans="1:12" s="10" customFormat="1" x14ac:dyDescent="0.2">
      <c r="A730" s="3">
        <f t="shared" si="28"/>
        <v>2042</v>
      </c>
      <c r="B730" s="39">
        <v>0</v>
      </c>
      <c r="C730" s="39">
        <v>0</v>
      </c>
      <c r="D730" s="39">
        <v>2209452.915561317</v>
      </c>
      <c r="E730" s="39">
        <v>0</v>
      </c>
      <c r="F730" s="39">
        <v>0</v>
      </c>
      <c r="G730" s="39">
        <v>0</v>
      </c>
      <c r="H730" s="39">
        <v>0</v>
      </c>
      <c r="I730" s="39">
        <v>0</v>
      </c>
      <c r="J730" s="39">
        <v>0</v>
      </c>
      <c r="K730" s="38"/>
      <c r="L730" s="38"/>
    </row>
    <row r="731" spans="1:12" s="10" customFormat="1" x14ac:dyDescent="0.2">
      <c r="A731" s="3">
        <f t="shared" si="28"/>
        <v>2043</v>
      </c>
      <c r="B731" s="39">
        <v>0</v>
      </c>
      <c r="C731" s="39">
        <v>0</v>
      </c>
      <c r="D731" s="39">
        <v>2300471.5224411436</v>
      </c>
      <c r="E731" s="39">
        <v>0</v>
      </c>
      <c r="F731" s="39">
        <v>0</v>
      </c>
      <c r="G731" s="39">
        <v>0</v>
      </c>
      <c r="H731" s="39">
        <v>0</v>
      </c>
      <c r="I731" s="39">
        <v>0</v>
      </c>
      <c r="J731" s="39">
        <v>0</v>
      </c>
      <c r="K731" s="38"/>
      <c r="L731" s="38"/>
    </row>
    <row r="732" spans="1:12" x14ac:dyDescent="0.2">
      <c r="E732" s="26"/>
      <c r="F732" s="26"/>
      <c r="G732" s="26"/>
      <c r="H732" s="26"/>
      <c r="I732" s="26"/>
      <c r="J732" s="26"/>
      <c r="K732" s="26"/>
      <c r="L732" s="26"/>
    </row>
    <row r="733" spans="1:12" x14ac:dyDescent="0.2">
      <c r="A733" s="3">
        <f>A708+1</f>
        <v>29</v>
      </c>
      <c r="B733" s="9" t="str">
        <f ca="1">OFFSET(Portfolios!$B$7,A733,0)</f>
        <v>Portfolio29</v>
      </c>
      <c r="C733" s="9"/>
      <c r="E733" s="92" t="s">
        <v>183</v>
      </c>
      <c r="F733" s="92"/>
      <c r="G733" s="92"/>
      <c r="H733" s="92"/>
      <c r="I733" s="92"/>
      <c r="J733" s="92"/>
      <c r="K733" s="26"/>
      <c r="L733" s="26"/>
    </row>
    <row r="734" spans="1:12" x14ac:dyDescent="0.2">
      <c r="C734" s="28" t="s">
        <v>184</v>
      </c>
      <c r="D734" s="28" t="s">
        <v>185</v>
      </c>
      <c r="E734" s="26" t="s">
        <v>186</v>
      </c>
      <c r="F734" s="26" t="s">
        <v>187</v>
      </c>
      <c r="G734" s="26" t="s">
        <v>188</v>
      </c>
      <c r="H734" s="26" t="s">
        <v>189</v>
      </c>
      <c r="I734" s="26" t="s">
        <v>190</v>
      </c>
      <c r="J734" s="26" t="s">
        <v>191</v>
      </c>
      <c r="K734" s="26"/>
      <c r="L734" s="26"/>
    </row>
    <row r="735" spans="1:12" s="11" customFormat="1" x14ac:dyDescent="0.2">
      <c r="A735" s="3" t="s">
        <v>163</v>
      </c>
      <c r="B735" s="3" t="s">
        <v>192</v>
      </c>
      <c r="C735" s="3" t="s">
        <v>193</v>
      </c>
      <c r="D735" s="3" t="s">
        <v>194</v>
      </c>
      <c r="E735" s="42" t="s">
        <v>195</v>
      </c>
      <c r="F735" s="42" t="s">
        <v>196</v>
      </c>
      <c r="G735" s="42" t="s">
        <v>197</v>
      </c>
      <c r="H735" s="42" t="s">
        <v>198</v>
      </c>
      <c r="I735" s="42" t="s">
        <v>199</v>
      </c>
      <c r="J735" s="42" t="s">
        <v>200</v>
      </c>
      <c r="K735" s="42"/>
      <c r="L735" s="42"/>
    </row>
    <row r="736" spans="1:12" s="10" customFormat="1" x14ac:dyDescent="0.2">
      <c r="A736" s="3">
        <v>2023</v>
      </c>
      <c r="B736" s="39">
        <v>5887116.996684636</v>
      </c>
      <c r="C736" s="39">
        <v>2351874.5364913354</v>
      </c>
      <c r="D736" s="39">
        <v>2097049.4985760415</v>
      </c>
      <c r="E736" s="39">
        <v>41539.20481639068</v>
      </c>
      <c r="F736" s="39">
        <v>919174.71131232113</v>
      </c>
      <c r="G736" s="39">
        <v>509984.797645399</v>
      </c>
      <c r="H736" s="39">
        <v>641894.75561750995</v>
      </c>
      <c r="I736" s="39">
        <v>130219.07016810354</v>
      </c>
      <c r="J736" s="39">
        <v>1292429.9206335763</v>
      </c>
      <c r="K736" s="38"/>
      <c r="L736" s="38"/>
    </row>
    <row r="737" spans="1:12" s="10" customFormat="1" x14ac:dyDescent="0.2">
      <c r="A737" s="3">
        <f>A736+1</f>
        <v>2024</v>
      </c>
      <c r="B737" s="39">
        <v>5308315.9774718583</v>
      </c>
      <c r="C737" s="39">
        <v>1802932.700610318</v>
      </c>
      <c r="D737" s="39">
        <v>1865467.4702614713</v>
      </c>
      <c r="E737" s="39">
        <v>137208.05507728859</v>
      </c>
      <c r="F737" s="39">
        <v>879158.41375910328</v>
      </c>
      <c r="G737" s="39">
        <v>490395.35821881203</v>
      </c>
      <c r="H737" s="39">
        <v>635820.9104846142</v>
      </c>
      <c r="I737" s="39">
        <v>175051.28657929442</v>
      </c>
      <c r="J737" s="39">
        <v>1187749.2527424274</v>
      </c>
      <c r="K737" s="38"/>
      <c r="L737" s="38"/>
    </row>
    <row r="738" spans="1:12" s="10" customFormat="1" x14ac:dyDescent="0.2">
      <c r="A738" s="3">
        <f t="shared" ref="A738:A755" si="29">A737+1</f>
        <v>2025</v>
      </c>
      <c r="B738" s="39">
        <v>5049606.9465753846</v>
      </c>
      <c r="C738" s="39">
        <v>1705194.9242767447</v>
      </c>
      <c r="D738" s="39">
        <v>1790076.7847322035</v>
      </c>
      <c r="E738" s="39">
        <v>142367.2931571104</v>
      </c>
      <c r="F738" s="39">
        <v>837291.94904012152</v>
      </c>
      <c r="G738" s="39">
        <v>463866.2069468085</v>
      </c>
      <c r="H738" s="39">
        <v>563300.52251154685</v>
      </c>
      <c r="I738" s="39">
        <v>176531.98323756657</v>
      </c>
      <c r="J738" s="39">
        <v>1161054.0674054862</v>
      </c>
      <c r="K738" s="38"/>
      <c r="L738" s="38"/>
    </row>
    <row r="739" spans="1:12" s="10" customFormat="1" x14ac:dyDescent="0.2">
      <c r="A739" s="3">
        <f t="shared" si="29"/>
        <v>2026</v>
      </c>
      <c r="B739" s="39">
        <v>4363685.5572603075</v>
      </c>
      <c r="C739" s="39">
        <v>1366815.9960533793</v>
      </c>
      <c r="D739" s="39">
        <v>2265764.6771519571</v>
      </c>
      <c r="E739" s="39">
        <v>167981.07860318711</v>
      </c>
      <c r="F739" s="39">
        <v>721454.85498675751</v>
      </c>
      <c r="G739" s="39">
        <v>393272.82083043718</v>
      </c>
      <c r="H739" s="39">
        <v>519881.22211767075</v>
      </c>
      <c r="I739" s="39">
        <v>156078.44895315624</v>
      </c>
      <c r="J739" s="39">
        <v>1038201.1357157194</v>
      </c>
      <c r="K739" s="38"/>
      <c r="L739" s="38"/>
    </row>
    <row r="740" spans="1:12" s="10" customFormat="1" x14ac:dyDescent="0.2">
      <c r="A740" s="3">
        <f t="shared" si="29"/>
        <v>2027</v>
      </c>
      <c r="B740" s="39">
        <v>3677764.1679452304</v>
      </c>
      <c r="C740" s="39">
        <v>1091730.7582220007</v>
      </c>
      <c r="D740" s="39">
        <v>2920645.0128368884</v>
      </c>
      <c r="E740" s="39">
        <v>222700.80140269003</v>
      </c>
      <c r="F740" s="39">
        <v>579927.09336780547</v>
      </c>
      <c r="G740" s="39">
        <v>317101.29588180489</v>
      </c>
      <c r="H740" s="39">
        <v>480068.29243835376</v>
      </c>
      <c r="I740" s="39">
        <v>167172.28697666316</v>
      </c>
      <c r="J740" s="39">
        <v>819063.63965591241</v>
      </c>
      <c r="K740" s="38"/>
      <c r="L740" s="38"/>
    </row>
    <row r="741" spans="1:12" s="10" customFormat="1" x14ac:dyDescent="0.2">
      <c r="A741" s="3">
        <f t="shared" si="29"/>
        <v>2028</v>
      </c>
      <c r="B741" s="39">
        <v>2991842.7786301533</v>
      </c>
      <c r="C741" s="39">
        <v>811290.14317092486</v>
      </c>
      <c r="D741" s="39">
        <v>3817678.7927446794</v>
      </c>
      <c r="E741" s="39">
        <v>360533.5775579242</v>
      </c>
      <c r="F741" s="39">
        <v>435432.12929427472</v>
      </c>
      <c r="G741" s="39">
        <v>240101.86746574592</v>
      </c>
      <c r="H741" s="39">
        <v>385569.7703597598</v>
      </c>
      <c r="I741" s="39">
        <v>187487.28343005822</v>
      </c>
      <c r="J741" s="39">
        <v>571428.00735146541</v>
      </c>
      <c r="K741" s="38"/>
      <c r="L741" s="38"/>
    </row>
    <row r="742" spans="1:12" s="10" customFormat="1" x14ac:dyDescent="0.2">
      <c r="A742" s="3">
        <f t="shared" si="29"/>
        <v>2029</v>
      </c>
      <c r="B742" s="39">
        <v>2305921.3893150762</v>
      </c>
      <c r="C742" s="39">
        <v>629844.54924022092</v>
      </c>
      <c r="D742" s="39">
        <v>4198792.9415517477</v>
      </c>
      <c r="E742" s="39">
        <v>276854.29606676742</v>
      </c>
      <c r="F742" s="39">
        <v>338557.45155797561</v>
      </c>
      <c r="G742" s="39">
        <v>187835.08962293417</v>
      </c>
      <c r="H742" s="39">
        <v>295418.33538203721</v>
      </c>
      <c r="I742" s="39">
        <v>144426.29555077016</v>
      </c>
      <c r="J742" s="39">
        <v>432985.37189437088</v>
      </c>
      <c r="K742" s="38"/>
      <c r="L742" s="38"/>
    </row>
    <row r="743" spans="1:12" s="10" customFormat="1" x14ac:dyDescent="0.2">
      <c r="A743" s="3">
        <f t="shared" si="29"/>
        <v>2030</v>
      </c>
      <c r="B743" s="39">
        <v>1620000.0000000005</v>
      </c>
      <c r="C743" s="39">
        <v>550193.61209150194</v>
      </c>
      <c r="D743" s="39">
        <v>2882753.2989552729</v>
      </c>
      <c r="E743" s="39">
        <v>231881.81043026122</v>
      </c>
      <c r="F743" s="39">
        <v>295411.64638210257</v>
      </c>
      <c r="G743" s="39">
        <v>164415.47008924422</v>
      </c>
      <c r="H743" s="39">
        <v>256135.25842378472</v>
      </c>
      <c r="I743" s="39">
        <v>121962.20258310578</v>
      </c>
      <c r="J743" s="39">
        <v>0</v>
      </c>
      <c r="K743" s="38"/>
      <c r="L743" s="38"/>
    </row>
    <row r="744" spans="1:12" s="10" customFormat="1" x14ac:dyDescent="0.2">
      <c r="A744" s="3">
        <f t="shared" si="29"/>
        <v>2031</v>
      </c>
      <c r="B744" s="39">
        <v>1458000</v>
      </c>
      <c r="C744" s="39">
        <v>496626.47906004492</v>
      </c>
      <c r="D744" s="39">
        <v>2957037.6942141298</v>
      </c>
      <c r="E744" s="39">
        <v>213644.049846654</v>
      </c>
      <c r="F744" s="39">
        <v>262289.96931781783</v>
      </c>
      <c r="G744" s="39">
        <v>145761.89701306852</v>
      </c>
      <c r="H744" s="39">
        <v>230531.06928229041</v>
      </c>
      <c r="I744" s="39">
        <v>109146.53548012435</v>
      </c>
      <c r="J744" s="39">
        <v>0</v>
      </c>
      <c r="K744" s="38"/>
      <c r="L744" s="38"/>
    </row>
    <row r="745" spans="1:12" s="10" customFormat="1" x14ac:dyDescent="0.2">
      <c r="A745" s="3">
        <f t="shared" si="29"/>
        <v>2032</v>
      </c>
      <c r="B745" s="39">
        <v>1296000</v>
      </c>
      <c r="C745" s="39">
        <v>461739.006145661</v>
      </c>
      <c r="D745" s="39">
        <v>2823140.5753619825</v>
      </c>
      <c r="E745" s="39">
        <v>187524.67405366589</v>
      </c>
      <c r="F745" s="39">
        <v>226121.60818162537</v>
      </c>
      <c r="G745" s="39">
        <v>127261.72480292416</v>
      </c>
      <c r="H745" s="39">
        <v>199112.24607822852</v>
      </c>
      <c r="I745" s="39">
        <v>94240.740737895161</v>
      </c>
      <c r="J745" s="39">
        <v>0</v>
      </c>
      <c r="K745" s="38"/>
      <c r="L745" s="38"/>
    </row>
    <row r="746" spans="1:12" s="10" customFormat="1" x14ac:dyDescent="0.2">
      <c r="A746" s="3">
        <f t="shared" si="29"/>
        <v>2033</v>
      </c>
      <c r="B746" s="39">
        <v>1134000.0000000002</v>
      </c>
      <c r="C746" s="39">
        <v>410729.67203458771</v>
      </c>
      <c r="D746" s="39">
        <v>2828791.8871361562</v>
      </c>
      <c r="E746" s="39">
        <v>158824.49683146307</v>
      </c>
      <c r="F746" s="39">
        <v>200937.33958363021</v>
      </c>
      <c r="G746" s="39">
        <v>109030.86843897738</v>
      </c>
      <c r="H746" s="39">
        <v>171173.90422523001</v>
      </c>
      <c r="I746" s="39">
        <v>83303.718886111747</v>
      </c>
      <c r="J746" s="39">
        <v>0</v>
      </c>
      <c r="K746" s="38"/>
      <c r="L746" s="38"/>
    </row>
    <row r="747" spans="1:12" s="10" customFormat="1" x14ac:dyDescent="0.2">
      <c r="A747" s="3">
        <f t="shared" si="29"/>
        <v>2034</v>
      </c>
      <c r="B747" s="39">
        <v>972000.00000000023</v>
      </c>
      <c r="C747" s="39">
        <v>361878.11785728252</v>
      </c>
      <c r="D747" s="39">
        <v>2780984.3989409418</v>
      </c>
      <c r="E747" s="39">
        <v>136906.38318071465</v>
      </c>
      <c r="F747" s="39">
        <v>165577.6582308904</v>
      </c>
      <c r="G747" s="39">
        <v>93413.802361173322</v>
      </c>
      <c r="H747" s="39">
        <v>144128.27022830845</v>
      </c>
      <c r="I747" s="39">
        <v>70095.768141630819</v>
      </c>
      <c r="J747" s="39">
        <v>0</v>
      </c>
      <c r="K747" s="38"/>
      <c r="L747" s="38"/>
    </row>
    <row r="748" spans="1:12" s="10" customFormat="1" x14ac:dyDescent="0.2">
      <c r="A748" s="3">
        <f t="shared" si="29"/>
        <v>2035</v>
      </c>
      <c r="B748" s="39">
        <v>810000</v>
      </c>
      <c r="C748" s="39">
        <v>303939.47294806212</v>
      </c>
      <c r="D748" s="39">
        <v>2825533.132451517</v>
      </c>
      <c r="E748" s="39">
        <v>109880.05769471316</v>
      </c>
      <c r="F748" s="39">
        <v>140331.89317223866</v>
      </c>
      <c r="G748" s="39">
        <v>77564.35338375649</v>
      </c>
      <c r="H748" s="39">
        <v>120283.12695054879</v>
      </c>
      <c r="I748" s="39">
        <v>58001.095850680846</v>
      </c>
      <c r="J748" s="39">
        <v>0</v>
      </c>
      <c r="K748" s="38"/>
      <c r="L748" s="38"/>
    </row>
    <row r="749" spans="1:12" s="10" customFormat="1" x14ac:dyDescent="0.2">
      <c r="A749" s="3">
        <f t="shared" si="29"/>
        <v>2036</v>
      </c>
      <c r="B749" s="39">
        <v>648000</v>
      </c>
      <c r="C749" s="39">
        <v>254335.78042014939</v>
      </c>
      <c r="D749" s="39">
        <v>2695013.0107310619</v>
      </c>
      <c r="E749" s="39">
        <v>78401.905848326249</v>
      </c>
      <c r="F749" s="39">
        <v>113495.97493739701</v>
      </c>
      <c r="G749" s="39">
        <v>62321.155716332105</v>
      </c>
      <c r="H749" s="39">
        <v>95522.483916769939</v>
      </c>
      <c r="I749" s="39">
        <v>43922.699161025332</v>
      </c>
      <c r="J749" s="39">
        <v>0</v>
      </c>
      <c r="K749" s="38"/>
      <c r="L749" s="38"/>
    </row>
    <row r="750" spans="1:12" s="10" customFormat="1" x14ac:dyDescent="0.2">
      <c r="A750" s="3">
        <f t="shared" si="29"/>
        <v>2037</v>
      </c>
      <c r="B750" s="39">
        <v>486000</v>
      </c>
      <c r="C750" s="39">
        <v>192423.31593259223</v>
      </c>
      <c r="D750" s="39">
        <v>2732068.2712978194</v>
      </c>
      <c r="E750" s="39">
        <v>66499.177114514925</v>
      </c>
      <c r="F750" s="39">
        <v>80170.432173412439</v>
      </c>
      <c r="G750" s="39">
        <v>44470.009242510459</v>
      </c>
      <c r="H750" s="39">
        <v>68614.914293428723</v>
      </c>
      <c r="I750" s="39">
        <v>33822.151243541266</v>
      </c>
      <c r="J750" s="39">
        <v>0</v>
      </c>
      <c r="K750" s="38"/>
      <c r="L750" s="38"/>
    </row>
    <row r="751" spans="1:12" s="10" customFormat="1" x14ac:dyDescent="0.2">
      <c r="A751" s="3">
        <f t="shared" si="29"/>
        <v>2038</v>
      </c>
      <c r="B751" s="39">
        <v>324000.00000000006</v>
      </c>
      <c r="C751" s="39">
        <v>133718.68116302218</v>
      </c>
      <c r="D751" s="39">
        <v>2617541.0728147659</v>
      </c>
      <c r="E751" s="39">
        <v>40467.018315588182</v>
      </c>
      <c r="F751" s="39">
        <v>52897.843670088776</v>
      </c>
      <c r="G751" s="39">
        <v>29550.99804909826</v>
      </c>
      <c r="H751" s="39">
        <v>46190.92304908084</v>
      </c>
      <c r="I751" s="39">
        <v>21174.535753121825</v>
      </c>
      <c r="J751" s="39">
        <v>0</v>
      </c>
      <c r="K751" s="38"/>
      <c r="L751" s="38"/>
    </row>
    <row r="752" spans="1:12" s="10" customFormat="1" x14ac:dyDescent="0.2">
      <c r="A752" s="3">
        <f t="shared" si="29"/>
        <v>2039</v>
      </c>
      <c r="B752" s="39">
        <v>162000</v>
      </c>
      <c r="C752" s="39">
        <v>68291.916250542912</v>
      </c>
      <c r="D752" s="39">
        <v>2594418.4896418611</v>
      </c>
      <c r="E752" s="39">
        <v>18399.626811825321</v>
      </c>
      <c r="F752" s="39">
        <v>26833.032907483346</v>
      </c>
      <c r="G752" s="39">
        <v>14837.887224870421</v>
      </c>
      <c r="H752" s="39">
        <v>23117.299191764614</v>
      </c>
      <c r="I752" s="39">
        <v>10520.237613513395</v>
      </c>
      <c r="J752" s="39">
        <v>0</v>
      </c>
      <c r="K752" s="38"/>
      <c r="L752" s="38"/>
    </row>
    <row r="753" spans="1:12" s="10" customFormat="1" x14ac:dyDescent="0.2">
      <c r="A753" s="3">
        <f t="shared" si="29"/>
        <v>2040</v>
      </c>
      <c r="B753" s="39">
        <v>0</v>
      </c>
      <c r="C753" s="39">
        <v>0</v>
      </c>
      <c r="D753" s="39">
        <v>2475750.2926137415</v>
      </c>
      <c r="E753" s="39">
        <v>0</v>
      </c>
      <c r="F753" s="39">
        <v>0</v>
      </c>
      <c r="G753" s="39">
        <v>0</v>
      </c>
      <c r="H753" s="39">
        <v>0</v>
      </c>
      <c r="I753" s="39">
        <v>0</v>
      </c>
      <c r="J753" s="39">
        <v>0</v>
      </c>
      <c r="K753" s="38"/>
      <c r="L753" s="38"/>
    </row>
    <row r="754" spans="1:12" s="10" customFormat="1" x14ac:dyDescent="0.2">
      <c r="A754" s="3">
        <f t="shared" si="29"/>
        <v>2041</v>
      </c>
      <c r="B754" s="39">
        <v>0</v>
      </c>
      <c r="C754" s="39">
        <v>0</v>
      </c>
      <c r="D754" s="39">
        <v>2459878.6849370948</v>
      </c>
      <c r="E754" s="39">
        <v>0</v>
      </c>
      <c r="F754" s="39">
        <v>0</v>
      </c>
      <c r="G754" s="39">
        <v>0</v>
      </c>
      <c r="H754" s="39">
        <v>0</v>
      </c>
      <c r="I754" s="39">
        <v>0</v>
      </c>
      <c r="J754" s="39">
        <v>0</v>
      </c>
      <c r="K754" s="38"/>
      <c r="L754" s="38"/>
    </row>
    <row r="755" spans="1:12" s="10" customFormat="1" x14ac:dyDescent="0.2">
      <c r="A755" s="3">
        <f t="shared" si="29"/>
        <v>2042</v>
      </c>
      <c r="B755" s="39">
        <v>0</v>
      </c>
      <c r="C755" s="39">
        <v>0</v>
      </c>
      <c r="D755" s="39">
        <v>2209452.915561317</v>
      </c>
      <c r="E755" s="39">
        <v>0</v>
      </c>
      <c r="F755" s="39">
        <v>0</v>
      </c>
      <c r="G755" s="39">
        <v>0</v>
      </c>
      <c r="H755" s="39">
        <v>0</v>
      </c>
      <c r="I755" s="39">
        <v>0</v>
      </c>
      <c r="J755" s="39">
        <v>0</v>
      </c>
      <c r="K755" s="38"/>
      <c r="L755" s="38"/>
    </row>
    <row r="756" spans="1:12" s="10" customFormat="1" x14ac:dyDescent="0.2">
      <c r="A756" s="3">
        <v>2043</v>
      </c>
      <c r="B756" s="39">
        <v>0</v>
      </c>
      <c r="C756" s="39">
        <v>0</v>
      </c>
      <c r="D756" s="39">
        <v>2300471.5224411436</v>
      </c>
      <c r="E756" s="39">
        <v>0</v>
      </c>
      <c r="F756" s="39">
        <v>0</v>
      </c>
      <c r="G756" s="39">
        <v>0</v>
      </c>
      <c r="H756" s="39">
        <v>0</v>
      </c>
      <c r="I756" s="39">
        <v>0</v>
      </c>
      <c r="J756" s="39">
        <v>0</v>
      </c>
      <c r="K756" s="38"/>
      <c r="L756" s="38"/>
    </row>
    <row r="757" spans="1:12" x14ac:dyDescent="0.2">
      <c r="E757" s="26"/>
      <c r="F757" s="26"/>
      <c r="G757" s="26"/>
      <c r="H757" s="26"/>
      <c r="I757" s="26"/>
      <c r="J757" s="26"/>
      <c r="K757" s="26"/>
      <c r="L757" s="26"/>
    </row>
    <row r="758" spans="1:12" x14ac:dyDescent="0.2">
      <c r="A758" s="3">
        <f>A733+1</f>
        <v>30</v>
      </c>
      <c r="B758" s="9" t="str">
        <f ca="1">OFFSET(Portfolios!$B$7,A758,0)</f>
        <v>Portfolio30</v>
      </c>
      <c r="C758" s="9"/>
      <c r="E758" s="92" t="s">
        <v>183</v>
      </c>
      <c r="F758" s="92"/>
      <c r="G758" s="92"/>
      <c r="H758" s="92"/>
      <c r="I758" s="92"/>
      <c r="J758" s="92"/>
      <c r="K758" s="26"/>
      <c r="L758" s="26"/>
    </row>
    <row r="759" spans="1:12" x14ac:dyDescent="0.2">
      <c r="C759" s="28" t="s">
        <v>184</v>
      </c>
      <c r="D759" s="28" t="s">
        <v>185</v>
      </c>
      <c r="E759" s="26" t="s">
        <v>186</v>
      </c>
      <c r="F759" s="26" t="s">
        <v>187</v>
      </c>
      <c r="G759" s="26" t="s">
        <v>188</v>
      </c>
      <c r="H759" s="26" t="s">
        <v>189</v>
      </c>
      <c r="I759" s="26" t="s">
        <v>190</v>
      </c>
      <c r="J759" s="26" t="s">
        <v>191</v>
      </c>
      <c r="K759" s="26"/>
      <c r="L759" s="26"/>
    </row>
    <row r="760" spans="1:12" s="11" customFormat="1" x14ac:dyDescent="0.2">
      <c r="A760" s="3" t="s">
        <v>163</v>
      </c>
      <c r="B760" s="3" t="s">
        <v>192</v>
      </c>
      <c r="C760" s="3" t="s">
        <v>193</v>
      </c>
      <c r="D760" s="3" t="s">
        <v>194</v>
      </c>
      <c r="E760" s="42" t="s">
        <v>195</v>
      </c>
      <c r="F760" s="42" t="s">
        <v>196</v>
      </c>
      <c r="G760" s="42" t="s">
        <v>197</v>
      </c>
      <c r="H760" s="42" t="s">
        <v>198</v>
      </c>
      <c r="I760" s="42" t="s">
        <v>199</v>
      </c>
      <c r="J760" s="42" t="s">
        <v>200</v>
      </c>
      <c r="K760" s="42"/>
      <c r="L760" s="42"/>
    </row>
    <row r="761" spans="1:12" s="10" customFormat="1" x14ac:dyDescent="0.2">
      <c r="A761" s="3">
        <v>2023</v>
      </c>
      <c r="B761" s="39">
        <v>5887116.996684636</v>
      </c>
      <c r="C761" s="39">
        <v>2351874.5364913354</v>
      </c>
      <c r="D761" s="39">
        <v>2097049.4985760415</v>
      </c>
      <c r="E761" s="39">
        <v>41539.20481639068</v>
      </c>
      <c r="F761" s="39">
        <v>919174.71131232113</v>
      </c>
      <c r="G761" s="39">
        <v>509984.797645399</v>
      </c>
      <c r="H761" s="39">
        <v>641894.75561750995</v>
      </c>
      <c r="I761" s="39">
        <v>130219.07016810354</v>
      </c>
      <c r="J761" s="39">
        <v>1292429.9206335763</v>
      </c>
      <c r="K761" s="38"/>
      <c r="L761" s="38"/>
    </row>
    <row r="762" spans="1:12" s="10" customFormat="1" x14ac:dyDescent="0.2">
      <c r="A762" s="3">
        <f>A761+1</f>
        <v>2024</v>
      </c>
      <c r="B762" s="39">
        <v>5308315.9774718583</v>
      </c>
      <c r="C762" s="39">
        <v>1802932.700610318</v>
      </c>
      <c r="D762" s="39">
        <v>1865467.4702614713</v>
      </c>
      <c r="E762" s="39">
        <v>137208.05507728859</v>
      </c>
      <c r="F762" s="39">
        <v>879158.41375910328</v>
      </c>
      <c r="G762" s="39">
        <v>490395.35821881203</v>
      </c>
      <c r="H762" s="39">
        <v>635820.9104846142</v>
      </c>
      <c r="I762" s="39">
        <v>175051.28657929442</v>
      </c>
      <c r="J762" s="39">
        <v>1187749.2527424274</v>
      </c>
      <c r="K762" s="38"/>
      <c r="L762" s="38"/>
    </row>
    <row r="763" spans="1:12" s="10" customFormat="1" x14ac:dyDescent="0.2">
      <c r="A763" s="3">
        <f t="shared" ref="A763:A781" si="30">A762+1</f>
        <v>2025</v>
      </c>
      <c r="B763" s="39">
        <v>5049606.9465753846</v>
      </c>
      <c r="C763" s="39">
        <v>1705194.9242767447</v>
      </c>
      <c r="D763" s="39">
        <v>1790076.7847322035</v>
      </c>
      <c r="E763" s="39">
        <v>142367.2931571104</v>
      </c>
      <c r="F763" s="39">
        <v>837291.94904012152</v>
      </c>
      <c r="G763" s="39">
        <v>463866.2069468085</v>
      </c>
      <c r="H763" s="39">
        <v>563300.52251154685</v>
      </c>
      <c r="I763" s="39">
        <v>176531.98323756657</v>
      </c>
      <c r="J763" s="39">
        <v>1161054.0674054862</v>
      </c>
      <c r="K763" s="38"/>
      <c r="L763" s="38"/>
    </row>
    <row r="764" spans="1:12" s="10" customFormat="1" x14ac:dyDescent="0.2">
      <c r="A764" s="3">
        <f t="shared" si="30"/>
        <v>2026</v>
      </c>
      <c r="B764" s="39">
        <v>4363685.5572603075</v>
      </c>
      <c r="C764" s="39">
        <v>1366815.9960533793</v>
      </c>
      <c r="D764" s="39">
        <v>2265764.6771519571</v>
      </c>
      <c r="E764" s="39">
        <v>167981.07860318711</v>
      </c>
      <c r="F764" s="39">
        <v>721454.85498675751</v>
      </c>
      <c r="G764" s="39">
        <v>393272.82083043718</v>
      </c>
      <c r="H764" s="39">
        <v>519881.22211767075</v>
      </c>
      <c r="I764" s="39">
        <v>156078.44895315624</v>
      </c>
      <c r="J764" s="39">
        <v>1038201.1357157194</v>
      </c>
      <c r="K764" s="38"/>
      <c r="L764" s="38"/>
    </row>
    <row r="765" spans="1:12" s="10" customFormat="1" x14ac:dyDescent="0.2">
      <c r="A765" s="3">
        <f t="shared" si="30"/>
        <v>2027</v>
      </c>
      <c r="B765" s="39">
        <v>3677764.1679452304</v>
      </c>
      <c r="C765" s="39">
        <v>1091730.7582220007</v>
      </c>
      <c r="D765" s="39">
        <v>2920645.0128368884</v>
      </c>
      <c r="E765" s="39">
        <v>222700.80140269003</v>
      </c>
      <c r="F765" s="39">
        <v>579927.09336780547</v>
      </c>
      <c r="G765" s="39">
        <v>317101.29588180489</v>
      </c>
      <c r="H765" s="39">
        <v>480068.29243835376</v>
      </c>
      <c r="I765" s="39">
        <v>167172.28697666316</v>
      </c>
      <c r="J765" s="39">
        <v>819063.63965591241</v>
      </c>
      <c r="K765" s="38"/>
      <c r="L765" s="38"/>
    </row>
    <row r="766" spans="1:12" s="10" customFormat="1" x14ac:dyDescent="0.2">
      <c r="A766" s="3">
        <f t="shared" si="30"/>
        <v>2028</v>
      </c>
      <c r="B766" s="39">
        <v>2991842.7786301533</v>
      </c>
      <c r="C766" s="39">
        <v>811290.14317092486</v>
      </c>
      <c r="D766" s="39">
        <v>3817678.7927446794</v>
      </c>
      <c r="E766" s="39">
        <v>360533.5775579242</v>
      </c>
      <c r="F766" s="39">
        <v>435432.12929427472</v>
      </c>
      <c r="G766" s="39">
        <v>240101.86746574592</v>
      </c>
      <c r="H766" s="39">
        <v>385569.7703597598</v>
      </c>
      <c r="I766" s="39">
        <v>187487.28343005822</v>
      </c>
      <c r="J766" s="39">
        <v>571428.00735146541</v>
      </c>
      <c r="K766" s="38"/>
      <c r="L766" s="38"/>
    </row>
    <row r="767" spans="1:12" s="10" customFormat="1" x14ac:dyDescent="0.2">
      <c r="A767" s="3">
        <f t="shared" si="30"/>
        <v>2029</v>
      </c>
      <c r="B767" s="39">
        <v>2305921.3893150762</v>
      </c>
      <c r="C767" s="39">
        <v>629844.54924022092</v>
      </c>
      <c r="D767" s="39">
        <v>4198792.9415517477</v>
      </c>
      <c r="E767" s="39">
        <v>276854.29606676742</v>
      </c>
      <c r="F767" s="39">
        <v>338557.45155797561</v>
      </c>
      <c r="G767" s="39">
        <v>187835.08962293417</v>
      </c>
      <c r="H767" s="39">
        <v>295418.33538203721</v>
      </c>
      <c r="I767" s="39">
        <v>144426.29555077016</v>
      </c>
      <c r="J767" s="39">
        <v>432985.37189437088</v>
      </c>
      <c r="K767" s="38"/>
      <c r="L767" s="38"/>
    </row>
    <row r="768" spans="1:12" s="10" customFormat="1" x14ac:dyDescent="0.2">
      <c r="A768" s="3">
        <f t="shared" si="30"/>
        <v>2030</v>
      </c>
      <c r="B768" s="39">
        <v>1620000.0000000005</v>
      </c>
      <c r="C768" s="39">
        <v>550193.61209150194</v>
      </c>
      <c r="D768" s="39">
        <v>2882753.2989552729</v>
      </c>
      <c r="E768" s="39">
        <v>231881.81043026122</v>
      </c>
      <c r="F768" s="39">
        <v>295411.64638210257</v>
      </c>
      <c r="G768" s="39">
        <v>164415.47008924422</v>
      </c>
      <c r="H768" s="39">
        <v>256135.25842378472</v>
      </c>
      <c r="I768" s="39">
        <v>121962.20258310578</v>
      </c>
      <c r="J768" s="39">
        <v>0</v>
      </c>
      <c r="K768" s="38"/>
      <c r="L768" s="38"/>
    </row>
    <row r="769" spans="1:12" s="10" customFormat="1" x14ac:dyDescent="0.2">
      <c r="A769" s="3">
        <f t="shared" si="30"/>
        <v>2031</v>
      </c>
      <c r="B769" s="39">
        <v>1458000</v>
      </c>
      <c r="C769" s="39">
        <v>496626.47906004492</v>
      </c>
      <c r="D769" s="39">
        <v>2957037.6942141298</v>
      </c>
      <c r="E769" s="39">
        <v>213644.049846654</v>
      </c>
      <c r="F769" s="39">
        <v>262289.96931781783</v>
      </c>
      <c r="G769" s="39">
        <v>145761.89701306852</v>
      </c>
      <c r="H769" s="39">
        <v>230531.06928229041</v>
      </c>
      <c r="I769" s="39">
        <v>109146.53548012435</v>
      </c>
      <c r="J769" s="39">
        <v>0</v>
      </c>
      <c r="K769" s="38"/>
      <c r="L769" s="38"/>
    </row>
    <row r="770" spans="1:12" s="10" customFormat="1" x14ac:dyDescent="0.2">
      <c r="A770" s="3">
        <f t="shared" si="30"/>
        <v>2032</v>
      </c>
      <c r="B770" s="39">
        <v>1296000</v>
      </c>
      <c r="C770" s="39">
        <v>461739.006145661</v>
      </c>
      <c r="D770" s="39">
        <v>2823140.5753619825</v>
      </c>
      <c r="E770" s="39">
        <v>187524.67405366589</v>
      </c>
      <c r="F770" s="39">
        <v>226121.60818162537</v>
      </c>
      <c r="G770" s="39">
        <v>127261.72480292416</v>
      </c>
      <c r="H770" s="39">
        <v>199112.24607822852</v>
      </c>
      <c r="I770" s="39">
        <v>94240.740737895161</v>
      </c>
      <c r="J770" s="39">
        <v>0</v>
      </c>
      <c r="K770" s="38"/>
      <c r="L770" s="38"/>
    </row>
    <row r="771" spans="1:12" s="10" customFormat="1" x14ac:dyDescent="0.2">
      <c r="A771" s="3">
        <f t="shared" si="30"/>
        <v>2033</v>
      </c>
      <c r="B771" s="39">
        <v>1134000.0000000002</v>
      </c>
      <c r="C771" s="39">
        <v>410729.67203458771</v>
      </c>
      <c r="D771" s="39">
        <v>2828791.8871361562</v>
      </c>
      <c r="E771" s="39">
        <v>158824.49683146307</v>
      </c>
      <c r="F771" s="39">
        <v>200937.33958363021</v>
      </c>
      <c r="G771" s="39">
        <v>109030.86843897738</v>
      </c>
      <c r="H771" s="39">
        <v>171173.90422523001</v>
      </c>
      <c r="I771" s="39">
        <v>83303.718886111747</v>
      </c>
      <c r="J771" s="39">
        <v>0</v>
      </c>
      <c r="K771" s="38"/>
      <c r="L771" s="38"/>
    </row>
    <row r="772" spans="1:12" s="10" customFormat="1" x14ac:dyDescent="0.2">
      <c r="A772" s="3">
        <f t="shared" si="30"/>
        <v>2034</v>
      </c>
      <c r="B772" s="39">
        <v>972000.00000000023</v>
      </c>
      <c r="C772" s="39">
        <v>361878.11785728252</v>
      </c>
      <c r="D772" s="39">
        <v>2780984.3989409418</v>
      </c>
      <c r="E772" s="39">
        <v>136906.38318071465</v>
      </c>
      <c r="F772" s="39">
        <v>165577.6582308904</v>
      </c>
      <c r="G772" s="39">
        <v>93413.802361173322</v>
      </c>
      <c r="H772" s="39">
        <v>144128.27022830845</v>
      </c>
      <c r="I772" s="39">
        <v>70095.768141630819</v>
      </c>
      <c r="J772" s="39">
        <v>0</v>
      </c>
      <c r="K772" s="38"/>
      <c r="L772" s="38"/>
    </row>
    <row r="773" spans="1:12" s="10" customFormat="1" x14ac:dyDescent="0.2">
      <c r="A773" s="3">
        <f t="shared" si="30"/>
        <v>2035</v>
      </c>
      <c r="B773" s="39">
        <v>810000</v>
      </c>
      <c r="C773" s="39">
        <v>303939.47294806212</v>
      </c>
      <c r="D773" s="39">
        <v>2825533.132451517</v>
      </c>
      <c r="E773" s="39">
        <v>109880.05769471316</v>
      </c>
      <c r="F773" s="39">
        <v>140331.89317223866</v>
      </c>
      <c r="G773" s="39">
        <v>77564.35338375649</v>
      </c>
      <c r="H773" s="39">
        <v>120283.12695054879</v>
      </c>
      <c r="I773" s="39">
        <v>58001.095850680846</v>
      </c>
      <c r="J773" s="39">
        <v>0</v>
      </c>
      <c r="K773" s="38"/>
      <c r="L773" s="38"/>
    </row>
    <row r="774" spans="1:12" s="10" customFormat="1" x14ac:dyDescent="0.2">
      <c r="A774" s="3">
        <f t="shared" si="30"/>
        <v>2036</v>
      </c>
      <c r="B774" s="39">
        <v>648000</v>
      </c>
      <c r="C774" s="39">
        <v>254335.78042014939</v>
      </c>
      <c r="D774" s="39">
        <v>2695013.0107310619</v>
      </c>
      <c r="E774" s="39">
        <v>78401.905848326249</v>
      </c>
      <c r="F774" s="39">
        <v>113495.97493739701</v>
      </c>
      <c r="G774" s="39">
        <v>62321.155716332105</v>
      </c>
      <c r="H774" s="39">
        <v>95522.483916769939</v>
      </c>
      <c r="I774" s="39">
        <v>43922.699161025332</v>
      </c>
      <c r="J774" s="39">
        <v>0</v>
      </c>
      <c r="K774" s="38"/>
      <c r="L774" s="38"/>
    </row>
    <row r="775" spans="1:12" s="10" customFormat="1" x14ac:dyDescent="0.2">
      <c r="A775" s="3">
        <f t="shared" si="30"/>
        <v>2037</v>
      </c>
      <c r="B775" s="39">
        <v>486000</v>
      </c>
      <c r="C775" s="39">
        <v>192423.31593259223</v>
      </c>
      <c r="D775" s="39">
        <v>2732068.2712978194</v>
      </c>
      <c r="E775" s="39">
        <v>66499.177114514925</v>
      </c>
      <c r="F775" s="39">
        <v>80170.432173412439</v>
      </c>
      <c r="G775" s="39">
        <v>44470.009242510459</v>
      </c>
      <c r="H775" s="39">
        <v>68614.914293428723</v>
      </c>
      <c r="I775" s="39">
        <v>33822.151243541266</v>
      </c>
      <c r="J775" s="39">
        <v>0</v>
      </c>
      <c r="K775" s="38"/>
      <c r="L775" s="38"/>
    </row>
    <row r="776" spans="1:12" s="10" customFormat="1" x14ac:dyDescent="0.2">
      <c r="A776" s="3">
        <f t="shared" si="30"/>
        <v>2038</v>
      </c>
      <c r="B776" s="39">
        <v>324000.00000000006</v>
      </c>
      <c r="C776" s="39">
        <v>133718.68116302218</v>
      </c>
      <c r="D776" s="39">
        <v>2617541.0728147659</v>
      </c>
      <c r="E776" s="39">
        <v>40467.018315588182</v>
      </c>
      <c r="F776" s="39">
        <v>52897.843670088776</v>
      </c>
      <c r="G776" s="39">
        <v>29550.99804909826</v>
      </c>
      <c r="H776" s="39">
        <v>46190.92304908084</v>
      </c>
      <c r="I776" s="39">
        <v>21174.535753121825</v>
      </c>
      <c r="J776" s="39">
        <v>0</v>
      </c>
      <c r="K776" s="38"/>
      <c r="L776" s="38"/>
    </row>
    <row r="777" spans="1:12" s="10" customFormat="1" x14ac:dyDescent="0.2">
      <c r="A777" s="3">
        <f t="shared" si="30"/>
        <v>2039</v>
      </c>
      <c r="B777" s="39">
        <v>162000</v>
      </c>
      <c r="C777" s="39">
        <v>68291.916250542912</v>
      </c>
      <c r="D777" s="39">
        <v>2594418.4896418611</v>
      </c>
      <c r="E777" s="39">
        <v>18399.626811825321</v>
      </c>
      <c r="F777" s="39">
        <v>26833.032907483346</v>
      </c>
      <c r="G777" s="39">
        <v>14837.887224870421</v>
      </c>
      <c r="H777" s="39">
        <v>23117.299191764614</v>
      </c>
      <c r="I777" s="39">
        <v>10520.237613513395</v>
      </c>
      <c r="J777" s="39">
        <v>0</v>
      </c>
      <c r="K777" s="38"/>
      <c r="L777" s="38"/>
    </row>
    <row r="778" spans="1:12" s="10" customFormat="1" x14ac:dyDescent="0.2">
      <c r="A778" s="3">
        <f t="shared" si="30"/>
        <v>2040</v>
      </c>
      <c r="B778" s="39">
        <v>0</v>
      </c>
      <c r="C778" s="39">
        <v>0</v>
      </c>
      <c r="D778" s="39">
        <v>2475750.2926137415</v>
      </c>
      <c r="E778" s="39">
        <v>0</v>
      </c>
      <c r="F778" s="39">
        <v>0</v>
      </c>
      <c r="G778" s="39">
        <v>0</v>
      </c>
      <c r="H778" s="39">
        <v>0</v>
      </c>
      <c r="I778" s="39">
        <v>0</v>
      </c>
      <c r="J778" s="39">
        <v>0</v>
      </c>
      <c r="K778" s="38"/>
      <c r="L778" s="38"/>
    </row>
    <row r="779" spans="1:12" s="10" customFormat="1" x14ac:dyDescent="0.2">
      <c r="A779" s="3">
        <f t="shared" si="30"/>
        <v>2041</v>
      </c>
      <c r="B779" s="39">
        <v>0</v>
      </c>
      <c r="C779" s="39">
        <v>0</v>
      </c>
      <c r="D779" s="39">
        <v>2459878.6849370948</v>
      </c>
      <c r="E779" s="39">
        <v>0</v>
      </c>
      <c r="F779" s="39">
        <v>0</v>
      </c>
      <c r="G779" s="39">
        <v>0</v>
      </c>
      <c r="H779" s="39">
        <v>0</v>
      </c>
      <c r="I779" s="39">
        <v>0</v>
      </c>
      <c r="J779" s="39">
        <v>0</v>
      </c>
      <c r="K779" s="38"/>
      <c r="L779" s="38"/>
    </row>
    <row r="780" spans="1:12" s="10" customFormat="1" x14ac:dyDescent="0.2">
      <c r="A780" s="3">
        <f t="shared" si="30"/>
        <v>2042</v>
      </c>
      <c r="B780" s="39">
        <v>0</v>
      </c>
      <c r="C780" s="39">
        <v>0</v>
      </c>
      <c r="D780" s="39">
        <v>2209452.915561317</v>
      </c>
      <c r="E780" s="39">
        <v>0</v>
      </c>
      <c r="F780" s="39">
        <v>0</v>
      </c>
      <c r="G780" s="39">
        <v>0</v>
      </c>
      <c r="H780" s="39">
        <v>0</v>
      </c>
      <c r="I780" s="39">
        <v>0</v>
      </c>
      <c r="J780" s="39">
        <v>0</v>
      </c>
      <c r="K780" s="38"/>
      <c r="L780" s="38"/>
    </row>
    <row r="781" spans="1:12" s="10" customFormat="1" x14ac:dyDescent="0.2">
      <c r="A781" s="3">
        <f t="shared" si="30"/>
        <v>2043</v>
      </c>
      <c r="B781" s="39">
        <v>0</v>
      </c>
      <c r="C781" s="39">
        <v>0</v>
      </c>
      <c r="D781" s="39">
        <v>2300471.5224411436</v>
      </c>
      <c r="E781" s="39">
        <v>0</v>
      </c>
      <c r="F781" s="39">
        <v>0</v>
      </c>
      <c r="G781" s="39">
        <v>0</v>
      </c>
      <c r="H781" s="39">
        <v>0</v>
      </c>
      <c r="I781" s="39">
        <v>0</v>
      </c>
      <c r="J781" s="39">
        <v>0</v>
      </c>
      <c r="K781" s="38"/>
      <c r="L781" s="38"/>
    </row>
    <row r="782" spans="1:12" x14ac:dyDescent="0.2">
      <c r="E782" s="26"/>
      <c r="F782" s="26"/>
      <c r="G782" s="26"/>
      <c r="H782" s="26"/>
      <c r="I782" s="26"/>
      <c r="J782" s="26"/>
      <c r="K782" s="26"/>
      <c r="L782" s="26"/>
    </row>
    <row r="783" spans="1:12" x14ac:dyDescent="0.2">
      <c r="A783" s="3">
        <f>A758+1</f>
        <v>31</v>
      </c>
      <c r="B783" s="9" t="str">
        <f ca="1">OFFSET(Portfolios!$B$7,A783,0)</f>
        <v>Portfolio31</v>
      </c>
      <c r="C783" s="9"/>
      <c r="E783" s="92" t="s">
        <v>183</v>
      </c>
      <c r="F783" s="92"/>
      <c r="G783" s="92"/>
      <c r="H783" s="92"/>
      <c r="I783" s="92"/>
      <c r="J783" s="92"/>
      <c r="K783" s="26"/>
      <c r="L783" s="26"/>
    </row>
    <row r="784" spans="1:12" x14ac:dyDescent="0.2">
      <c r="C784" s="28" t="s">
        <v>184</v>
      </c>
      <c r="D784" s="28" t="s">
        <v>185</v>
      </c>
      <c r="E784" s="26" t="s">
        <v>186</v>
      </c>
      <c r="F784" s="26" t="s">
        <v>187</v>
      </c>
      <c r="G784" s="26" t="s">
        <v>188</v>
      </c>
      <c r="H784" s="26" t="s">
        <v>189</v>
      </c>
      <c r="I784" s="26" t="s">
        <v>190</v>
      </c>
      <c r="J784" s="26" t="s">
        <v>191</v>
      </c>
      <c r="K784" s="26"/>
      <c r="L784" s="26"/>
    </row>
    <row r="785" spans="1:12" s="11" customFormat="1" x14ac:dyDescent="0.2">
      <c r="A785" s="3" t="s">
        <v>163</v>
      </c>
      <c r="B785" s="3" t="s">
        <v>192</v>
      </c>
      <c r="C785" s="3" t="s">
        <v>193</v>
      </c>
      <c r="D785" s="3" t="s">
        <v>194</v>
      </c>
      <c r="E785" s="42" t="s">
        <v>195</v>
      </c>
      <c r="F785" s="42" t="s">
        <v>196</v>
      </c>
      <c r="G785" s="42" t="s">
        <v>197</v>
      </c>
      <c r="H785" s="42" t="s">
        <v>198</v>
      </c>
      <c r="I785" s="42" t="s">
        <v>199</v>
      </c>
      <c r="J785" s="42" t="s">
        <v>200</v>
      </c>
      <c r="K785" s="42"/>
      <c r="L785" s="42"/>
    </row>
    <row r="786" spans="1:12" s="10" customFormat="1" x14ac:dyDescent="0.2">
      <c r="A786" s="3">
        <v>2023</v>
      </c>
      <c r="B786" s="39">
        <v>5887116.996684636</v>
      </c>
      <c r="C786" s="39">
        <v>2351874.5364913354</v>
      </c>
      <c r="D786" s="39">
        <v>2097049.4985760415</v>
      </c>
      <c r="E786" s="39">
        <v>41539.20481639068</v>
      </c>
      <c r="F786" s="39">
        <v>919174.71131232113</v>
      </c>
      <c r="G786" s="39">
        <v>509984.797645399</v>
      </c>
      <c r="H786" s="39">
        <v>641894.75561750995</v>
      </c>
      <c r="I786" s="39">
        <v>130219.07016810354</v>
      </c>
      <c r="J786" s="39">
        <v>1292429.9206335763</v>
      </c>
      <c r="K786" s="38"/>
      <c r="L786" s="38"/>
    </row>
    <row r="787" spans="1:12" s="10" customFormat="1" x14ac:dyDescent="0.2">
      <c r="A787" s="3">
        <f>A786+1</f>
        <v>2024</v>
      </c>
      <c r="B787" s="39">
        <v>5308315.9774718583</v>
      </c>
      <c r="C787" s="39">
        <v>1802932.700610318</v>
      </c>
      <c r="D787" s="39">
        <v>1865467.4702614713</v>
      </c>
      <c r="E787" s="39">
        <v>137208.05507728859</v>
      </c>
      <c r="F787" s="39">
        <v>879158.41375910328</v>
      </c>
      <c r="G787" s="39">
        <v>490395.35821881203</v>
      </c>
      <c r="H787" s="39">
        <v>635820.9104846142</v>
      </c>
      <c r="I787" s="39">
        <v>175051.28657929442</v>
      </c>
      <c r="J787" s="39">
        <v>1187749.2527424274</v>
      </c>
      <c r="K787" s="38"/>
      <c r="L787" s="38"/>
    </row>
    <row r="788" spans="1:12" s="10" customFormat="1" x14ac:dyDescent="0.2">
      <c r="A788" s="3">
        <f t="shared" ref="A788:A806" si="31">A787+1</f>
        <v>2025</v>
      </c>
      <c r="B788" s="39">
        <v>5049606.9465753846</v>
      </c>
      <c r="C788" s="39">
        <v>1705194.9242767447</v>
      </c>
      <c r="D788" s="39">
        <v>1790076.7847322035</v>
      </c>
      <c r="E788" s="39">
        <v>142367.2931571104</v>
      </c>
      <c r="F788" s="39">
        <v>837291.94904012152</v>
      </c>
      <c r="G788" s="39">
        <v>463866.2069468085</v>
      </c>
      <c r="H788" s="39">
        <v>563300.52251154685</v>
      </c>
      <c r="I788" s="39">
        <v>176531.98323756657</v>
      </c>
      <c r="J788" s="39">
        <v>1161054.0674054862</v>
      </c>
      <c r="K788" s="38"/>
      <c r="L788" s="38"/>
    </row>
    <row r="789" spans="1:12" s="10" customFormat="1" x14ac:dyDescent="0.2">
      <c r="A789" s="3">
        <f t="shared" si="31"/>
        <v>2026</v>
      </c>
      <c r="B789" s="39">
        <v>4363685.5572603075</v>
      </c>
      <c r="C789" s="39">
        <v>1366815.9960533793</v>
      </c>
      <c r="D789" s="39">
        <v>2265764.6771519571</v>
      </c>
      <c r="E789" s="39">
        <v>167981.07860318711</v>
      </c>
      <c r="F789" s="39">
        <v>721454.85498675751</v>
      </c>
      <c r="G789" s="39">
        <v>393272.82083043718</v>
      </c>
      <c r="H789" s="39">
        <v>519881.22211767075</v>
      </c>
      <c r="I789" s="39">
        <v>156078.44895315624</v>
      </c>
      <c r="J789" s="39">
        <v>1038201.1357157194</v>
      </c>
      <c r="K789" s="38"/>
      <c r="L789" s="38"/>
    </row>
    <row r="790" spans="1:12" s="10" customFormat="1" x14ac:dyDescent="0.2">
      <c r="A790" s="3">
        <f t="shared" si="31"/>
        <v>2027</v>
      </c>
      <c r="B790" s="39">
        <v>3677764.1679452304</v>
      </c>
      <c r="C790" s="39">
        <v>1091730.7582220007</v>
      </c>
      <c r="D790" s="39">
        <v>2920645.0128368884</v>
      </c>
      <c r="E790" s="39">
        <v>222700.80140269003</v>
      </c>
      <c r="F790" s="39">
        <v>579927.09336780547</v>
      </c>
      <c r="G790" s="39">
        <v>317101.29588180489</v>
      </c>
      <c r="H790" s="39">
        <v>480068.29243835376</v>
      </c>
      <c r="I790" s="39">
        <v>167172.28697666316</v>
      </c>
      <c r="J790" s="39">
        <v>819063.63965591241</v>
      </c>
      <c r="K790" s="38"/>
      <c r="L790" s="38"/>
    </row>
    <row r="791" spans="1:12" s="10" customFormat="1" x14ac:dyDescent="0.2">
      <c r="A791" s="3">
        <f t="shared" si="31"/>
        <v>2028</v>
      </c>
      <c r="B791" s="39">
        <v>2991842.7786301533</v>
      </c>
      <c r="C791" s="39">
        <v>811290.14317092486</v>
      </c>
      <c r="D791" s="39">
        <v>3817678.7927446794</v>
      </c>
      <c r="E791" s="39">
        <v>360533.5775579242</v>
      </c>
      <c r="F791" s="39">
        <v>435432.12929427472</v>
      </c>
      <c r="G791" s="39">
        <v>240101.86746574592</v>
      </c>
      <c r="H791" s="39">
        <v>385569.7703597598</v>
      </c>
      <c r="I791" s="39">
        <v>187487.28343005822</v>
      </c>
      <c r="J791" s="39">
        <v>571428.00735146541</v>
      </c>
      <c r="K791" s="38"/>
      <c r="L791" s="38"/>
    </row>
    <row r="792" spans="1:12" s="10" customFormat="1" x14ac:dyDescent="0.2">
      <c r="A792" s="3">
        <f t="shared" si="31"/>
        <v>2029</v>
      </c>
      <c r="B792" s="39">
        <v>2305921.3893150762</v>
      </c>
      <c r="C792" s="39">
        <v>629844.54924022092</v>
      </c>
      <c r="D792" s="39">
        <v>4198792.9415517477</v>
      </c>
      <c r="E792" s="39">
        <v>276854.29606676742</v>
      </c>
      <c r="F792" s="39">
        <v>338557.45155797561</v>
      </c>
      <c r="G792" s="39">
        <v>187835.08962293417</v>
      </c>
      <c r="H792" s="39">
        <v>295418.33538203721</v>
      </c>
      <c r="I792" s="39">
        <v>144426.29555077016</v>
      </c>
      <c r="J792" s="39">
        <v>432985.37189437088</v>
      </c>
      <c r="K792" s="38"/>
      <c r="L792" s="38"/>
    </row>
    <row r="793" spans="1:12" s="10" customFormat="1" x14ac:dyDescent="0.2">
      <c r="A793" s="3">
        <f t="shared" si="31"/>
        <v>2030</v>
      </c>
      <c r="B793" s="39">
        <v>1620000.0000000005</v>
      </c>
      <c r="C793" s="39">
        <v>550193.61209150194</v>
      </c>
      <c r="D793" s="39">
        <v>2882753.2989552729</v>
      </c>
      <c r="E793" s="39">
        <v>231881.81043026122</v>
      </c>
      <c r="F793" s="39">
        <v>295411.64638210257</v>
      </c>
      <c r="G793" s="39">
        <v>164415.47008924422</v>
      </c>
      <c r="H793" s="39">
        <v>256135.25842378472</v>
      </c>
      <c r="I793" s="39">
        <v>121962.20258310578</v>
      </c>
      <c r="J793" s="39">
        <v>0</v>
      </c>
      <c r="K793" s="38"/>
      <c r="L793" s="38"/>
    </row>
    <row r="794" spans="1:12" s="10" customFormat="1" x14ac:dyDescent="0.2">
      <c r="A794" s="3">
        <f t="shared" si="31"/>
        <v>2031</v>
      </c>
      <c r="B794" s="39">
        <v>1458000</v>
      </c>
      <c r="C794" s="39">
        <v>496626.47906004492</v>
      </c>
      <c r="D794" s="39">
        <v>2957037.6942141298</v>
      </c>
      <c r="E794" s="39">
        <v>213644.049846654</v>
      </c>
      <c r="F794" s="39">
        <v>262289.96931781783</v>
      </c>
      <c r="G794" s="39">
        <v>145761.89701306852</v>
      </c>
      <c r="H794" s="39">
        <v>230531.06928229041</v>
      </c>
      <c r="I794" s="39">
        <v>109146.53548012435</v>
      </c>
      <c r="J794" s="39">
        <v>0</v>
      </c>
      <c r="K794" s="38"/>
      <c r="L794" s="38"/>
    </row>
    <row r="795" spans="1:12" s="10" customFormat="1" x14ac:dyDescent="0.2">
      <c r="A795" s="3">
        <f t="shared" si="31"/>
        <v>2032</v>
      </c>
      <c r="B795" s="39">
        <v>1296000</v>
      </c>
      <c r="C795" s="39">
        <v>461739.006145661</v>
      </c>
      <c r="D795" s="39">
        <v>2823140.5753619825</v>
      </c>
      <c r="E795" s="39">
        <v>187524.67405366589</v>
      </c>
      <c r="F795" s="39">
        <v>226121.60818162537</v>
      </c>
      <c r="G795" s="39">
        <v>127261.72480292416</v>
      </c>
      <c r="H795" s="39">
        <v>199112.24607822852</v>
      </c>
      <c r="I795" s="39">
        <v>94240.740737895161</v>
      </c>
      <c r="J795" s="39">
        <v>0</v>
      </c>
      <c r="K795" s="38"/>
      <c r="L795" s="38"/>
    </row>
    <row r="796" spans="1:12" s="10" customFormat="1" x14ac:dyDescent="0.2">
      <c r="A796" s="3">
        <f t="shared" si="31"/>
        <v>2033</v>
      </c>
      <c r="B796" s="39">
        <v>1134000.0000000002</v>
      </c>
      <c r="C796" s="39">
        <v>410729.67203458771</v>
      </c>
      <c r="D796" s="39">
        <v>2828791.8871361562</v>
      </c>
      <c r="E796" s="39">
        <v>158824.49683146307</v>
      </c>
      <c r="F796" s="39">
        <v>200937.33958363021</v>
      </c>
      <c r="G796" s="39">
        <v>109030.86843897738</v>
      </c>
      <c r="H796" s="39">
        <v>171173.90422523001</v>
      </c>
      <c r="I796" s="39">
        <v>83303.718886111747</v>
      </c>
      <c r="J796" s="39">
        <v>0</v>
      </c>
      <c r="K796" s="38"/>
      <c r="L796" s="38"/>
    </row>
    <row r="797" spans="1:12" s="10" customFormat="1" x14ac:dyDescent="0.2">
      <c r="A797" s="3">
        <f t="shared" si="31"/>
        <v>2034</v>
      </c>
      <c r="B797" s="39">
        <v>972000.00000000023</v>
      </c>
      <c r="C797" s="39">
        <v>361878.11785728252</v>
      </c>
      <c r="D797" s="39">
        <v>2780984.3989409418</v>
      </c>
      <c r="E797" s="39">
        <v>136906.38318071465</v>
      </c>
      <c r="F797" s="39">
        <v>165577.6582308904</v>
      </c>
      <c r="G797" s="39">
        <v>93413.802361173322</v>
      </c>
      <c r="H797" s="39">
        <v>144128.27022830845</v>
      </c>
      <c r="I797" s="39">
        <v>70095.768141630819</v>
      </c>
      <c r="J797" s="39">
        <v>0</v>
      </c>
      <c r="K797" s="38"/>
      <c r="L797" s="38"/>
    </row>
    <row r="798" spans="1:12" s="10" customFormat="1" x14ac:dyDescent="0.2">
      <c r="A798" s="3">
        <f t="shared" si="31"/>
        <v>2035</v>
      </c>
      <c r="B798" s="39">
        <v>810000</v>
      </c>
      <c r="C798" s="39">
        <v>303939.47294806212</v>
      </c>
      <c r="D798" s="39">
        <v>2825533.132451517</v>
      </c>
      <c r="E798" s="39">
        <v>109880.05769471316</v>
      </c>
      <c r="F798" s="39">
        <v>140331.89317223866</v>
      </c>
      <c r="G798" s="39">
        <v>77564.35338375649</v>
      </c>
      <c r="H798" s="39">
        <v>120283.12695054879</v>
      </c>
      <c r="I798" s="39">
        <v>58001.095850680846</v>
      </c>
      <c r="J798" s="39">
        <v>0</v>
      </c>
      <c r="K798" s="38"/>
      <c r="L798" s="38"/>
    </row>
    <row r="799" spans="1:12" s="10" customFormat="1" x14ac:dyDescent="0.2">
      <c r="A799" s="3">
        <f t="shared" si="31"/>
        <v>2036</v>
      </c>
      <c r="B799" s="39">
        <v>648000</v>
      </c>
      <c r="C799" s="39">
        <v>254335.78042014939</v>
      </c>
      <c r="D799" s="39">
        <v>2695013.0107310619</v>
      </c>
      <c r="E799" s="39">
        <v>78401.905848326249</v>
      </c>
      <c r="F799" s="39">
        <v>113495.97493739701</v>
      </c>
      <c r="G799" s="39">
        <v>62321.155716332105</v>
      </c>
      <c r="H799" s="39">
        <v>95522.483916769939</v>
      </c>
      <c r="I799" s="39">
        <v>43922.699161025332</v>
      </c>
      <c r="J799" s="39">
        <v>0</v>
      </c>
      <c r="K799" s="38"/>
      <c r="L799" s="38"/>
    </row>
    <row r="800" spans="1:12" s="10" customFormat="1" x14ac:dyDescent="0.2">
      <c r="A800" s="3">
        <f t="shared" si="31"/>
        <v>2037</v>
      </c>
      <c r="B800" s="39">
        <v>486000</v>
      </c>
      <c r="C800" s="39">
        <v>192423.31593259223</v>
      </c>
      <c r="D800" s="39">
        <v>2732068.2712978194</v>
      </c>
      <c r="E800" s="39">
        <v>66499.177114514925</v>
      </c>
      <c r="F800" s="39">
        <v>80170.432173412439</v>
      </c>
      <c r="G800" s="39">
        <v>44470.009242510459</v>
      </c>
      <c r="H800" s="39">
        <v>68614.914293428723</v>
      </c>
      <c r="I800" s="39">
        <v>33822.151243541266</v>
      </c>
      <c r="J800" s="39">
        <v>0</v>
      </c>
      <c r="K800" s="38"/>
      <c r="L800" s="38"/>
    </row>
    <row r="801" spans="1:12" s="10" customFormat="1" x14ac:dyDescent="0.2">
      <c r="A801" s="3">
        <f t="shared" si="31"/>
        <v>2038</v>
      </c>
      <c r="B801" s="39">
        <v>324000.00000000006</v>
      </c>
      <c r="C801" s="39">
        <v>133718.68116302218</v>
      </c>
      <c r="D801" s="39">
        <v>2617541.0728147659</v>
      </c>
      <c r="E801" s="39">
        <v>40467.018315588182</v>
      </c>
      <c r="F801" s="39">
        <v>52897.843670088776</v>
      </c>
      <c r="G801" s="39">
        <v>29550.99804909826</v>
      </c>
      <c r="H801" s="39">
        <v>46190.92304908084</v>
      </c>
      <c r="I801" s="39">
        <v>21174.535753121825</v>
      </c>
      <c r="J801" s="39">
        <v>0</v>
      </c>
      <c r="K801" s="38"/>
      <c r="L801" s="38"/>
    </row>
    <row r="802" spans="1:12" s="10" customFormat="1" x14ac:dyDescent="0.2">
      <c r="A802" s="3">
        <f t="shared" si="31"/>
        <v>2039</v>
      </c>
      <c r="B802" s="39">
        <v>162000</v>
      </c>
      <c r="C802" s="39">
        <v>68291.916250542912</v>
      </c>
      <c r="D802" s="39">
        <v>2594418.4896418611</v>
      </c>
      <c r="E802" s="39">
        <v>18399.626811825321</v>
      </c>
      <c r="F802" s="39">
        <v>26833.032907483346</v>
      </c>
      <c r="G802" s="39">
        <v>14837.887224870421</v>
      </c>
      <c r="H802" s="39">
        <v>23117.299191764614</v>
      </c>
      <c r="I802" s="39">
        <v>10520.237613513395</v>
      </c>
      <c r="J802" s="39">
        <v>0</v>
      </c>
      <c r="K802" s="38"/>
      <c r="L802" s="38"/>
    </row>
    <row r="803" spans="1:12" s="10" customFormat="1" x14ac:dyDescent="0.2">
      <c r="A803" s="3">
        <f t="shared" si="31"/>
        <v>2040</v>
      </c>
      <c r="B803" s="39">
        <v>0</v>
      </c>
      <c r="C803" s="39">
        <v>0</v>
      </c>
      <c r="D803" s="39">
        <v>2475750.2926137415</v>
      </c>
      <c r="E803" s="39">
        <v>0</v>
      </c>
      <c r="F803" s="39">
        <v>0</v>
      </c>
      <c r="G803" s="39">
        <v>0</v>
      </c>
      <c r="H803" s="39">
        <v>0</v>
      </c>
      <c r="I803" s="39">
        <v>0</v>
      </c>
      <c r="J803" s="39">
        <v>0</v>
      </c>
      <c r="K803" s="38"/>
      <c r="L803" s="38"/>
    </row>
    <row r="804" spans="1:12" s="10" customFormat="1" x14ac:dyDescent="0.2">
      <c r="A804" s="3">
        <f t="shared" si="31"/>
        <v>2041</v>
      </c>
      <c r="B804" s="39">
        <v>0</v>
      </c>
      <c r="C804" s="39">
        <v>0</v>
      </c>
      <c r="D804" s="39">
        <v>2459878.6849370948</v>
      </c>
      <c r="E804" s="39">
        <v>0</v>
      </c>
      <c r="F804" s="39">
        <v>0</v>
      </c>
      <c r="G804" s="39">
        <v>0</v>
      </c>
      <c r="H804" s="39">
        <v>0</v>
      </c>
      <c r="I804" s="39">
        <v>0</v>
      </c>
      <c r="J804" s="39">
        <v>0</v>
      </c>
      <c r="K804" s="38"/>
      <c r="L804" s="38"/>
    </row>
    <row r="805" spans="1:12" s="10" customFormat="1" x14ac:dyDescent="0.2">
      <c r="A805" s="3">
        <f t="shared" si="31"/>
        <v>2042</v>
      </c>
      <c r="B805" s="39">
        <v>0</v>
      </c>
      <c r="C805" s="39">
        <v>0</v>
      </c>
      <c r="D805" s="39">
        <v>2209452.915561317</v>
      </c>
      <c r="E805" s="39">
        <v>0</v>
      </c>
      <c r="F805" s="39">
        <v>0</v>
      </c>
      <c r="G805" s="39">
        <v>0</v>
      </c>
      <c r="H805" s="39">
        <v>0</v>
      </c>
      <c r="I805" s="39">
        <v>0</v>
      </c>
      <c r="J805" s="39">
        <v>0</v>
      </c>
      <c r="K805" s="38"/>
      <c r="L805" s="38"/>
    </row>
    <row r="806" spans="1:12" s="10" customFormat="1" x14ac:dyDescent="0.2">
      <c r="A806" s="3">
        <f t="shared" si="31"/>
        <v>2043</v>
      </c>
      <c r="B806" s="39">
        <v>0</v>
      </c>
      <c r="C806" s="39">
        <v>0</v>
      </c>
      <c r="D806" s="39">
        <v>2300471.5224411436</v>
      </c>
      <c r="E806" s="39">
        <v>0</v>
      </c>
      <c r="F806" s="39">
        <v>0</v>
      </c>
      <c r="G806" s="39">
        <v>0</v>
      </c>
      <c r="H806" s="39">
        <v>0</v>
      </c>
      <c r="I806" s="39">
        <v>0</v>
      </c>
      <c r="J806" s="39">
        <v>0</v>
      </c>
      <c r="K806" s="38"/>
      <c r="L806" s="38"/>
    </row>
    <row r="807" spans="1:12" x14ac:dyDescent="0.2">
      <c r="E807" s="26"/>
      <c r="F807" s="26"/>
      <c r="G807" s="26"/>
      <c r="H807" s="26"/>
      <c r="I807" s="26"/>
      <c r="J807" s="26"/>
      <c r="K807" s="26"/>
      <c r="L807" s="26"/>
    </row>
    <row r="808" spans="1:12" x14ac:dyDescent="0.2">
      <c r="A808" s="3">
        <f>A783+1</f>
        <v>32</v>
      </c>
      <c r="B808" s="9" t="str">
        <f ca="1">OFFSET(Portfolios!$B$7,A808,0)</f>
        <v>Portfolio32</v>
      </c>
      <c r="C808" s="9"/>
      <c r="E808" s="92" t="s">
        <v>183</v>
      </c>
      <c r="F808" s="92"/>
      <c r="G808" s="92"/>
      <c r="H808" s="92"/>
      <c r="I808" s="92"/>
      <c r="J808" s="92"/>
      <c r="K808" s="26"/>
      <c r="L808" s="26"/>
    </row>
    <row r="809" spans="1:12" x14ac:dyDescent="0.2">
      <c r="C809" s="28" t="s">
        <v>184</v>
      </c>
      <c r="D809" s="28" t="s">
        <v>185</v>
      </c>
      <c r="E809" s="26" t="s">
        <v>186</v>
      </c>
      <c r="F809" s="26" t="s">
        <v>187</v>
      </c>
      <c r="G809" s="26" t="s">
        <v>188</v>
      </c>
      <c r="H809" s="26" t="s">
        <v>189</v>
      </c>
      <c r="I809" s="26" t="s">
        <v>190</v>
      </c>
      <c r="J809" s="26" t="s">
        <v>191</v>
      </c>
      <c r="K809" s="26"/>
      <c r="L809" s="26"/>
    </row>
    <row r="810" spans="1:12" s="11" customFormat="1" x14ac:dyDescent="0.2">
      <c r="A810" s="3" t="s">
        <v>163</v>
      </c>
      <c r="B810" s="3" t="s">
        <v>192</v>
      </c>
      <c r="C810" s="3" t="s">
        <v>193</v>
      </c>
      <c r="D810" s="3" t="s">
        <v>194</v>
      </c>
      <c r="E810" s="42" t="s">
        <v>195</v>
      </c>
      <c r="F810" s="42" t="s">
        <v>196</v>
      </c>
      <c r="G810" s="42" t="s">
        <v>197</v>
      </c>
      <c r="H810" s="42" t="s">
        <v>198</v>
      </c>
      <c r="I810" s="42" t="s">
        <v>199</v>
      </c>
      <c r="J810" s="42" t="s">
        <v>200</v>
      </c>
      <c r="K810" s="42"/>
      <c r="L810" s="42"/>
    </row>
    <row r="811" spans="1:12" s="10" customFormat="1" x14ac:dyDescent="0.2">
      <c r="A811" s="3">
        <v>2023</v>
      </c>
      <c r="B811" s="39">
        <v>5887116.996684636</v>
      </c>
      <c r="C811" s="39">
        <v>2351874.5364913354</v>
      </c>
      <c r="D811" s="39">
        <v>2097049.4985760415</v>
      </c>
      <c r="E811" s="39">
        <v>41539.20481639068</v>
      </c>
      <c r="F811" s="39">
        <v>919174.71131232113</v>
      </c>
      <c r="G811" s="39">
        <v>509984.797645399</v>
      </c>
      <c r="H811" s="39">
        <v>641894.75561750995</v>
      </c>
      <c r="I811" s="39">
        <v>130219.07016810354</v>
      </c>
      <c r="J811" s="39">
        <v>1292429.9206335763</v>
      </c>
      <c r="K811" s="38"/>
      <c r="L811" s="38"/>
    </row>
    <row r="812" spans="1:12" s="10" customFormat="1" x14ac:dyDescent="0.2">
      <c r="A812" s="3">
        <f>A811+1</f>
        <v>2024</v>
      </c>
      <c r="B812" s="39">
        <v>5308315.9774718583</v>
      </c>
      <c r="C812" s="39">
        <v>1802932.700610318</v>
      </c>
      <c r="D812" s="39">
        <v>1865467.4702614713</v>
      </c>
      <c r="E812" s="39">
        <v>137208.05507728859</v>
      </c>
      <c r="F812" s="39">
        <v>879158.41375910328</v>
      </c>
      <c r="G812" s="39">
        <v>490395.35821881203</v>
      </c>
      <c r="H812" s="39">
        <v>635820.9104846142</v>
      </c>
      <c r="I812" s="39">
        <v>175051.28657929442</v>
      </c>
      <c r="J812" s="39">
        <v>1187749.2527424274</v>
      </c>
      <c r="K812" s="38"/>
      <c r="L812" s="38"/>
    </row>
    <row r="813" spans="1:12" s="10" customFormat="1" x14ac:dyDescent="0.2">
      <c r="A813" s="3">
        <f t="shared" ref="A813:A830" si="32">A812+1</f>
        <v>2025</v>
      </c>
      <c r="B813" s="39">
        <v>5049606.9465753846</v>
      </c>
      <c r="C813" s="39">
        <v>1705194.9242767447</v>
      </c>
      <c r="D813" s="39">
        <v>1790076.7847322035</v>
      </c>
      <c r="E813" s="39">
        <v>142367.2931571104</v>
      </c>
      <c r="F813" s="39">
        <v>837291.94904012152</v>
      </c>
      <c r="G813" s="39">
        <v>463866.2069468085</v>
      </c>
      <c r="H813" s="39">
        <v>563300.52251154685</v>
      </c>
      <c r="I813" s="39">
        <v>176531.98323756657</v>
      </c>
      <c r="J813" s="39">
        <v>1161054.0674054862</v>
      </c>
      <c r="K813" s="38"/>
      <c r="L813" s="38"/>
    </row>
    <row r="814" spans="1:12" s="10" customFormat="1" x14ac:dyDescent="0.2">
      <c r="A814" s="3">
        <f t="shared" si="32"/>
        <v>2026</v>
      </c>
      <c r="B814" s="39">
        <v>4363685.5572603075</v>
      </c>
      <c r="C814" s="39">
        <v>1366815.9960533793</v>
      </c>
      <c r="D814" s="39">
        <v>2265764.6771519571</v>
      </c>
      <c r="E814" s="39">
        <v>167981.07860318711</v>
      </c>
      <c r="F814" s="39">
        <v>721454.85498675751</v>
      </c>
      <c r="G814" s="39">
        <v>393272.82083043718</v>
      </c>
      <c r="H814" s="39">
        <v>519881.22211767075</v>
      </c>
      <c r="I814" s="39">
        <v>156078.44895315624</v>
      </c>
      <c r="J814" s="39">
        <v>1038201.1357157194</v>
      </c>
      <c r="K814" s="38"/>
      <c r="L814" s="38"/>
    </row>
    <row r="815" spans="1:12" s="10" customFormat="1" x14ac:dyDescent="0.2">
      <c r="A815" s="3">
        <f t="shared" si="32"/>
        <v>2027</v>
      </c>
      <c r="B815" s="39">
        <v>3677764.1679452304</v>
      </c>
      <c r="C815" s="39">
        <v>1091730.7582220007</v>
      </c>
      <c r="D815" s="39">
        <v>2920645.0128368884</v>
      </c>
      <c r="E815" s="39">
        <v>222700.80140269003</v>
      </c>
      <c r="F815" s="39">
        <v>579927.09336780547</v>
      </c>
      <c r="G815" s="39">
        <v>317101.29588180489</v>
      </c>
      <c r="H815" s="39">
        <v>480068.29243835376</v>
      </c>
      <c r="I815" s="39">
        <v>167172.28697666316</v>
      </c>
      <c r="J815" s="39">
        <v>819063.63965591241</v>
      </c>
      <c r="K815" s="38"/>
      <c r="L815" s="38"/>
    </row>
    <row r="816" spans="1:12" s="10" customFormat="1" x14ac:dyDescent="0.2">
      <c r="A816" s="3">
        <f t="shared" si="32"/>
        <v>2028</v>
      </c>
      <c r="B816" s="39">
        <v>2991842.7786301533</v>
      </c>
      <c r="C816" s="39">
        <v>811290.14317092486</v>
      </c>
      <c r="D816" s="39">
        <v>3817678.7927446794</v>
      </c>
      <c r="E816" s="39">
        <v>360533.5775579242</v>
      </c>
      <c r="F816" s="39">
        <v>435432.12929427472</v>
      </c>
      <c r="G816" s="39">
        <v>240101.86746574592</v>
      </c>
      <c r="H816" s="39">
        <v>385569.7703597598</v>
      </c>
      <c r="I816" s="39">
        <v>187487.28343005822</v>
      </c>
      <c r="J816" s="39">
        <v>571428.00735146541</v>
      </c>
      <c r="K816" s="38"/>
      <c r="L816" s="38"/>
    </row>
    <row r="817" spans="1:12" s="10" customFormat="1" x14ac:dyDescent="0.2">
      <c r="A817" s="3">
        <f t="shared" si="32"/>
        <v>2029</v>
      </c>
      <c r="B817" s="39">
        <v>2305921.3893150762</v>
      </c>
      <c r="C817" s="39">
        <v>629844.54924022092</v>
      </c>
      <c r="D817" s="39">
        <v>4198792.9415517477</v>
      </c>
      <c r="E817" s="39">
        <v>276854.29606676742</v>
      </c>
      <c r="F817" s="39">
        <v>338557.45155797561</v>
      </c>
      <c r="G817" s="39">
        <v>187835.08962293417</v>
      </c>
      <c r="H817" s="39">
        <v>295418.33538203721</v>
      </c>
      <c r="I817" s="39">
        <v>144426.29555077016</v>
      </c>
      <c r="J817" s="39">
        <v>432985.37189437088</v>
      </c>
      <c r="K817" s="38"/>
      <c r="L817" s="38"/>
    </row>
    <row r="818" spans="1:12" s="10" customFormat="1" x14ac:dyDescent="0.2">
      <c r="A818" s="3">
        <f t="shared" si="32"/>
        <v>2030</v>
      </c>
      <c r="B818" s="39">
        <v>1620000.0000000005</v>
      </c>
      <c r="C818" s="39">
        <v>550193.61209150194</v>
      </c>
      <c r="D818" s="39">
        <v>2882753.2989552729</v>
      </c>
      <c r="E818" s="39">
        <v>231881.81043026122</v>
      </c>
      <c r="F818" s="39">
        <v>295411.64638210257</v>
      </c>
      <c r="G818" s="39">
        <v>164415.47008924422</v>
      </c>
      <c r="H818" s="39">
        <v>256135.25842378472</v>
      </c>
      <c r="I818" s="39">
        <v>121962.20258310578</v>
      </c>
      <c r="J818" s="39">
        <v>0</v>
      </c>
      <c r="K818" s="38"/>
      <c r="L818" s="38"/>
    </row>
    <row r="819" spans="1:12" s="10" customFormat="1" x14ac:dyDescent="0.2">
      <c r="A819" s="3">
        <f t="shared" si="32"/>
        <v>2031</v>
      </c>
      <c r="B819" s="39">
        <v>1458000</v>
      </c>
      <c r="C819" s="39">
        <v>496626.47906004492</v>
      </c>
      <c r="D819" s="39">
        <v>2957037.6942141298</v>
      </c>
      <c r="E819" s="39">
        <v>213644.049846654</v>
      </c>
      <c r="F819" s="39">
        <v>262289.96931781783</v>
      </c>
      <c r="G819" s="39">
        <v>145761.89701306852</v>
      </c>
      <c r="H819" s="39">
        <v>230531.06928229041</v>
      </c>
      <c r="I819" s="39">
        <v>109146.53548012435</v>
      </c>
      <c r="J819" s="39">
        <v>0</v>
      </c>
      <c r="K819" s="38"/>
      <c r="L819" s="38"/>
    </row>
    <row r="820" spans="1:12" s="10" customFormat="1" x14ac:dyDescent="0.2">
      <c r="A820" s="3">
        <f t="shared" si="32"/>
        <v>2032</v>
      </c>
      <c r="B820" s="39">
        <v>1296000</v>
      </c>
      <c r="C820" s="39">
        <v>461739.006145661</v>
      </c>
      <c r="D820" s="39">
        <v>2823140.5753619825</v>
      </c>
      <c r="E820" s="39">
        <v>187524.67405366589</v>
      </c>
      <c r="F820" s="39">
        <v>226121.60818162537</v>
      </c>
      <c r="G820" s="39">
        <v>127261.72480292416</v>
      </c>
      <c r="H820" s="39">
        <v>199112.24607822852</v>
      </c>
      <c r="I820" s="39">
        <v>94240.740737895161</v>
      </c>
      <c r="J820" s="39">
        <v>0</v>
      </c>
      <c r="K820" s="38"/>
      <c r="L820" s="38"/>
    </row>
    <row r="821" spans="1:12" s="10" customFormat="1" x14ac:dyDescent="0.2">
      <c r="A821" s="3">
        <f t="shared" si="32"/>
        <v>2033</v>
      </c>
      <c r="B821" s="39">
        <v>1134000.0000000002</v>
      </c>
      <c r="C821" s="39">
        <v>410729.67203458771</v>
      </c>
      <c r="D821" s="39">
        <v>2828791.8871361562</v>
      </c>
      <c r="E821" s="39">
        <v>158824.49683146307</v>
      </c>
      <c r="F821" s="39">
        <v>200937.33958363021</v>
      </c>
      <c r="G821" s="39">
        <v>109030.86843897738</v>
      </c>
      <c r="H821" s="39">
        <v>171173.90422523001</v>
      </c>
      <c r="I821" s="39">
        <v>83303.718886111747</v>
      </c>
      <c r="J821" s="39">
        <v>0</v>
      </c>
      <c r="K821" s="38"/>
      <c r="L821" s="38"/>
    </row>
    <row r="822" spans="1:12" s="10" customFormat="1" x14ac:dyDescent="0.2">
      <c r="A822" s="3">
        <f t="shared" si="32"/>
        <v>2034</v>
      </c>
      <c r="B822" s="39">
        <v>972000.00000000023</v>
      </c>
      <c r="C822" s="39">
        <v>361878.11785728252</v>
      </c>
      <c r="D822" s="39">
        <v>2780984.3989409418</v>
      </c>
      <c r="E822" s="39">
        <v>136906.38318071465</v>
      </c>
      <c r="F822" s="39">
        <v>165577.6582308904</v>
      </c>
      <c r="G822" s="39">
        <v>93413.802361173322</v>
      </c>
      <c r="H822" s="39">
        <v>144128.27022830845</v>
      </c>
      <c r="I822" s="39">
        <v>70095.768141630819</v>
      </c>
      <c r="J822" s="39">
        <v>0</v>
      </c>
      <c r="K822" s="38"/>
      <c r="L822" s="38"/>
    </row>
    <row r="823" spans="1:12" s="10" customFormat="1" x14ac:dyDescent="0.2">
      <c r="A823" s="3">
        <f t="shared" si="32"/>
        <v>2035</v>
      </c>
      <c r="B823" s="39">
        <v>810000</v>
      </c>
      <c r="C823" s="39">
        <v>303939.47294806212</v>
      </c>
      <c r="D823" s="39">
        <v>2825533.132451517</v>
      </c>
      <c r="E823" s="39">
        <v>109880.05769471316</v>
      </c>
      <c r="F823" s="39">
        <v>140331.89317223866</v>
      </c>
      <c r="G823" s="39">
        <v>77564.35338375649</v>
      </c>
      <c r="H823" s="39">
        <v>120283.12695054879</v>
      </c>
      <c r="I823" s="39">
        <v>58001.095850680846</v>
      </c>
      <c r="J823" s="39">
        <v>0</v>
      </c>
      <c r="K823" s="38"/>
      <c r="L823" s="38"/>
    </row>
    <row r="824" spans="1:12" s="10" customFormat="1" x14ac:dyDescent="0.2">
      <c r="A824" s="3">
        <f t="shared" si="32"/>
        <v>2036</v>
      </c>
      <c r="B824" s="39">
        <v>648000</v>
      </c>
      <c r="C824" s="39">
        <v>254335.78042014939</v>
      </c>
      <c r="D824" s="39">
        <v>2695013.0107310619</v>
      </c>
      <c r="E824" s="39">
        <v>78401.905848326249</v>
      </c>
      <c r="F824" s="39">
        <v>113495.97493739701</v>
      </c>
      <c r="G824" s="39">
        <v>62321.155716332105</v>
      </c>
      <c r="H824" s="39">
        <v>95522.483916769939</v>
      </c>
      <c r="I824" s="39">
        <v>43922.699161025332</v>
      </c>
      <c r="J824" s="39">
        <v>0</v>
      </c>
      <c r="K824" s="38"/>
      <c r="L824" s="38"/>
    </row>
    <row r="825" spans="1:12" s="10" customFormat="1" x14ac:dyDescent="0.2">
      <c r="A825" s="3">
        <f t="shared" si="32"/>
        <v>2037</v>
      </c>
      <c r="B825" s="39">
        <v>486000</v>
      </c>
      <c r="C825" s="39">
        <v>192423.31593259223</v>
      </c>
      <c r="D825" s="39">
        <v>2732068.2712978194</v>
      </c>
      <c r="E825" s="39">
        <v>66499.177114514925</v>
      </c>
      <c r="F825" s="39">
        <v>80170.432173412439</v>
      </c>
      <c r="G825" s="39">
        <v>44470.009242510459</v>
      </c>
      <c r="H825" s="39">
        <v>68614.914293428723</v>
      </c>
      <c r="I825" s="39">
        <v>33822.151243541266</v>
      </c>
      <c r="J825" s="39">
        <v>0</v>
      </c>
      <c r="K825" s="38"/>
      <c r="L825" s="38"/>
    </row>
    <row r="826" spans="1:12" s="10" customFormat="1" x14ac:dyDescent="0.2">
      <c r="A826" s="3">
        <f t="shared" si="32"/>
        <v>2038</v>
      </c>
      <c r="B826" s="39">
        <v>324000.00000000006</v>
      </c>
      <c r="C826" s="39">
        <v>133718.68116302218</v>
      </c>
      <c r="D826" s="39">
        <v>2617541.0728147659</v>
      </c>
      <c r="E826" s="39">
        <v>40467.018315588182</v>
      </c>
      <c r="F826" s="39">
        <v>52897.843670088776</v>
      </c>
      <c r="G826" s="39">
        <v>29550.99804909826</v>
      </c>
      <c r="H826" s="39">
        <v>46190.92304908084</v>
      </c>
      <c r="I826" s="39">
        <v>21174.535753121825</v>
      </c>
      <c r="J826" s="39">
        <v>0</v>
      </c>
      <c r="K826" s="38"/>
      <c r="L826" s="38"/>
    </row>
    <row r="827" spans="1:12" s="10" customFormat="1" x14ac:dyDescent="0.2">
      <c r="A827" s="3">
        <f t="shared" si="32"/>
        <v>2039</v>
      </c>
      <c r="B827" s="39">
        <v>162000</v>
      </c>
      <c r="C827" s="39">
        <v>68291.916250542912</v>
      </c>
      <c r="D827" s="39">
        <v>2594418.4896418611</v>
      </c>
      <c r="E827" s="39">
        <v>18399.626811825321</v>
      </c>
      <c r="F827" s="39">
        <v>26833.032907483346</v>
      </c>
      <c r="G827" s="39">
        <v>14837.887224870421</v>
      </c>
      <c r="H827" s="39">
        <v>23117.299191764614</v>
      </c>
      <c r="I827" s="39">
        <v>10520.237613513395</v>
      </c>
      <c r="J827" s="39">
        <v>0</v>
      </c>
      <c r="K827" s="38"/>
      <c r="L827" s="38"/>
    </row>
    <row r="828" spans="1:12" s="10" customFormat="1" x14ac:dyDescent="0.2">
      <c r="A828" s="3">
        <f t="shared" si="32"/>
        <v>2040</v>
      </c>
      <c r="B828" s="39">
        <v>0</v>
      </c>
      <c r="C828" s="39">
        <v>0</v>
      </c>
      <c r="D828" s="39">
        <v>2475750.2926137415</v>
      </c>
      <c r="E828" s="39">
        <v>0</v>
      </c>
      <c r="F828" s="39">
        <v>0</v>
      </c>
      <c r="G828" s="39">
        <v>0</v>
      </c>
      <c r="H828" s="39">
        <v>0</v>
      </c>
      <c r="I828" s="39">
        <v>0</v>
      </c>
      <c r="J828" s="39">
        <v>0</v>
      </c>
      <c r="K828" s="38"/>
      <c r="L828" s="38"/>
    </row>
    <row r="829" spans="1:12" s="10" customFormat="1" x14ac:dyDescent="0.2">
      <c r="A829" s="3">
        <f t="shared" si="32"/>
        <v>2041</v>
      </c>
      <c r="B829" s="39">
        <v>0</v>
      </c>
      <c r="C829" s="39">
        <v>0</v>
      </c>
      <c r="D829" s="39">
        <v>2459878.6849370948</v>
      </c>
      <c r="E829" s="39">
        <v>0</v>
      </c>
      <c r="F829" s="39">
        <v>0</v>
      </c>
      <c r="G829" s="39">
        <v>0</v>
      </c>
      <c r="H829" s="39">
        <v>0</v>
      </c>
      <c r="I829" s="39">
        <v>0</v>
      </c>
      <c r="J829" s="39">
        <v>0</v>
      </c>
      <c r="K829" s="38"/>
      <c r="L829" s="38"/>
    </row>
    <row r="830" spans="1:12" s="10" customFormat="1" x14ac:dyDescent="0.2">
      <c r="A830" s="3">
        <f t="shared" si="32"/>
        <v>2042</v>
      </c>
      <c r="B830" s="39">
        <v>0</v>
      </c>
      <c r="C830" s="39">
        <v>0</v>
      </c>
      <c r="D830" s="39">
        <v>2209452.915561317</v>
      </c>
      <c r="E830" s="39">
        <v>0</v>
      </c>
      <c r="F830" s="39">
        <v>0</v>
      </c>
      <c r="G830" s="39">
        <v>0</v>
      </c>
      <c r="H830" s="39">
        <v>0</v>
      </c>
      <c r="I830" s="39">
        <v>0</v>
      </c>
      <c r="J830" s="39">
        <v>0</v>
      </c>
      <c r="K830" s="38"/>
      <c r="L830" s="38"/>
    </row>
    <row r="831" spans="1:12" s="10" customFormat="1" x14ac:dyDescent="0.2">
      <c r="A831" s="3">
        <v>2043</v>
      </c>
      <c r="B831" s="39">
        <v>0</v>
      </c>
      <c r="C831" s="39">
        <v>0</v>
      </c>
      <c r="D831" s="39">
        <v>2300471.5224411436</v>
      </c>
      <c r="E831" s="39">
        <v>0</v>
      </c>
      <c r="F831" s="39">
        <v>0</v>
      </c>
      <c r="G831" s="39">
        <v>0</v>
      </c>
      <c r="H831" s="39">
        <v>0</v>
      </c>
      <c r="I831" s="39">
        <v>0</v>
      </c>
      <c r="J831" s="39">
        <v>0</v>
      </c>
      <c r="K831" s="38"/>
      <c r="L831" s="38"/>
    </row>
    <row r="832" spans="1:12" x14ac:dyDescent="0.2">
      <c r="E832" s="26"/>
      <c r="F832" s="26"/>
      <c r="G832" s="26"/>
      <c r="H832" s="26"/>
      <c r="I832" s="26"/>
      <c r="J832" s="26"/>
      <c r="K832" s="26"/>
      <c r="L832" s="26"/>
    </row>
    <row r="833" spans="1:12" x14ac:dyDescent="0.2">
      <c r="A833" s="3">
        <f>A808+1</f>
        <v>33</v>
      </c>
      <c r="B833" s="9" t="str">
        <f ca="1">OFFSET(Portfolios!$B$7,A833,0)</f>
        <v>Portfolio33</v>
      </c>
      <c r="C833" s="9"/>
      <c r="E833" s="92" t="s">
        <v>183</v>
      </c>
      <c r="F833" s="92"/>
      <c r="G833" s="92"/>
      <c r="H833" s="92"/>
      <c r="I833" s="92"/>
      <c r="J833" s="92"/>
      <c r="K833" s="26"/>
      <c r="L833" s="26"/>
    </row>
    <row r="834" spans="1:12" x14ac:dyDescent="0.2">
      <c r="C834" s="28" t="s">
        <v>184</v>
      </c>
      <c r="D834" s="28" t="s">
        <v>185</v>
      </c>
      <c r="E834" s="26" t="s">
        <v>186</v>
      </c>
      <c r="F834" s="26" t="s">
        <v>187</v>
      </c>
      <c r="G834" s="26" t="s">
        <v>188</v>
      </c>
      <c r="H834" s="26" t="s">
        <v>189</v>
      </c>
      <c r="I834" s="26" t="s">
        <v>190</v>
      </c>
      <c r="J834" s="26" t="s">
        <v>191</v>
      </c>
      <c r="K834" s="26"/>
      <c r="L834" s="26"/>
    </row>
    <row r="835" spans="1:12" s="11" customFormat="1" x14ac:dyDescent="0.2">
      <c r="A835" s="3" t="s">
        <v>163</v>
      </c>
      <c r="B835" s="3" t="s">
        <v>192</v>
      </c>
      <c r="C835" s="3" t="s">
        <v>193</v>
      </c>
      <c r="D835" s="3" t="s">
        <v>194</v>
      </c>
      <c r="E835" s="42" t="s">
        <v>195</v>
      </c>
      <c r="F835" s="42" t="s">
        <v>196</v>
      </c>
      <c r="G835" s="42" t="s">
        <v>197</v>
      </c>
      <c r="H835" s="42" t="s">
        <v>198</v>
      </c>
      <c r="I835" s="42" t="s">
        <v>199</v>
      </c>
      <c r="J835" s="42" t="s">
        <v>200</v>
      </c>
      <c r="K835" s="42"/>
      <c r="L835" s="42"/>
    </row>
    <row r="836" spans="1:12" s="10" customFormat="1" x14ac:dyDescent="0.2">
      <c r="A836" s="3">
        <v>2023</v>
      </c>
      <c r="B836" s="39">
        <v>5887116.996684636</v>
      </c>
      <c r="C836" s="39">
        <v>2351874.5364913354</v>
      </c>
      <c r="D836" s="39">
        <v>2097049.4985760415</v>
      </c>
      <c r="E836" s="39">
        <v>41539.20481639068</v>
      </c>
      <c r="F836" s="39">
        <v>919174.71131232113</v>
      </c>
      <c r="G836" s="39">
        <v>509984.797645399</v>
      </c>
      <c r="H836" s="39">
        <v>641894.75561750995</v>
      </c>
      <c r="I836" s="39">
        <v>130219.07016810354</v>
      </c>
      <c r="J836" s="39">
        <v>1292429.9206335763</v>
      </c>
      <c r="K836" s="38"/>
      <c r="L836" s="38"/>
    </row>
    <row r="837" spans="1:12" s="10" customFormat="1" x14ac:dyDescent="0.2">
      <c r="A837" s="3">
        <f>A836+1</f>
        <v>2024</v>
      </c>
      <c r="B837" s="39">
        <v>5308315.9774718583</v>
      </c>
      <c r="C837" s="39">
        <v>1802932.700610318</v>
      </c>
      <c r="D837" s="39">
        <v>1865467.4702614713</v>
      </c>
      <c r="E837" s="39">
        <v>137208.05507728859</v>
      </c>
      <c r="F837" s="39">
        <v>879158.41375910328</v>
      </c>
      <c r="G837" s="39">
        <v>490395.35821881203</v>
      </c>
      <c r="H837" s="39">
        <v>635820.9104846142</v>
      </c>
      <c r="I837" s="39">
        <v>175051.28657929442</v>
      </c>
      <c r="J837" s="39">
        <v>1187749.2527424274</v>
      </c>
      <c r="K837" s="38"/>
      <c r="L837" s="38"/>
    </row>
    <row r="838" spans="1:12" s="10" customFormat="1" x14ac:dyDescent="0.2">
      <c r="A838" s="3">
        <f t="shared" ref="A838:A856" si="33">A837+1</f>
        <v>2025</v>
      </c>
      <c r="B838" s="39">
        <v>5049606.9465753846</v>
      </c>
      <c r="C838" s="39">
        <v>1705194.9242767447</v>
      </c>
      <c r="D838" s="39">
        <v>1790076.7847322035</v>
      </c>
      <c r="E838" s="39">
        <v>142367.2931571104</v>
      </c>
      <c r="F838" s="39">
        <v>837291.94904012152</v>
      </c>
      <c r="G838" s="39">
        <v>463866.2069468085</v>
      </c>
      <c r="H838" s="39">
        <v>563300.52251154685</v>
      </c>
      <c r="I838" s="39">
        <v>176531.98323756657</v>
      </c>
      <c r="J838" s="39">
        <v>1161054.0674054862</v>
      </c>
      <c r="K838" s="38"/>
      <c r="L838" s="38"/>
    </row>
    <row r="839" spans="1:12" s="10" customFormat="1" x14ac:dyDescent="0.2">
      <c r="A839" s="3">
        <f t="shared" si="33"/>
        <v>2026</v>
      </c>
      <c r="B839" s="39">
        <v>4363685.5572603075</v>
      </c>
      <c r="C839" s="39">
        <v>1366815.9960533793</v>
      </c>
      <c r="D839" s="39">
        <v>2265764.6771519571</v>
      </c>
      <c r="E839" s="39">
        <v>167981.07860318711</v>
      </c>
      <c r="F839" s="39">
        <v>721454.85498675751</v>
      </c>
      <c r="G839" s="39">
        <v>393272.82083043718</v>
      </c>
      <c r="H839" s="39">
        <v>519881.22211767075</v>
      </c>
      <c r="I839" s="39">
        <v>156078.44895315624</v>
      </c>
      <c r="J839" s="39">
        <v>1038201.1357157194</v>
      </c>
      <c r="K839" s="38"/>
      <c r="L839" s="38"/>
    </row>
    <row r="840" spans="1:12" s="10" customFormat="1" x14ac:dyDescent="0.2">
      <c r="A840" s="3">
        <f t="shared" si="33"/>
        <v>2027</v>
      </c>
      <c r="B840" s="39">
        <v>3677764.1679452304</v>
      </c>
      <c r="C840" s="39">
        <v>1091730.7582220007</v>
      </c>
      <c r="D840" s="39">
        <v>2920645.0128368884</v>
      </c>
      <c r="E840" s="39">
        <v>222700.80140269003</v>
      </c>
      <c r="F840" s="39">
        <v>579927.09336780547</v>
      </c>
      <c r="G840" s="39">
        <v>317101.29588180489</v>
      </c>
      <c r="H840" s="39">
        <v>480068.29243835376</v>
      </c>
      <c r="I840" s="39">
        <v>167172.28697666316</v>
      </c>
      <c r="J840" s="39">
        <v>819063.63965591241</v>
      </c>
      <c r="K840" s="38"/>
      <c r="L840" s="38"/>
    </row>
    <row r="841" spans="1:12" s="10" customFormat="1" x14ac:dyDescent="0.2">
      <c r="A841" s="3">
        <f t="shared" si="33"/>
        <v>2028</v>
      </c>
      <c r="B841" s="39">
        <v>2991842.7786301533</v>
      </c>
      <c r="C841" s="39">
        <v>811290.14317092486</v>
      </c>
      <c r="D841" s="39">
        <v>3817678.7927446794</v>
      </c>
      <c r="E841" s="39">
        <v>360533.5775579242</v>
      </c>
      <c r="F841" s="39">
        <v>435432.12929427472</v>
      </c>
      <c r="G841" s="39">
        <v>240101.86746574592</v>
      </c>
      <c r="H841" s="39">
        <v>385569.7703597598</v>
      </c>
      <c r="I841" s="39">
        <v>187487.28343005822</v>
      </c>
      <c r="J841" s="39">
        <v>571428.00735146541</v>
      </c>
      <c r="K841" s="38"/>
      <c r="L841" s="38"/>
    </row>
    <row r="842" spans="1:12" s="10" customFormat="1" x14ac:dyDescent="0.2">
      <c r="A842" s="3">
        <f t="shared" si="33"/>
        <v>2029</v>
      </c>
      <c r="B842" s="39">
        <v>2305921.3893150762</v>
      </c>
      <c r="C842" s="39">
        <v>629844.54924022092</v>
      </c>
      <c r="D842" s="39">
        <v>4198792.9415517477</v>
      </c>
      <c r="E842" s="39">
        <v>276854.29606676742</v>
      </c>
      <c r="F842" s="39">
        <v>338557.45155797561</v>
      </c>
      <c r="G842" s="39">
        <v>187835.08962293417</v>
      </c>
      <c r="H842" s="39">
        <v>295418.33538203721</v>
      </c>
      <c r="I842" s="39">
        <v>144426.29555077016</v>
      </c>
      <c r="J842" s="39">
        <v>432985.37189437088</v>
      </c>
      <c r="K842" s="38"/>
      <c r="L842" s="38"/>
    </row>
    <row r="843" spans="1:12" s="10" customFormat="1" x14ac:dyDescent="0.2">
      <c r="A843" s="3">
        <f t="shared" si="33"/>
        <v>2030</v>
      </c>
      <c r="B843" s="39">
        <v>1620000.0000000005</v>
      </c>
      <c r="C843" s="39">
        <v>550193.61209150194</v>
      </c>
      <c r="D843" s="39">
        <v>2882753.2989552729</v>
      </c>
      <c r="E843" s="39">
        <v>231881.81043026122</v>
      </c>
      <c r="F843" s="39">
        <v>295411.64638210257</v>
      </c>
      <c r="G843" s="39">
        <v>164415.47008924422</v>
      </c>
      <c r="H843" s="39">
        <v>256135.25842378472</v>
      </c>
      <c r="I843" s="39">
        <v>121962.20258310578</v>
      </c>
      <c r="J843" s="39">
        <v>0</v>
      </c>
      <c r="K843" s="38"/>
      <c r="L843" s="38"/>
    </row>
    <row r="844" spans="1:12" s="10" customFormat="1" x14ac:dyDescent="0.2">
      <c r="A844" s="3">
        <f t="shared" si="33"/>
        <v>2031</v>
      </c>
      <c r="B844" s="39">
        <v>1458000</v>
      </c>
      <c r="C844" s="39">
        <v>496626.47906004492</v>
      </c>
      <c r="D844" s="39">
        <v>2957037.6942141298</v>
      </c>
      <c r="E844" s="39">
        <v>213644.049846654</v>
      </c>
      <c r="F844" s="39">
        <v>262289.96931781783</v>
      </c>
      <c r="G844" s="39">
        <v>145761.89701306852</v>
      </c>
      <c r="H844" s="39">
        <v>230531.06928229041</v>
      </c>
      <c r="I844" s="39">
        <v>109146.53548012435</v>
      </c>
      <c r="J844" s="39">
        <v>0</v>
      </c>
      <c r="K844" s="38"/>
      <c r="L844" s="38"/>
    </row>
    <row r="845" spans="1:12" s="10" customFormat="1" x14ac:dyDescent="0.2">
      <c r="A845" s="3">
        <f t="shared" si="33"/>
        <v>2032</v>
      </c>
      <c r="B845" s="39">
        <v>1296000</v>
      </c>
      <c r="C845" s="39">
        <v>461739.006145661</v>
      </c>
      <c r="D845" s="39">
        <v>2823140.5753619825</v>
      </c>
      <c r="E845" s="39">
        <v>187524.67405366589</v>
      </c>
      <c r="F845" s="39">
        <v>226121.60818162537</v>
      </c>
      <c r="G845" s="39">
        <v>127261.72480292416</v>
      </c>
      <c r="H845" s="39">
        <v>199112.24607822852</v>
      </c>
      <c r="I845" s="39">
        <v>94240.740737895161</v>
      </c>
      <c r="J845" s="39">
        <v>0</v>
      </c>
      <c r="K845" s="38"/>
      <c r="L845" s="38"/>
    </row>
    <row r="846" spans="1:12" s="10" customFormat="1" x14ac:dyDescent="0.2">
      <c r="A846" s="3">
        <f t="shared" si="33"/>
        <v>2033</v>
      </c>
      <c r="B846" s="39">
        <v>1134000.0000000002</v>
      </c>
      <c r="C846" s="39">
        <v>410729.67203458771</v>
      </c>
      <c r="D846" s="39">
        <v>2828791.8871361562</v>
      </c>
      <c r="E846" s="39">
        <v>158824.49683146307</v>
      </c>
      <c r="F846" s="39">
        <v>200937.33958363021</v>
      </c>
      <c r="G846" s="39">
        <v>109030.86843897738</v>
      </c>
      <c r="H846" s="39">
        <v>171173.90422523001</v>
      </c>
      <c r="I846" s="39">
        <v>83303.718886111747</v>
      </c>
      <c r="J846" s="39">
        <v>0</v>
      </c>
      <c r="K846" s="38"/>
      <c r="L846" s="38"/>
    </row>
    <row r="847" spans="1:12" s="10" customFormat="1" x14ac:dyDescent="0.2">
      <c r="A847" s="3">
        <f t="shared" si="33"/>
        <v>2034</v>
      </c>
      <c r="B847" s="39">
        <v>972000.00000000023</v>
      </c>
      <c r="C847" s="39">
        <v>361878.11785728252</v>
      </c>
      <c r="D847" s="39">
        <v>2780984.3989409418</v>
      </c>
      <c r="E847" s="39">
        <v>136906.38318071465</v>
      </c>
      <c r="F847" s="39">
        <v>165577.6582308904</v>
      </c>
      <c r="G847" s="39">
        <v>93413.802361173322</v>
      </c>
      <c r="H847" s="39">
        <v>144128.27022830845</v>
      </c>
      <c r="I847" s="39">
        <v>70095.768141630819</v>
      </c>
      <c r="J847" s="39">
        <v>0</v>
      </c>
      <c r="K847" s="38"/>
      <c r="L847" s="38"/>
    </row>
    <row r="848" spans="1:12" s="10" customFormat="1" x14ac:dyDescent="0.2">
      <c r="A848" s="3">
        <f t="shared" si="33"/>
        <v>2035</v>
      </c>
      <c r="B848" s="39">
        <v>810000</v>
      </c>
      <c r="C848" s="39">
        <v>303939.47294806212</v>
      </c>
      <c r="D848" s="39">
        <v>2825533.132451517</v>
      </c>
      <c r="E848" s="39">
        <v>109880.05769471316</v>
      </c>
      <c r="F848" s="39">
        <v>140331.89317223866</v>
      </c>
      <c r="G848" s="39">
        <v>77564.35338375649</v>
      </c>
      <c r="H848" s="39">
        <v>120283.12695054879</v>
      </c>
      <c r="I848" s="39">
        <v>58001.095850680846</v>
      </c>
      <c r="J848" s="39">
        <v>0</v>
      </c>
      <c r="K848" s="38"/>
      <c r="L848" s="38"/>
    </row>
    <row r="849" spans="1:12" s="10" customFormat="1" x14ac:dyDescent="0.2">
      <c r="A849" s="3">
        <f t="shared" si="33"/>
        <v>2036</v>
      </c>
      <c r="B849" s="39">
        <v>648000</v>
      </c>
      <c r="C849" s="39">
        <v>254335.78042014939</v>
      </c>
      <c r="D849" s="39">
        <v>2695013.0107310619</v>
      </c>
      <c r="E849" s="39">
        <v>78401.905848326249</v>
      </c>
      <c r="F849" s="39">
        <v>113495.97493739701</v>
      </c>
      <c r="G849" s="39">
        <v>62321.155716332105</v>
      </c>
      <c r="H849" s="39">
        <v>95522.483916769939</v>
      </c>
      <c r="I849" s="39">
        <v>43922.699161025332</v>
      </c>
      <c r="J849" s="39">
        <v>0</v>
      </c>
      <c r="K849" s="38"/>
      <c r="L849" s="38"/>
    </row>
    <row r="850" spans="1:12" s="10" customFormat="1" x14ac:dyDescent="0.2">
      <c r="A850" s="3">
        <f t="shared" si="33"/>
        <v>2037</v>
      </c>
      <c r="B850" s="39">
        <v>486000</v>
      </c>
      <c r="C850" s="39">
        <v>192423.31593259223</v>
      </c>
      <c r="D850" s="39">
        <v>2732068.2712978194</v>
      </c>
      <c r="E850" s="39">
        <v>66499.177114514925</v>
      </c>
      <c r="F850" s="39">
        <v>80170.432173412439</v>
      </c>
      <c r="G850" s="39">
        <v>44470.009242510459</v>
      </c>
      <c r="H850" s="39">
        <v>68614.914293428723</v>
      </c>
      <c r="I850" s="39">
        <v>33822.151243541266</v>
      </c>
      <c r="J850" s="39">
        <v>0</v>
      </c>
      <c r="K850" s="38"/>
      <c r="L850" s="38"/>
    </row>
    <row r="851" spans="1:12" s="10" customFormat="1" x14ac:dyDescent="0.2">
      <c r="A851" s="3">
        <f t="shared" si="33"/>
        <v>2038</v>
      </c>
      <c r="B851" s="39">
        <v>324000.00000000006</v>
      </c>
      <c r="C851" s="39">
        <v>133718.68116302218</v>
      </c>
      <c r="D851" s="39">
        <v>2617541.0728147659</v>
      </c>
      <c r="E851" s="39">
        <v>40467.018315588182</v>
      </c>
      <c r="F851" s="39">
        <v>52897.843670088776</v>
      </c>
      <c r="G851" s="39">
        <v>29550.99804909826</v>
      </c>
      <c r="H851" s="39">
        <v>46190.92304908084</v>
      </c>
      <c r="I851" s="39">
        <v>21174.535753121825</v>
      </c>
      <c r="J851" s="39">
        <v>0</v>
      </c>
      <c r="K851" s="38"/>
      <c r="L851" s="38"/>
    </row>
    <row r="852" spans="1:12" s="10" customFormat="1" x14ac:dyDescent="0.2">
      <c r="A852" s="3">
        <f t="shared" si="33"/>
        <v>2039</v>
      </c>
      <c r="B852" s="39">
        <v>162000</v>
      </c>
      <c r="C852" s="39">
        <v>68291.916250542912</v>
      </c>
      <c r="D852" s="39">
        <v>2594418.4896418611</v>
      </c>
      <c r="E852" s="39">
        <v>18399.626811825321</v>
      </c>
      <c r="F852" s="39">
        <v>26833.032907483346</v>
      </c>
      <c r="G852" s="39">
        <v>14837.887224870421</v>
      </c>
      <c r="H852" s="39">
        <v>23117.299191764614</v>
      </c>
      <c r="I852" s="39">
        <v>10520.237613513395</v>
      </c>
      <c r="J852" s="39">
        <v>0</v>
      </c>
      <c r="K852" s="38"/>
      <c r="L852" s="38"/>
    </row>
    <row r="853" spans="1:12" s="10" customFormat="1" x14ac:dyDescent="0.2">
      <c r="A853" s="3">
        <f t="shared" si="33"/>
        <v>2040</v>
      </c>
      <c r="B853" s="39">
        <v>0</v>
      </c>
      <c r="C853" s="39">
        <v>0</v>
      </c>
      <c r="D853" s="39">
        <v>2475750.2926137415</v>
      </c>
      <c r="E853" s="39">
        <v>0</v>
      </c>
      <c r="F853" s="39">
        <v>0</v>
      </c>
      <c r="G853" s="39">
        <v>0</v>
      </c>
      <c r="H853" s="39">
        <v>0</v>
      </c>
      <c r="I853" s="39">
        <v>0</v>
      </c>
      <c r="J853" s="39">
        <v>0</v>
      </c>
      <c r="K853" s="38"/>
      <c r="L853" s="38"/>
    </row>
    <row r="854" spans="1:12" s="10" customFormat="1" x14ac:dyDescent="0.2">
      <c r="A854" s="3">
        <f t="shared" si="33"/>
        <v>2041</v>
      </c>
      <c r="B854" s="39">
        <v>0</v>
      </c>
      <c r="C854" s="39">
        <v>0</v>
      </c>
      <c r="D854" s="39">
        <v>2459878.6849370948</v>
      </c>
      <c r="E854" s="39">
        <v>0</v>
      </c>
      <c r="F854" s="39">
        <v>0</v>
      </c>
      <c r="G854" s="39">
        <v>0</v>
      </c>
      <c r="H854" s="39">
        <v>0</v>
      </c>
      <c r="I854" s="39">
        <v>0</v>
      </c>
      <c r="J854" s="39">
        <v>0</v>
      </c>
      <c r="K854" s="38"/>
      <c r="L854" s="38"/>
    </row>
    <row r="855" spans="1:12" s="10" customFormat="1" x14ac:dyDescent="0.2">
      <c r="A855" s="3">
        <f t="shared" si="33"/>
        <v>2042</v>
      </c>
      <c r="B855" s="39">
        <v>0</v>
      </c>
      <c r="C855" s="39">
        <v>0</v>
      </c>
      <c r="D855" s="39">
        <v>2209452.915561317</v>
      </c>
      <c r="E855" s="39">
        <v>0</v>
      </c>
      <c r="F855" s="39">
        <v>0</v>
      </c>
      <c r="G855" s="39">
        <v>0</v>
      </c>
      <c r="H855" s="39">
        <v>0</v>
      </c>
      <c r="I855" s="39">
        <v>0</v>
      </c>
      <c r="J855" s="39">
        <v>0</v>
      </c>
      <c r="K855" s="38"/>
      <c r="L855" s="38"/>
    </row>
    <row r="856" spans="1:12" s="10" customFormat="1" x14ac:dyDescent="0.2">
      <c r="A856" s="3">
        <f t="shared" si="33"/>
        <v>2043</v>
      </c>
      <c r="B856" s="39">
        <v>0</v>
      </c>
      <c r="C856" s="39">
        <v>0</v>
      </c>
      <c r="D856" s="39">
        <v>2300471.5224411436</v>
      </c>
      <c r="E856" s="39">
        <v>0</v>
      </c>
      <c r="F856" s="39">
        <v>0</v>
      </c>
      <c r="G856" s="39">
        <v>0</v>
      </c>
      <c r="H856" s="39">
        <v>0</v>
      </c>
      <c r="I856" s="39">
        <v>0</v>
      </c>
      <c r="J856" s="39">
        <v>0</v>
      </c>
      <c r="K856" s="38"/>
      <c r="L856" s="38"/>
    </row>
    <row r="857" spans="1:12" x14ac:dyDescent="0.2">
      <c r="E857" s="26"/>
      <c r="F857" s="26"/>
      <c r="G857" s="26"/>
      <c r="H857" s="26"/>
      <c r="I857" s="26"/>
      <c r="J857" s="26"/>
      <c r="K857" s="26"/>
      <c r="L857" s="26"/>
    </row>
    <row r="858" spans="1:12" x14ac:dyDescent="0.2">
      <c r="A858" s="3">
        <f>A833+1</f>
        <v>34</v>
      </c>
      <c r="B858" s="9" t="str">
        <f ca="1">OFFSET(Portfolios!$B$7,A858,0)</f>
        <v>Portfolio34</v>
      </c>
      <c r="C858" s="9"/>
      <c r="E858" s="92" t="s">
        <v>183</v>
      </c>
      <c r="F858" s="92"/>
      <c r="G858" s="92"/>
      <c r="H858" s="92"/>
      <c r="I858" s="92"/>
      <c r="J858" s="92"/>
      <c r="K858" s="26"/>
      <c r="L858" s="26"/>
    </row>
    <row r="859" spans="1:12" x14ac:dyDescent="0.2">
      <c r="C859" s="28" t="s">
        <v>184</v>
      </c>
      <c r="D859" s="28" t="s">
        <v>185</v>
      </c>
      <c r="E859" s="26" t="s">
        <v>186</v>
      </c>
      <c r="F859" s="26" t="s">
        <v>187</v>
      </c>
      <c r="G859" s="26" t="s">
        <v>188</v>
      </c>
      <c r="H859" s="26" t="s">
        <v>189</v>
      </c>
      <c r="I859" s="26" t="s">
        <v>190</v>
      </c>
      <c r="J859" s="26" t="s">
        <v>191</v>
      </c>
      <c r="K859" s="26"/>
      <c r="L859" s="26"/>
    </row>
    <row r="860" spans="1:12" s="11" customFormat="1" x14ac:dyDescent="0.2">
      <c r="A860" s="3" t="s">
        <v>163</v>
      </c>
      <c r="B860" s="3" t="s">
        <v>192</v>
      </c>
      <c r="C860" s="3" t="s">
        <v>193</v>
      </c>
      <c r="D860" s="3" t="s">
        <v>194</v>
      </c>
      <c r="E860" s="42" t="s">
        <v>195</v>
      </c>
      <c r="F860" s="42" t="s">
        <v>196</v>
      </c>
      <c r="G860" s="42" t="s">
        <v>197</v>
      </c>
      <c r="H860" s="42" t="s">
        <v>198</v>
      </c>
      <c r="I860" s="42" t="s">
        <v>199</v>
      </c>
      <c r="J860" s="42" t="s">
        <v>200</v>
      </c>
      <c r="K860" s="42"/>
      <c r="L860" s="42"/>
    </row>
    <row r="861" spans="1:12" s="10" customFormat="1" x14ac:dyDescent="0.2">
      <c r="A861" s="3">
        <v>2023</v>
      </c>
      <c r="B861" s="39">
        <v>5887116.996684636</v>
      </c>
      <c r="C861" s="39">
        <v>2351874.5364913354</v>
      </c>
      <c r="D861" s="39">
        <v>2097049.4985760415</v>
      </c>
      <c r="E861" s="39">
        <v>41539.20481639068</v>
      </c>
      <c r="F861" s="39">
        <v>919174.71131232113</v>
      </c>
      <c r="G861" s="39">
        <v>509984.797645399</v>
      </c>
      <c r="H861" s="39">
        <v>641894.75561750995</v>
      </c>
      <c r="I861" s="39">
        <v>130219.07016810354</v>
      </c>
      <c r="J861" s="39">
        <v>1292429.9206335763</v>
      </c>
      <c r="K861" s="38"/>
      <c r="L861" s="38"/>
    </row>
    <row r="862" spans="1:12" s="10" customFormat="1" x14ac:dyDescent="0.2">
      <c r="A862" s="3">
        <f>A861+1</f>
        <v>2024</v>
      </c>
      <c r="B862" s="39">
        <v>5308315.9774718583</v>
      </c>
      <c r="C862" s="39">
        <v>1802932.700610318</v>
      </c>
      <c r="D862" s="39">
        <v>1865467.4702614713</v>
      </c>
      <c r="E862" s="39">
        <v>137208.05507728859</v>
      </c>
      <c r="F862" s="39">
        <v>879158.41375910328</v>
      </c>
      <c r="G862" s="39">
        <v>490395.35821881203</v>
      </c>
      <c r="H862" s="39">
        <v>635820.9104846142</v>
      </c>
      <c r="I862" s="39">
        <v>175051.28657929442</v>
      </c>
      <c r="J862" s="39">
        <v>1187749.2527424274</v>
      </c>
      <c r="K862" s="38"/>
      <c r="L862" s="38"/>
    </row>
    <row r="863" spans="1:12" s="10" customFormat="1" x14ac:dyDescent="0.2">
      <c r="A863" s="3">
        <f t="shared" ref="A863:A881" si="34">A862+1</f>
        <v>2025</v>
      </c>
      <c r="B863" s="39">
        <v>5049606.9465753846</v>
      </c>
      <c r="C863" s="39">
        <v>1705194.9242767447</v>
      </c>
      <c r="D863" s="39">
        <v>1790076.7847322035</v>
      </c>
      <c r="E863" s="39">
        <v>142367.2931571104</v>
      </c>
      <c r="F863" s="39">
        <v>837291.94904012152</v>
      </c>
      <c r="G863" s="39">
        <v>463866.2069468085</v>
      </c>
      <c r="H863" s="39">
        <v>563300.52251154685</v>
      </c>
      <c r="I863" s="39">
        <v>176531.98323756657</v>
      </c>
      <c r="J863" s="39">
        <v>1161054.0674054862</v>
      </c>
      <c r="K863" s="38"/>
      <c r="L863" s="38"/>
    </row>
    <row r="864" spans="1:12" s="10" customFormat="1" x14ac:dyDescent="0.2">
      <c r="A864" s="3">
        <f t="shared" si="34"/>
        <v>2026</v>
      </c>
      <c r="B864" s="39">
        <v>4363685.5572603075</v>
      </c>
      <c r="C864" s="39">
        <v>1366815.9960533793</v>
      </c>
      <c r="D864" s="39">
        <v>2265764.6771519571</v>
      </c>
      <c r="E864" s="39">
        <v>167981.07860318711</v>
      </c>
      <c r="F864" s="39">
        <v>721454.85498675751</v>
      </c>
      <c r="G864" s="39">
        <v>393272.82083043718</v>
      </c>
      <c r="H864" s="39">
        <v>519881.22211767075</v>
      </c>
      <c r="I864" s="39">
        <v>156078.44895315624</v>
      </c>
      <c r="J864" s="39">
        <v>1038201.1357157194</v>
      </c>
      <c r="K864" s="38"/>
      <c r="L864" s="38"/>
    </row>
    <row r="865" spans="1:12" s="10" customFormat="1" x14ac:dyDescent="0.2">
      <c r="A865" s="3">
        <f t="shared" si="34"/>
        <v>2027</v>
      </c>
      <c r="B865" s="39">
        <v>3677764.1679452304</v>
      </c>
      <c r="C865" s="39">
        <v>1091730.7582220007</v>
      </c>
      <c r="D865" s="39">
        <v>2920645.0128368884</v>
      </c>
      <c r="E865" s="39">
        <v>222700.80140269003</v>
      </c>
      <c r="F865" s="39">
        <v>579927.09336780547</v>
      </c>
      <c r="G865" s="39">
        <v>317101.29588180489</v>
      </c>
      <c r="H865" s="39">
        <v>480068.29243835376</v>
      </c>
      <c r="I865" s="39">
        <v>167172.28697666316</v>
      </c>
      <c r="J865" s="39">
        <v>819063.63965591241</v>
      </c>
      <c r="K865" s="38"/>
      <c r="L865" s="38"/>
    </row>
    <row r="866" spans="1:12" s="10" customFormat="1" x14ac:dyDescent="0.2">
      <c r="A866" s="3">
        <f t="shared" si="34"/>
        <v>2028</v>
      </c>
      <c r="B866" s="39">
        <v>2991842.7786301533</v>
      </c>
      <c r="C866" s="39">
        <v>811290.14317092486</v>
      </c>
      <c r="D866" s="39">
        <v>3817678.7927446794</v>
      </c>
      <c r="E866" s="39">
        <v>360533.5775579242</v>
      </c>
      <c r="F866" s="39">
        <v>435432.12929427472</v>
      </c>
      <c r="G866" s="39">
        <v>240101.86746574592</v>
      </c>
      <c r="H866" s="39">
        <v>385569.7703597598</v>
      </c>
      <c r="I866" s="39">
        <v>187487.28343005822</v>
      </c>
      <c r="J866" s="39">
        <v>571428.00735146541</v>
      </c>
      <c r="K866" s="38"/>
      <c r="L866" s="38"/>
    </row>
    <row r="867" spans="1:12" s="10" customFormat="1" x14ac:dyDescent="0.2">
      <c r="A867" s="3">
        <f t="shared" si="34"/>
        <v>2029</v>
      </c>
      <c r="B867" s="39">
        <v>2305921.3893150762</v>
      </c>
      <c r="C867" s="39">
        <v>629844.54924022092</v>
      </c>
      <c r="D867" s="39">
        <v>4198792.9415517477</v>
      </c>
      <c r="E867" s="39">
        <v>276854.29606676742</v>
      </c>
      <c r="F867" s="39">
        <v>338557.45155797561</v>
      </c>
      <c r="G867" s="39">
        <v>187835.08962293417</v>
      </c>
      <c r="H867" s="39">
        <v>295418.33538203721</v>
      </c>
      <c r="I867" s="39">
        <v>144426.29555077016</v>
      </c>
      <c r="J867" s="39">
        <v>432985.37189437088</v>
      </c>
      <c r="K867" s="38"/>
      <c r="L867" s="38"/>
    </row>
    <row r="868" spans="1:12" s="10" customFormat="1" x14ac:dyDescent="0.2">
      <c r="A868" s="3">
        <f t="shared" si="34"/>
        <v>2030</v>
      </c>
      <c r="B868" s="39">
        <v>1620000.0000000005</v>
      </c>
      <c r="C868" s="39">
        <v>550193.61209150194</v>
      </c>
      <c r="D868" s="39">
        <v>2882753.2989552729</v>
      </c>
      <c r="E868" s="39">
        <v>231881.81043026122</v>
      </c>
      <c r="F868" s="39">
        <v>295411.64638210257</v>
      </c>
      <c r="G868" s="39">
        <v>164415.47008924422</v>
      </c>
      <c r="H868" s="39">
        <v>256135.25842378472</v>
      </c>
      <c r="I868" s="39">
        <v>121962.20258310578</v>
      </c>
      <c r="J868" s="39">
        <v>0</v>
      </c>
      <c r="K868" s="38"/>
      <c r="L868" s="38"/>
    </row>
    <row r="869" spans="1:12" s="10" customFormat="1" x14ac:dyDescent="0.2">
      <c r="A869" s="3">
        <f t="shared" si="34"/>
        <v>2031</v>
      </c>
      <c r="B869" s="39">
        <v>1458000</v>
      </c>
      <c r="C869" s="39">
        <v>496626.47906004492</v>
      </c>
      <c r="D869" s="39">
        <v>2957037.6942141298</v>
      </c>
      <c r="E869" s="39">
        <v>213644.049846654</v>
      </c>
      <c r="F869" s="39">
        <v>262289.96931781783</v>
      </c>
      <c r="G869" s="39">
        <v>145761.89701306852</v>
      </c>
      <c r="H869" s="39">
        <v>230531.06928229041</v>
      </c>
      <c r="I869" s="39">
        <v>109146.53548012435</v>
      </c>
      <c r="J869" s="39">
        <v>0</v>
      </c>
      <c r="K869" s="38"/>
      <c r="L869" s="38"/>
    </row>
    <row r="870" spans="1:12" s="10" customFormat="1" x14ac:dyDescent="0.2">
      <c r="A870" s="3">
        <f t="shared" si="34"/>
        <v>2032</v>
      </c>
      <c r="B870" s="39">
        <v>1296000</v>
      </c>
      <c r="C870" s="39">
        <v>461739.006145661</v>
      </c>
      <c r="D870" s="39">
        <v>2823140.5753619825</v>
      </c>
      <c r="E870" s="39">
        <v>187524.67405366589</v>
      </c>
      <c r="F870" s="39">
        <v>226121.60818162537</v>
      </c>
      <c r="G870" s="39">
        <v>127261.72480292416</v>
      </c>
      <c r="H870" s="39">
        <v>199112.24607822852</v>
      </c>
      <c r="I870" s="39">
        <v>94240.740737895161</v>
      </c>
      <c r="J870" s="39">
        <v>0</v>
      </c>
      <c r="K870" s="38"/>
      <c r="L870" s="38"/>
    </row>
    <row r="871" spans="1:12" s="10" customFormat="1" x14ac:dyDescent="0.2">
      <c r="A871" s="3">
        <f t="shared" si="34"/>
        <v>2033</v>
      </c>
      <c r="B871" s="39">
        <v>1134000.0000000002</v>
      </c>
      <c r="C871" s="39">
        <v>410729.67203458771</v>
      </c>
      <c r="D871" s="39">
        <v>2828791.8871361562</v>
      </c>
      <c r="E871" s="39">
        <v>158824.49683146307</v>
      </c>
      <c r="F871" s="39">
        <v>200937.33958363021</v>
      </c>
      <c r="G871" s="39">
        <v>109030.86843897738</v>
      </c>
      <c r="H871" s="39">
        <v>171173.90422523001</v>
      </c>
      <c r="I871" s="39">
        <v>83303.718886111747</v>
      </c>
      <c r="J871" s="39">
        <v>0</v>
      </c>
      <c r="K871" s="38"/>
      <c r="L871" s="38"/>
    </row>
    <row r="872" spans="1:12" s="10" customFormat="1" x14ac:dyDescent="0.2">
      <c r="A872" s="3">
        <f t="shared" si="34"/>
        <v>2034</v>
      </c>
      <c r="B872" s="39">
        <v>972000.00000000023</v>
      </c>
      <c r="C872" s="39">
        <v>361878.11785728252</v>
      </c>
      <c r="D872" s="39">
        <v>2780984.3989409418</v>
      </c>
      <c r="E872" s="39">
        <v>136906.38318071465</v>
      </c>
      <c r="F872" s="39">
        <v>165577.6582308904</v>
      </c>
      <c r="G872" s="39">
        <v>93413.802361173322</v>
      </c>
      <c r="H872" s="39">
        <v>144128.27022830845</v>
      </c>
      <c r="I872" s="39">
        <v>70095.768141630819</v>
      </c>
      <c r="J872" s="39">
        <v>0</v>
      </c>
      <c r="K872" s="38"/>
      <c r="L872" s="38"/>
    </row>
    <row r="873" spans="1:12" s="10" customFormat="1" x14ac:dyDescent="0.2">
      <c r="A873" s="3">
        <f t="shared" si="34"/>
        <v>2035</v>
      </c>
      <c r="B873" s="39">
        <v>810000</v>
      </c>
      <c r="C873" s="39">
        <v>303939.47294806212</v>
      </c>
      <c r="D873" s="39">
        <v>2825533.132451517</v>
      </c>
      <c r="E873" s="39">
        <v>109880.05769471316</v>
      </c>
      <c r="F873" s="39">
        <v>140331.89317223866</v>
      </c>
      <c r="G873" s="39">
        <v>77564.35338375649</v>
      </c>
      <c r="H873" s="39">
        <v>120283.12695054879</v>
      </c>
      <c r="I873" s="39">
        <v>58001.095850680846</v>
      </c>
      <c r="J873" s="39">
        <v>0</v>
      </c>
      <c r="K873" s="38"/>
      <c r="L873" s="38"/>
    </row>
    <row r="874" spans="1:12" s="10" customFormat="1" x14ac:dyDescent="0.2">
      <c r="A874" s="3">
        <f t="shared" si="34"/>
        <v>2036</v>
      </c>
      <c r="B874" s="39">
        <v>648000</v>
      </c>
      <c r="C874" s="39">
        <v>254335.78042014939</v>
      </c>
      <c r="D874" s="39">
        <v>2695013.0107310619</v>
      </c>
      <c r="E874" s="39">
        <v>78401.905848326249</v>
      </c>
      <c r="F874" s="39">
        <v>113495.97493739701</v>
      </c>
      <c r="G874" s="39">
        <v>62321.155716332105</v>
      </c>
      <c r="H874" s="39">
        <v>95522.483916769939</v>
      </c>
      <c r="I874" s="39">
        <v>43922.699161025332</v>
      </c>
      <c r="J874" s="39">
        <v>0</v>
      </c>
      <c r="K874" s="38"/>
      <c r="L874" s="38"/>
    </row>
    <row r="875" spans="1:12" s="10" customFormat="1" x14ac:dyDescent="0.2">
      <c r="A875" s="3">
        <f t="shared" si="34"/>
        <v>2037</v>
      </c>
      <c r="B875" s="39">
        <v>486000</v>
      </c>
      <c r="C875" s="39">
        <v>192423.31593259223</v>
      </c>
      <c r="D875" s="39">
        <v>2732068.2712978194</v>
      </c>
      <c r="E875" s="39">
        <v>66499.177114514925</v>
      </c>
      <c r="F875" s="39">
        <v>80170.432173412439</v>
      </c>
      <c r="G875" s="39">
        <v>44470.009242510459</v>
      </c>
      <c r="H875" s="39">
        <v>68614.914293428723</v>
      </c>
      <c r="I875" s="39">
        <v>33822.151243541266</v>
      </c>
      <c r="J875" s="39">
        <v>0</v>
      </c>
      <c r="K875" s="38"/>
      <c r="L875" s="38"/>
    </row>
    <row r="876" spans="1:12" s="10" customFormat="1" x14ac:dyDescent="0.2">
      <c r="A876" s="3">
        <f t="shared" si="34"/>
        <v>2038</v>
      </c>
      <c r="B876" s="39">
        <v>324000.00000000006</v>
      </c>
      <c r="C876" s="39">
        <v>133718.68116302218</v>
      </c>
      <c r="D876" s="39">
        <v>2617541.0728147659</v>
      </c>
      <c r="E876" s="39">
        <v>40467.018315588182</v>
      </c>
      <c r="F876" s="39">
        <v>52897.843670088776</v>
      </c>
      <c r="G876" s="39">
        <v>29550.99804909826</v>
      </c>
      <c r="H876" s="39">
        <v>46190.92304908084</v>
      </c>
      <c r="I876" s="39">
        <v>21174.535753121825</v>
      </c>
      <c r="J876" s="39">
        <v>0</v>
      </c>
      <c r="K876" s="38"/>
      <c r="L876" s="38"/>
    </row>
    <row r="877" spans="1:12" s="10" customFormat="1" x14ac:dyDescent="0.2">
      <c r="A877" s="3">
        <f t="shared" si="34"/>
        <v>2039</v>
      </c>
      <c r="B877" s="39">
        <v>162000</v>
      </c>
      <c r="C877" s="39">
        <v>68291.916250542912</v>
      </c>
      <c r="D877" s="39">
        <v>2594418.4896418611</v>
      </c>
      <c r="E877" s="39">
        <v>18399.626811825321</v>
      </c>
      <c r="F877" s="39">
        <v>26833.032907483346</v>
      </c>
      <c r="G877" s="39">
        <v>14837.887224870421</v>
      </c>
      <c r="H877" s="39">
        <v>23117.299191764614</v>
      </c>
      <c r="I877" s="39">
        <v>10520.237613513395</v>
      </c>
      <c r="J877" s="39">
        <v>0</v>
      </c>
      <c r="K877" s="38"/>
      <c r="L877" s="38"/>
    </row>
    <row r="878" spans="1:12" s="10" customFormat="1" x14ac:dyDescent="0.2">
      <c r="A878" s="3">
        <f t="shared" si="34"/>
        <v>2040</v>
      </c>
      <c r="B878" s="39">
        <v>0</v>
      </c>
      <c r="C878" s="39">
        <v>0</v>
      </c>
      <c r="D878" s="39">
        <v>2475750.2926137415</v>
      </c>
      <c r="E878" s="39">
        <v>0</v>
      </c>
      <c r="F878" s="39">
        <v>0</v>
      </c>
      <c r="G878" s="39">
        <v>0</v>
      </c>
      <c r="H878" s="39">
        <v>0</v>
      </c>
      <c r="I878" s="39">
        <v>0</v>
      </c>
      <c r="J878" s="39">
        <v>0</v>
      </c>
      <c r="K878" s="38"/>
      <c r="L878" s="38"/>
    </row>
    <row r="879" spans="1:12" s="10" customFormat="1" x14ac:dyDescent="0.2">
      <c r="A879" s="3">
        <f t="shared" si="34"/>
        <v>2041</v>
      </c>
      <c r="B879" s="39">
        <v>0</v>
      </c>
      <c r="C879" s="39">
        <v>0</v>
      </c>
      <c r="D879" s="39">
        <v>2459878.6849370948</v>
      </c>
      <c r="E879" s="39">
        <v>0</v>
      </c>
      <c r="F879" s="39">
        <v>0</v>
      </c>
      <c r="G879" s="39">
        <v>0</v>
      </c>
      <c r="H879" s="39">
        <v>0</v>
      </c>
      <c r="I879" s="39">
        <v>0</v>
      </c>
      <c r="J879" s="39">
        <v>0</v>
      </c>
      <c r="K879" s="38"/>
      <c r="L879" s="38"/>
    </row>
    <row r="880" spans="1:12" s="10" customFormat="1" x14ac:dyDescent="0.2">
      <c r="A880" s="3">
        <f t="shared" si="34"/>
        <v>2042</v>
      </c>
      <c r="B880" s="39">
        <v>0</v>
      </c>
      <c r="C880" s="39">
        <v>0</v>
      </c>
      <c r="D880" s="39">
        <v>2209452.915561317</v>
      </c>
      <c r="E880" s="39">
        <v>0</v>
      </c>
      <c r="F880" s="39">
        <v>0</v>
      </c>
      <c r="G880" s="39">
        <v>0</v>
      </c>
      <c r="H880" s="39">
        <v>0</v>
      </c>
      <c r="I880" s="39">
        <v>0</v>
      </c>
      <c r="J880" s="39">
        <v>0</v>
      </c>
      <c r="K880" s="38"/>
      <c r="L880" s="38"/>
    </row>
    <row r="881" spans="1:12" s="10" customFormat="1" x14ac:dyDescent="0.2">
      <c r="A881" s="3">
        <f t="shared" si="34"/>
        <v>2043</v>
      </c>
      <c r="B881" s="39">
        <v>0</v>
      </c>
      <c r="C881" s="39">
        <v>0</v>
      </c>
      <c r="D881" s="39">
        <v>2300471.5224411436</v>
      </c>
      <c r="E881" s="39">
        <v>0</v>
      </c>
      <c r="F881" s="39">
        <v>0</v>
      </c>
      <c r="G881" s="39">
        <v>0</v>
      </c>
      <c r="H881" s="39">
        <v>0</v>
      </c>
      <c r="I881" s="39">
        <v>0</v>
      </c>
      <c r="J881" s="39">
        <v>0</v>
      </c>
      <c r="K881" s="38"/>
      <c r="L881" s="38"/>
    </row>
    <row r="882" spans="1:12" x14ac:dyDescent="0.2">
      <c r="E882" s="26"/>
      <c r="F882" s="26"/>
      <c r="G882" s="26"/>
      <c r="H882" s="26"/>
      <c r="I882" s="26"/>
      <c r="J882" s="26"/>
      <c r="K882" s="26"/>
      <c r="L882" s="26"/>
    </row>
    <row r="883" spans="1:12" x14ac:dyDescent="0.2">
      <c r="A883" s="3">
        <f>A858+1</f>
        <v>35</v>
      </c>
      <c r="B883" s="9" t="str">
        <f ca="1">OFFSET(Portfolios!$B$7,A883,0)</f>
        <v>Portfolio35</v>
      </c>
      <c r="C883" s="9"/>
      <c r="E883" s="92" t="s">
        <v>183</v>
      </c>
      <c r="F883" s="92"/>
      <c r="G883" s="92"/>
      <c r="H883" s="92"/>
      <c r="I883" s="92"/>
      <c r="J883" s="92"/>
      <c r="K883" s="26"/>
      <c r="L883" s="26"/>
    </row>
    <row r="884" spans="1:12" x14ac:dyDescent="0.2">
      <c r="C884" s="28" t="s">
        <v>184</v>
      </c>
      <c r="D884" s="28" t="s">
        <v>185</v>
      </c>
      <c r="E884" s="26" t="s">
        <v>186</v>
      </c>
      <c r="F884" s="26" t="s">
        <v>187</v>
      </c>
      <c r="G884" s="26" t="s">
        <v>188</v>
      </c>
      <c r="H884" s="26" t="s">
        <v>189</v>
      </c>
      <c r="I884" s="26" t="s">
        <v>190</v>
      </c>
      <c r="J884" s="26" t="s">
        <v>191</v>
      </c>
      <c r="K884" s="26"/>
      <c r="L884" s="26"/>
    </row>
    <row r="885" spans="1:12" s="11" customFormat="1" x14ac:dyDescent="0.2">
      <c r="A885" s="3" t="s">
        <v>163</v>
      </c>
      <c r="B885" s="3" t="s">
        <v>192</v>
      </c>
      <c r="C885" s="3" t="s">
        <v>193</v>
      </c>
      <c r="D885" s="3" t="s">
        <v>194</v>
      </c>
      <c r="E885" s="42" t="s">
        <v>195</v>
      </c>
      <c r="F885" s="42" t="s">
        <v>196</v>
      </c>
      <c r="G885" s="42" t="s">
        <v>197</v>
      </c>
      <c r="H885" s="42" t="s">
        <v>198</v>
      </c>
      <c r="I885" s="42" t="s">
        <v>199</v>
      </c>
      <c r="J885" s="42" t="s">
        <v>200</v>
      </c>
      <c r="K885" s="42"/>
      <c r="L885" s="42"/>
    </row>
    <row r="886" spans="1:12" s="10" customFormat="1" x14ac:dyDescent="0.2">
      <c r="A886" s="3">
        <v>2023</v>
      </c>
      <c r="B886" s="39">
        <v>5887116.996684636</v>
      </c>
      <c r="C886" s="39">
        <v>2351874.5364913354</v>
      </c>
      <c r="D886" s="39">
        <v>2097049.4985760415</v>
      </c>
      <c r="E886" s="39">
        <v>41539.20481639068</v>
      </c>
      <c r="F886" s="39">
        <v>919174.71131232113</v>
      </c>
      <c r="G886" s="39">
        <v>509984.797645399</v>
      </c>
      <c r="H886" s="39">
        <v>641894.75561750995</v>
      </c>
      <c r="I886" s="39">
        <v>130219.07016810354</v>
      </c>
      <c r="J886" s="39">
        <v>1292429.9206335763</v>
      </c>
      <c r="K886" s="38"/>
      <c r="L886" s="38"/>
    </row>
    <row r="887" spans="1:12" s="10" customFormat="1" x14ac:dyDescent="0.2">
      <c r="A887" s="3">
        <f>A886+1</f>
        <v>2024</v>
      </c>
      <c r="B887" s="39">
        <v>5308315.9774718583</v>
      </c>
      <c r="C887" s="39">
        <v>1802932.700610318</v>
      </c>
      <c r="D887" s="39">
        <v>1865467.4702614713</v>
      </c>
      <c r="E887" s="39">
        <v>137208.05507728859</v>
      </c>
      <c r="F887" s="39">
        <v>879158.41375910328</v>
      </c>
      <c r="G887" s="39">
        <v>490395.35821881203</v>
      </c>
      <c r="H887" s="39">
        <v>635820.9104846142</v>
      </c>
      <c r="I887" s="39">
        <v>175051.28657929442</v>
      </c>
      <c r="J887" s="39">
        <v>1187749.2527424274</v>
      </c>
      <c r="K887" s="38"/>
      <c r="L887" s="38"/>
    </row>
    <row r="888" spans="1:12" s="10" customFormat="1" x14ac:dyDescent="0.2">
      <c r="A888" s="3">
        <f t="shared" ref="A888:A905" si="35">A887+1</f>
        <v>2025</v>
      </c>
      <c r="B888" s="39">
        <v>5049606.9465753846</v>
      </c>
      <c r="C888" s="39">
        <v>1705194.9242767447</v>
      </c>
      <c r="D888" s="39">
        <v>1790076.7847322035</v>
      </c>
      <c r="E888" s="39">
        <v>142367.2931571104</v>
      </c>
      <c r="F888" s="39">
        <v>837291.94904012152</v>
      </c>
      <c r="G888" s="39">
        <v>463866.2069468085</v>
      </c>
      <c r="H888" s="39">
        <v>563300.52251154685</v>
      </c>
      <c r="I888" s="39">
        <v>176531.98323756657</v>
      </c>
      <c r="J888" s="39">
        <v>1161054.0674054862</v>
      </c>
      <c r="K888" s="38"/>
      <c r="L888" s="38"/>
    </row>
    <row r="889" spans="1:12" s="10" customFormat="1" x14ac:dyDescent="0.2">
      <c r="A889" s="3">
        <f t="shared" si="35"/>
        <v>2026</v>
      </c>
      <c r="B889" s="39">
        <v>4363685.5572603075</v>
      </c>
      <c r="C889" s="39">
        <v>1366815.9960533793</v>
      </c>
      <c r="D889" s="39">
        <v>2265764.6771519571</v>
      </c>
      <c r="E889" s="39">
        <v>167981.07860318711</v>
      </c>
      <c r="F889" s="39">
        <v>721454.85498675751</v>
      </c>
      <c r="G889" s="39">
        <v>393272.82083043718</v>
      </c>
      <c r="H889" s="39">
        <v>519881.22211767075</v>
      </c>
      <c r="I889" s="39">
        <v>156078.44895315624</v>
      </c>
      <c r="J889" s="39">
        <v>1038201.1357157194</v>
      </c>
      <c r="K889" s="38"/>
      <c r="L889" s="38"/>
    </row>
    <row r="890" spans="1:12" s="10" customFormat="1" x14ac:dyDescent="0.2">
      <c r="A890" s="3">
        <f t="shared" si="35"/>
        <v>2027</v>
      </c>
      <c r="B890" s="39">
        <v>3677764.1679452304</v>
      </c>
      <c r="C890" s="39">
        <v>1091730.7582220007</v>
      </c>
      <c r="D890" s="39">
        <v>2920645.0128368884</v>
      </c>
      <c r="E890" s="39">
        <v>222700.80140269003</v>
      </c>
      <c r="F890" s="39">
        <v>579927.09336780547</v>
      </c>
      <c r="G890" s="39">
        <v>317101.29588180489</v>
      </c>
      <c r="H890" s="39">
        <v>480068.29243835376</v>
      </c>
      <c r="I890" s="39">
        <v>167172.28697666316</v>
      </c>
      <c r="J890" s="39">
        <v>819063.63965591241</v>
      </c>
      <c r="K890" s="38"/>
      <c r="L890" s="38"/>
    </row>
    <row r="891" spans="1:12" s="10" customFormat="1" x14ac:dyDescent="0.2">
      <c r="A891" s="3">
        <f t="shared" si="35"/>
        <v>2028</v>
      </c>
      <c r="B891" s="39">
        <v>2991842.7786301533</v>
      </c>
      <c r="C891" s="39">
        <v>811290.14317092486</v>
      </c>
      <c r="D891" s="39">
        <v>3817678.7927446794</v>
      </c>
      <c r="E891" s="39">
        <v>360533.5775579242</v>
      </c>
      <c r="F891" s="39">
        <v>435432.12929427472</v>
      </c>
      <c r="G891" s="39">
        <v>240101.86746574592</v>
      </c>
      <c r="H891" s="39">
        <v>385569.7703597598</v>
      </c>
      <c r="I891" s="39">
        <v>187487.28343005822</v>
      </c>
      <c r="J891" s="39">
        <v>571428.00735146541</v>
      </c>
      <c r="K891" s="38"/>
      <c r="L891" s="38"/>
    </row>
    <row r="892" spans="1:12" s="10" customFormat="1" x14ac:dyDescent="0.2">
      <c r="A892" s="3">
        <f t="shared" si="35"/>
        <v>2029</v>
      </c>
      <c r="B892" s="39">
        <v>2305921.3893150762</v>
      </c>
      <c r="C892" s="39">
        <v>629844.54924022092</v>
      </c>
      <c r="D892" s="39">
        <v>4198792.9415517477</v>
      </c>
      <c r="E892" s="39">
        <v>276854.29606676742</v>
      </c>
      <c r="F892" s="39">
        <v>338557.45155797561</v>
      </c>
      <c r="G892" s="39">
        <v>187835.08962293417</v>
      </c>
      <c r="H892" s="39">
        <v>295418.33538203721</v>
      </c>
      <c r="I892" s="39">
        <v>144426.29555077016</v>
      </c>
      <c r="J892" s="39">
        <v>432985.37189437088</v>
      </c>
      <c r="K892" s="38"/>
      <c r="L892" s="38"/>
    </row>
    <row r="893" spans="1:12" s="10" customFormat="1" x14ac:dyDescent="0.2">
      <c r="A893" s="3">
        <f t="shared" si="35"/>
        <v>2030</v>
      </c>
      <c r="B893" s="39">
        <v>1620000.0000000005</v>
      </c>
      <c r="C893" s="39">
        <v>550193.61209150194</v>
      </c>
      <c r="D893" s="39">
        <v>2882753.2989552729</v>
      </c>
      <c r="E893" s="39">
        <v>231881.81043026122</v>
      </c>
      <c r="F893" s="39">
        <v>295411.64638210257</v>
      </c>
      <c r="G893" s="39">
        <v>164415.47008924422</v>
      </c>
      <c r="H893" s="39">
        <v>256135.25842378472</v>
      </c>
      <c r="I893" s="39">
        <v>121962.20258310578</v>
      </c>
      <c r="J893" s="39">
        <v>0</v>
      </c>
      <c r="K893" s="38"/>
      <c r="L893" s="38"/>
    </row>
    <row r="894" spans="1:12" s="10" customFormat="1" x14ac:dyDescent="0.2">
      <c r="A894" s="3">
        <f t="shared" si="35"/>
        <v>2031</v>
      </c>
      <c r="B894" s="39">
        <v>1458000</v>
      </c>
      <c r="C894" s="39">
        <v>496626.47906004492</v>
      </c>
      <c r="D894" s="39">
        <v>2957037.6942141298</v>
      </c>
      <c r="E894" s="39">
        <v>213644.049846654</v>
      </c>
      <c r="F894" s="39">
        <v>262289.96931781783</v>
      </c>
      <c r="G894" s="39">
        <v>145761.89701306852</v>
      </c>
      <c r="H894" s="39">
        <v>230531.06928229041</v>
      </c>
      <c r="I894" s="39">
        <v>109146.53548012435</v>
      </c>
      <c r="J894" s="39">
        <v>0</v>
      </c>
      <c r="K894" s="38"/>
      <c r="L894" s="38"/>
    </row>
    <row r="895" spans="1:12" s="10" customFormat="1" x14ac:dyDescent="0.2">
      <c r="A895" s="3">
        <f t="shared" si="35"/>
        <v>2032</v>
      </c>
      <c r="B895" s="39">
        <v>1296000</v>
      </c>
      <c r="C895" s="39">
        <v>461739.006145661</v>
      </c>
      <c r="D895" s="39">
        <v>2823140.5753619825</v>
      </c>
      <c r="E895" s="39">
        <v>187524.67405366589</v>
      </c>
      <c r="F895" s="39">
        <v>226121.60818162537</v>
      </c>
      <c r="G895" s="39">
        <v>127261.72480292416</v>
      </c>
      <c r="H895" s="39">
        <v>199112.24607822852</v>
      </c>
      <c r="I895" s="39">
        <v>94240.740737895161</v>
      </c>
      <c r="J895" s="39">
        <v>0</v>
      </c>
      <c r="K895" s="38"/>
      <c r="L895" s="38"/>
    </row>
    <row r="896" spans="1:12" s="10" customFormat="1" x14ac:dyDescent="0.2">
      <c r="A896" s="3">
        <f t="shared" si="35"/>
        <v>2033</v>
      </c>
      <c r="B896" s="39">
        <v>1134000.0000000002</v>
      </c>
      <c r="C896" s="39">
        <v>410729.67203458771</v>
      </c>
      <c r="D896" s="39">
        <v>2828791.8871361562</v>
      </c>
      <c r="E896" s="39">
        <v>158824.49683146307</v>
      </c>
      <c r="F896" s="39">
        <v>200937.33958363021</v>
      </c>
      <c r="G896" s="39">
        <v>109030.86843897738</v>
      </c>
      <c r="H896" s="39">
        <v>171173.90422523001</v>
      </c>
      <c r="I896" s="39">
        <v>83303.718886111747</v>
      </c>
      <c r="J896" s="39">
        <v>0</v>
      </c>
      <c r="K896" s="38"/>
      <c r="L896" s="38"/>
    </row>
    <row r="897" spans="1:12" s="10" customFormat="1" x14ac:dyDescent="0.2">
      <c r="A897" s="3">
        <f t="shared" si="35"/>
        <v>2034</v>
      </c>
      <c r="B897" s="39">
        <v>972000.00000000023</v>
      </c>
      <c r="C897" s="39">
        <v>361878.11785728252</v>
      </c>
      <c r="D897" s="39">
        <v>2780984.3989409418</v>
      </c>
      <c r="E897" s="39">
        <v>136906.38318071465</v>
      </c>
      <c r="F897" s="39">
        <v>165577.6582308904</v>
      </c>
      <c r="G897" s="39">
        <v>93413.802361173322</v>
      </c>
      <c r="H897" s="39">
        <v>144128.27022830845</v>
      </c>
      <c r="I897" s="39">
        <v>70095.768141630819</v>
      </c>
      <c r="J897" s="39">
        <v>0</v>
      </c>
      <c r="K897" s="38"/>
      <c r="L897" s="38"/>
    </row>
    <row r="898" spans="1:12" s="10" customFormat="1" x14ac:dyDescent="0.2">
      <c r="A898" s="3">
        <f t="shared" si="35"/>
        <v>2035</v>
      </c>
      <c r="B898" s="39">
        <v>810000</v>
      </c>
      <c r="C898" s="39">
        <v>303939.47294806212</v>
      </c>
      <c r="D898" s="39">
        <v>2825533.132451517</v>
      </c>
      <c r="E898" s="39">
        <v>109880.05769471316</v>
      </c>
      <c r="F898" s="39">
        <v>140331.89317223866</v>
      </c>
      <c r="G898" s="39">
        <v>77564.35338375649</v>
      </c>
      <c r="H898" s="39">
        <v>120283.12695054879</v>
      </c>
      <c r="I898" s="39">
        <v>58001.095850680846</v>
      </c>
      <c r="J898" s="39">
        <v>0</v>
      </c>
      <c r="K898" s="38"/>
      <c r="L898" s="38"/>
    </row>
    <row r="899" spans="1:12" s="10" customFormat="1" x14ac:dyDescent="0.2">
      <c r="A899" s="3">
        <f t="shared" si="35"/>
        <v>2036</v>
      </c>
      <c r="B899" s="39">
        <v>648000</v>
      </c>
      <c r="C899" s="39">
        <v>254335.78042014939</v>
      </c>
      <c r="D899" s="39">
        <v>2695013.0107310619</v>
      </c>
      <c r="E899" s="39">
        <v>78401.905848326249</v>
      </c>
      <c r="F899" s="39">
        <v>113495.97493739701</v>
      </c>
      <c r="G899" s="39">
        <v>62321.155716332105</v>
      </c>
      <c r="H899" s="39">
        <v>95522.483916769939</v>
      </c>
      <c r="I899" s="39">
        <v>43922.699161025332</v>
      </c>
      <c r="J899" s="39">
        <v>0</v>
      </c>
      <c r="K899" s="38"/>
      <c r="L899" s="38"/>
    </row>
    <row r="900" spans="1:12" s="10" customFormat="1" x14ac:dyDescent="0.2">
      <c r="A900" s="3">
        <f t="shared" si="35"/>
        <v>2037</v>
      </c>
      <c r="B900" s="39">
        <v>486000</v>
      </c>
      <c r="C900" s="39">
        <v>192423.31593259223</v>
      </c>
      <c r="D900" s="39">
        <v>2732068.2712978194</v>
      </c>
      <c r="E900" s="39">
        <v>66499.177114514925</v>
      </c>
      <c r="F900" s="39">
        <v>80170.432173412439</v>
      </c>
      <c r="G900" s="39">
        <v>44470.009242510459</v>
      </c>
      <c r="H900" s="39">
        <v>68614.914293428723</v>
      </c>
      <c r="I900" s="39">
        <v>33822.151243541266</v>
      </c>
      <c r="J900" s="39">
        <v>0</v>
      </c>
      <c r="K900" s="38"/>
      <c r="L900" s="38"/>
    </row>
    <row r="901" spans="1:12" s="10" customFormat="1" x14ac:dyDescent="0.2">
      <c r="A901" s="3">
        <f t="shared" si="35"/>
        <v>2038</v>
      </c>
      <c r="B901" s="39">
        <v>324000.00000000006</v>
      </c>
      <c r="C901" s="39">
        <v>133718.68116302218</v>
      </c>
      <c r="D901" s="39">
        <v>2617541.0728147659</v>
      </c>
      <c r="E901" s="39">
        <v>40467.018315588182</v>
      </c>
      <c r="F901" s="39">
        <v>52897.843670088776</v>
      </c>
      <c r="G901" s="39">
        <v>29550.99804909826</v>
      </c>
      <c r="H901" s="39">
        <v>46190.92304908084</v>
      </c>
      <c r="I901" s="39">
        <v>21174.535753121825</v>
      </c>
      <c r="J901" s="39">
        <v>0</v>
      </c>
      <c r="K901" s="38"/>
      <c r="L901" s="38"/>
    </row>
    <row r="902" spans="1:12" s="10" customFormat="1" x14ac:dyDescent="0.2">
      <c r="A902" s="3">
        <f t="shared" si="35"/>
        <v>2039</v>
      </c>
      <c r="B902" s="39">
        <v>162000</v>
      </c>
      <c r="C902" s="39">
        <v>68291.916250542912</v>
      </c>
      <c r="D902" s="39">
        <v>2594418.4896418611</v>
      </c>
      <c r="E902" s="39">
        <v>18399.626811825321</v>
      </c>
      <c r="F902" s="39">
        <v>26833.032907483346</v>
      </c>
      <c r="G902" s="39">
        <v>14837.887224870421</v>
      </c>
      <c r="H902" s="39">
        <v>23117.299191764614</v>
      </c>
      <c r="I902" s="39">
        <v>10520.237613513395</v>
      </c>
      <c r="J902" s="39">
        <v>0</v>
      </c>
      <c r="K902" s="38"/>
      <c r="L902" s="38"/>
    </row>
    <row r="903" spans="1:12" s="10" customFormat="1" x14ac:dyDescent="0.2">
      <c r="A903" s="3">
        <f t="shared" si="35"/>
        <v>2040</v>
      </c>
      <c r="B903" s="39">
        <v>0</v>
      </c>
      <c r="C903" s="39">
        <v>0</v>
      </c>
      <c r="D903" s="39">
        <v>2475750.2926137415</v>
      </c>
      <c r="E903" s="39">
        <v>0</v>
      </c>
      <c r="F903" s="39">
        <v>0</v>
      </c>
      <c r="G903" s="39">
        <v>0</v>
      </c>
      <c r="H903" s="39">
        <v>0</v>
      </c>
      <c r="I903" s="39">
        <v>0</v>
      </c>
      <c r="J903" s="39">
        <v>0</v>
      </c>
      <c r="K903" s="38"/>
      <c r="L903" s="38"/>
    </row>
    <row r="904" spans="1:12" s="10" customFormat="1" x14ac:dyDescent="0.2">
      <c r="A904" s="3">
        <f t="shared" si="35"/>
        <v>2041</v>
      </c>
      <c r="B904" s="39">
        <v>0</v>
      </c>
      <c r="C904" s="39">
        <v>0</v>
      </c>
      <c r="D904" s="39">
        <v>2459878.6849370948</v>
      </c>
      <c r="E904" s="39">
        <v>0</v>
      </c>
      <c r="F904" s="39">
        <v>0</v>
      </c>
      <c r="G904" s="39">
        <v>0</v>
      </c>
      <c r="H904" s="39">
        <v>0</v>
      </c>
      <c r="I904" s="39">
        <v>0</v>
      </c>
      <c r="J904" s="39">
        <v>0</v>
      </c>
      <c r="K904" s="38"/>
      <c r="L904" s="38"/>
    </row>
    <row r="905" spans="1:12" s="10" customFormat="1" x14ac:dyDescent="0.2">
      <c r="A905" s="3">
        <f t="shared" si="35"/>
        <v>2042</v>
      </c>
      <c r="B905" s="39">
        <v>0</v>
      </c>
      <c r="C905" s="39">
        <v>0</v>
      </c>
      <c r="D905" s="39">
        <v>2209452.915561317</v>
      </c>
      <c r="E905" s="39">
        <v>0</v>
      </c>
      <c r="F905" s="39">
        <v>0</v>
      </c>
      <c r="G905" s="39">
        <v>0</v>
      </c>
      <c r="H905" s="39">
        <v>0</v>
      </c>
      <c r="I905" s="39">
        <v>0</v>
      </c>
      <c r="J905" s="39">
        <v>0</v>
      </c>
      <c r="K905" s="38"/>
      <c r="L905" s="38"/>
    </row>
    <row r="906" spans="1:12" s="10" customFormat="1" x14ac:dyDescent="0.2">
      <c r="A906" s="3">
        <v>2043</v>
      </c>
      <c r="B906" s="39">
        <v>0</v>
      </c>
      <c r="C906" s="39">
        <v>0</v>
      </c>
      <c r="D906" s="39">
        <v>2300471.5224411436</v>
      </c>
      <c r="E906" s="39">
        <v>0</v>
      </c>
      <c r="F906" s="39">
        <v>0</v>
      </c>
      <c r="G906" s="39">
        <v>0</v>
      </c>
      <c r="H906" s="39">
        <v>0</v>
      </c>
      <c r="I906" s="39">
        <v>0</v>
      </c>
      <c r="J906" s="39">
        <v>0</v>
      </c>
      <c r="K906" s="38"/>
      <c r="L906" s="38"/>
    </row>
    <row r="907" spans="1:12" x14ac:dyDescent="0.2">
      <c r="E907" s="26"/>
      <c r="F907" s="26"/>
      <c r="G907" s="26"/>
      <c r="H907" s="26"/>
      <c r="I907" s="26"/>
      <c r="J907" s="26"/>
      <c r="K907" s="26"/>
      <c r="L907" s="26"/>
    </row>
    <row r="908" spans="1:12" ht="14" customHeight="1" x14ac:dyDescent="0.2">
      <c r="A908" s="3">
        <f>A883+1</f>
        <v>36</v>
      </c>
      <c r="B908" s="9" t="str">
        <f ca="1">OFFSET(Portfolios!$B$7,A908,0)</f>
        <v>Portfolio36</v>
      </c>
      <c r="C908" s="9"/>
      <c r="E908" s="92" t="s">
        <v>183</v>
      </c>
      <c r="F908" s="92"/>
      <c r="G908" s="92"/>
      <c r="H908" s="92"/>
      <c r="I908" s="92"/>
      <c r="J908" s="92"/>
      <c r="K908" s="26"/>
      <c r="L908" s="26"/>
    </row>
    <row r="909" spans="1:12" x14ac:dyDescent="0.2">
      <c r="C909" s="28" t="s">
        <v>184</v>
      </c>
      <c r="D909" s="28" t="s">
        <v>185</v>
      </c>
      <c r="E909" s="26" t="s">
        <v>186</v>
      </c>
      <c r="F909" s="26" t="s">
        <v>187</v>
      </c>
      <c r="G909" s="26" t="s">
        <v>188</v>
      </c>
      <c r="H909" s="26" t="s">
        <v>189</v>
      </c>
      <c r="I909" s="26" t="s">
        <v>190</v>
      </c>
      <c r="J909" s="26" t="s">
        <v>191</v>
      </c>
      <c r="K909" s="26"/>
      <c r="L909" s="26"/>
    </row>
    <row r="910" spans="1:12" s="11" customFormat="1" x14ac:dyDescent="0.2">
      <c r="A910" s="3" t="s">
        <v>163</v>
      </c>
      <c r="B910" s="3" t="s">
        <v>192</v>
      </c>
      <c r="C910" s="3" t="s">
        <v>193</v>
      </c>
      <c r="D910" s="3" t="s">
        <v>194</v>
      </c>
      <c r="E910" s="42" t="s">
        <v>195</v>
      </c>
      <c r="F910" s="42" t="s">
        <v>196</v>
      </c>
      <c r="G910" s="42" t="s">
        <v>197</v>
      </c>
      <c r="H910" s="42" t="s">
        <v>198</v>
      </c>
      <c r="I910" s="42" t="s">
        <v>199</v>
      </c>
      <c r="J910" s="42" t="s">
        <v>200</v>
      </c>
      <c r="K910" s="42"/>
      <c r="L910" s="42"/>
    </row>
    <row r="911" spans="1:12" s="10" customFormat="1" x14ac:dyDescent="0.2">
      <c r="A911" s="3">
        <v>2023</v>
      </c>
      <c r="B911" s="39">
        <v>5887116.996684636</v>
      </c>
      <c r="C911" s="39">
        <v>2351874.5364913354</v>
      </c>
      <c r="D911" s="39">
        <v>2097049.4985760415</v>
      </c>
      <c r="E911" s="39">
        <v>41539.20481639068</v>
      </c>
      <c r="F911" s="39">
        <v>919174.71131232113</v>
      </c>
      <c r="G911" s="39">
        <v>509984.797645399</v>
      </c>
      <c r="H911" s="39">
        <v>641894.75561750995</v>
      </c>
      <c r="I911" s="39">
        <v>130219.07016810354</v>
      </c>
      <c r="J911" s="39">
        <v>1292429.9206335763</v>
      </c>
      <c r="K911" s="38"/>
      <c r="L911" s="38"/>
    </row>
    <row r="912" spans="1:12" s="10" customFormat="1" x14ac:dyDescent="0.2">
      <c r="A912" s="3">
        <f>A911+1</f>
        <v>2024</v>
      </c>
      <c r="B912" s="39">
        <v>5308315.9774718583</v>
      </c>
      <c r="C912" s="39">
        <v>1802932.700610318</v>
      </c>
      <c r="D912" s="39">
        <v>1865467.4702614713</v>
      </c>
      <c r="E912" s="39">
        <v>137208.05507728859</v>
      </c>
      <c r="F912" s="39">
        <v>879158.41375910328</v>
      </c>
      <c r="G912" s="39">
        <v>490395.35821881203</v>
      </c>
      <c r="H912" s="39">
        <v>635820.9104846142</v>
      </c>
      <c r="I912" s="39">
        <v>175051.28657929442</v>
      </c>
      <c r="J912" s="39">
        <v>1187749.2527424274</v>
      </c>
      <c r="K912" s="38"/>
      <c r="L912" s="38"/>
    </row>
    <row r="913" spans="1:12" s="10" customFormat="1" x14ac:dyDescent="0.2">
      <c r="A913" s="3">
        <f t="shared" ref="A913:A931" si="36">A912+1</f>
        <v>2025</v>
      </c>
      <c r="B913" s="39">
        <v>5049606.9465753846</v>
      </c>
      <c r="C913" s="39">
        <v>1705194.9242767447</v>
      </c>
      <c r="D913" s="39">
        <v>1790076.7847322035</v>
      </c>
      <c r="E913" s="39">
        <v>142367.2931571104</v>
      </c>
      <c r="F913" s="39">
        <v>837291.94904012152</v>
      </c>
      <c r="G913" s="39">
        <v>463866.2069468085</v>
      </c>
      <c r="H913" s="39">
        <v>563300.52251154685</v>
      </c>
      <c r="I913" s="39">
        <v>176531.98323756657</v>
      </c>
      <c r="J913" s="39">
        <v>1161054.0674054862</v>
      </c>
      <c r="K913" s="38"/>
      <c r="L913" s="38"/>
    </row>
    <row r="914" spans="1:12" s="10" customFormat="1" x14ac:dyDescent="0.2">
      <c r="A914" s="3">
        <f t="shared" si="36"/>
        <v>2026</v>
      </c>
      <c r="B914" s="39">
        <v>4363685.5572603075</v>
      </c>
      <c r="C914" s="39">
        <v>1366815.9960533793</v>
      </c>
      <c r="D914" s="39">
        <v>2265764.6771519571</v>
      </c>
      <c r="E914" s="39">
        <v>167981.07860318711</v>
      </c>
      <c r="F914" s="39">
        <v>721454.85498675751</v>
      </c>
      <c r="G914" s="39">
        <v>393272.82083043718</v>
      </c>
      <c r="H914" s="39">
        <v>519881.22211767075</v>
      </c>
      <c r="I914" s="39">
        <v>156078.44895315624</v>
      </c>
      <c r="J914" s="39">
        <v>1038201.1357157194</v>
      </c>
      <c r="K914" s="38"/>
      <c r="L914" s="38"/>
    </row>
    <row r="915" spans="1:12" s="10" customFormat="1" x14ac:dyDescent="0.2">
      <c r="A915" s="3">
        <f t="shared" si="36"/>
        <v>2027</v>
      </c>
      <c r="B915" s="39">
        <v>3677764.1679452304</v>
      </c>
      <c r="C915" s="39">
        <v>1091730.7582220007</v>
      </c>
      <c r="D915" s="39">
        <v>2920645.0128368884</v>
      </c>
      <c r="E915" s="39">
        <v>222700.80140269003</v>
      </c>
      <c r="F915" s="39">
        <v>579927.09336780547</v>
      </c>
      <c r="G915" s="39">
        <v>317101.29588180489</v>
      </c>
      <c r="H915" s="39">
        <v>480068.29243835376</v>
      </c>
      <c r="I915" s="39">
        <v>167172.28697666316</v>
      </c>
      <c r="J915" s="39">
        <v>819063.63965591241</v>
      </c>
      <c r="K915" s="38"/>
      <c r="L915" s="38"/>
    </row>
    <row r="916" spans="1:12" s="10" customFormat="1" x14ac:dyDescent="0.2">
      <c r="A916" s="3">
        <f t="shared" si="36"/>
        <v>2028</v>
      </c>
      <c r="B916" s="39">
        <v>2991842.7786301533</v>
      </c>
      <c r="C916" s="39">
        <v>811290.14317092486</v>
      </c>
      <c r="D916" s="39">
        <v>3817678.7927446794</v>
      </c>
      <c r="E916" s="39">
        <v>360533.5775579242</v>
      </c>
      <c r="F916" s="39">
        <v>435432.12929427472</v>
      </c>
      <c r="G916" s="39">
        <v>240101.86746574592</v>
      </c>
      <c r="H916" s="39">
        <v>385569.7703597598</v>
      </c>
      <c r="I916" s="39">
        <v>187487.28343005822</v>
      </c>
      <c r="J916" s="39">
        <v>571428.00735146541</v>
      </c>
      <c r="K916" s="38"/>
      <c r="L916" s="38"/>
    </row>
    <row r="917" spans="1:12" s="10" customFormat="1" x14ac:dyDescent="0.2">
      <c r="A917" s="3">
        <f t="shared" si="36"/>
        <v>2029</v>
      </c>
      <c r="B917" s="39">
        <v>2305921.3893150762</v>
      </c>
      <c r="C917" s="39">
        <v>629844.54924022092</v>
      </c>
      <c r="D917" s="39">
        <v>4198792.9415517477</v>
      </c>
      <c r="E917" s="39">
        <v>276854.29606676742</v>
      </c>
      <c r="F917" s="39">
        <v>338557.45155797561</v>
      </c>
      <c r="G917" s="39">
        <v>187835.08962293417</v>
      </c>
      <c r="H917" s="39">
        <v>295418.33538203721</v>
      </c>
      <c r="I917" s="39">
        <v>144426.29555077016</v>
      </c>
      <c r="J917" s="39">
        <v>432985.37189437088</v>
      </c>
      <c r="K917" s="38"/>
      <c r="L917" s="38"/>
    </row>
    <row r="918" spans="1:12" s="10" customFormat="1" x14ac:dyDescent="0.2">
      <c r="A918" s="3">
        <f t="shared" si="36"/>
        <v>2030</v>
      </c>
      <c r="B918" s="39">
        <v>1620000.0000000005</v>
      </c>
      <c r="C918" s="39">
        <v>550193.61209150194</v>
      </c>
      <c r="D918" s="39">
        <v>2882753.2989552729</v>
      </c>
      <c r="E918" s="39">
        <v>231881.81043026122</v>
      </c>
      <c r="F918" s="39">
        <v>295411.64638210257</v>
      </c>
      <c r="G918" s="39">
        <v>164415.47008924422</v>
      </c>
      <c r="H918" s="39">
        <v>256135.25842378472</v>
      </c>
      <c r="I918" s="39">
        <v>121962.20258310578</v>
      </c>
      <c r="J918" s="39">
        <v>0</v>
      </c>
      <c r="K918" s="38"/>
      <c r="L918" s="38"/>
    </row>
    <row r="919" spans="1:12" s="10" customFormat="1" x14ac:dyDescent="0.2">
      <c r="A919" s="3">
        <f t="shared" si="36"/>
        <v>2031</v>
      </c>
      <c r="B919" s="39">
        <v>1458000</v>
      </c>
      <c r="C919" s="39">
        <v>496626.47906004492</v>
      </c>
      <c r="D919" s="39">
        <v>2957037.6942141298</v>
      </c>
      <c r="E919" s="39">
        <v>213644.049846654</v>
      </c>
      <c r="F919" s="39">
        <v>262289.96931781783</v>
      </c>
      <c r="G919" s="39">
        <v>145761.89701306852</v>
      </c>
      <c r="H919" s="39">
        <v>230531.06928229041</v>
      </c>
      <c r="I919" s="39">
        <v>109146.53548012435</v>
      </c>
      <c r="J919" s="39">
        <v>0</v>
      </c>
      <c r="K919" s="38"/>
      <c r="L919" s="38"/>
    </row>
    <row r="920" spans="1:12" s="10" customFormat="1" x14ac:dyDescent="0.2">
      <c r="A920" s="3">
        <f t="shared" si="36"/>
        <v>2032</v>
      </c>
      <c r="B920" s="39">
        <v>1296000</v>
      </c>
      <c r="C920" s="39">
        <v>461739.006145661</v>
      </c>
      <c r="D920" s="39">
        <v>2823140.5753619825</v>
      </c>
      <c r="E920" s="39">
        <v>187524.67405366589</v>
      </c>
      <c r="F920" s="39">
        <v>226121.60818162537</v>
      </c>
      <c r="G920" s="39">
        <v>127261.72480292416</v>
      </c>
      <c r="H920" s="39">
        <v>199112.24607822852</v>
      </c>
      <c r="I920" s="39">
        <v>94240.740737895161</v>
      </c>
      <c r="J920" s="39">
        <v>0</v>
      </c>
      <c r="K920" s="38"/>
      <c r="L920" s="38"/>
    </row>
    <row r="921" spans="1:12" s="10" customFormat="1" x14ac:dyDescent="0.2">
      <c r="A921" s="3">
        <f t="shared" si="36"/>
        <v>2033</v>
      </c>
      <c r="B921" s="39">
        <v>1134000.0000000002</v>
      </c>
      <c r="C921" s="39">
        <v>410729.67203458771</v>
      </c>
      <c r="D921" s="39">
        <v>2828791.8871361562</v>
      </c>
      <c r="E921" s="39">
        <v>158824.49683146307</v>
      </c>
      <c r="F921" s="39">
        <v>200937.33958363021</v>
      </c>
      <c r="G921" s="39">
        <v>109030.86843897738</v>
      </c>
      <c r="H921" s="39">
        <v>171173.90422523001</v>
      </c>
      <c r="I921" s="39">
        <v>83303.718886111747</v>
      </c>
      <c r="J921" s="39">
        <v>0</v>
      </c>
      <c r="K921" s="38"/>
      <c r="L921" s="38"/>
    </row>
    <row r="922" spans="1:12" s="10" customFormat="1" x14ac:dyDescent="0.2">
      <c r="A922" s="3">
        <f t="shared" si="36"/>
        <v>2034</v>
      </c>
      <c r="B922" s="39">
        <v>972000.00000000023</v>
      </c>
      <c r="C922" s="39">
        <v>361878.11785728252</v>
      </c>
      <c r="D922" s="39">
        <v>2780984.3989409418</v>
      </c>
      <c r="E922" s="39">
        <v>136906.38318071465</v>
      </c>
      <c r="F922" s="39">
        <v>165577.6582308904</v>
      </c>
      <c r="G922" s="39">
        <v>93413.802361173322</v>
      </c>
      <c r="H922" s="39">
        <v>144128.27022830845</v>
      </c>
      <c r="I922" s="39">
        <v>70095.768141630819</v>
      </c>
      <c r="J922" s="39">
        <v>0</v>
      </c>
      <c r="K922" s="38"/>
      <c r="L922" s="38"/>
    </row>
    <row r="923" spans="1:12" s="10" customFormat="1" x14ac:dyDescent="0.2">
      <c r="A923" s="3">
        <f t="shared" si="36"/>
        <v>2035</v>
      </c>
      <c r="B923" s="39">
        <v>810000</v>
      </c>
      <c r="C923" s="39">
        <v>303939.47294806212</v>
      </c>
      <c r="D923" s="39">
        <v>2825533.132451517</v>
      </c>
      <c r="E923" s="39">
        <v>109880.05769471316</v>
      </c>
      <c r="F923" s="39">
        <v>140331.89317223866</v>
      </c>
      <c r="G923" s="39">
        <v>77564.35338375649</v>
      </c>
      <c r="H923" s="39">
        <v>120283.12695054879</v>
      </c>
      <c r="I923" s="39">
        <v>58001.095850680846</v>
      </c>
      <c r="J923" s="39">
        <v>0</v>
      </c>
      <c r="K923" s="38"/>
      <c r="L923" s="38"/>
    </row>
    <row r="924" spans="1:12" s="10" customFormat="1" x14ac:dyDescent="0.2">
      <c r="A924" s="3">
        <f t="shared" si="36"/>
        <v>2036</v>
      </c>
      <c r="B924" s="39">
        <v>648000</v>
      </c>
      <c r="C924" s="39">
        <v>254335.78042014939</v>
      </c>
      <c r="D924" s="39">
        <v>2695013.0107310619</v>
      </c>
      <c r="E924" s="39">
        <v>78401.905848326249</v>
      </c>
      <c r="F924" s="39">
        <v>113495.97493739701</v>
      </c>
      <c r="G924" s="39">
        <v>62321.155716332105</v>
      </c>
      <c r="H924" s="39">
        <v>95522.483916769939</v>
      </c>
      <c r="I924" s="39">
        <v>43922.699161025332</v>
      </c>
      <c r="J924" s="39">
        <v>0</v>
      </c>
      <c r="K924" s="38"/>
      <c r="L924" s="38"/>
    </row>
    <row r="925" spans="1:12" s="10" customFormat="1" x14ac:dyDescent="0.2">
      <c r="A925" s="3">
        <f t="shared" si="36"/>
        <v>2037</v>
      </c>
      <c r="B925" s="39">
        <v>486000</v>
      </c>
      <c r="C925" s="39">
        <v>192423.31593259223</v>
      </c>
      <c r="D925" s="39">
        <v>2732068.2712978194</v>
      </c>
      <c r="E925" s="39">
        <v>66499.177114514925</v>
      </c>
      <c r="F925" s="39">
        <v>80170.432173412439</v>
      </c>
      <c r="G925" s="39">
        <v>44470.009242510459</v>
      </c>
      <c r="H925" s="39">
        <v>68614.914293428723</v>
      </c>
      <c r="I925" s="39">
        <v>33822.151243541266</v>
      </c>
      <c r="J925" s="39">
        <v>0</v>
      </c>
      <c r="K925" s="38"/>
      <c r="L925" s="38"/>
    </row>
    <row r="926" spans="1:12" s="10" customFormat="1" x14ac:dyDescent="0.2">
      <c r="A926" s="3">
        <f t="shared" si="36"/>
        <v>2038</v>
      </c>
      <c r="B926" s="39">
        <v>324000.00000000006</v>
      </c>
      <c r="C926" s="39">
        <v>133718.68116302218</v>
      </c>
      <c r="D926" s="39">
        <v>2617541.0728147659</v>
      </c>
      <c r="E926" s="39">
        <v>40467.018315588182</v>
      </c>
      <c r="F926" s="39">
        <v>52897.843670088776</v>
      </c>
      <c r="G926" s="39">
        <v>29550.99804909826</v>
      </c>
      <c r="H926" s="39">
        <v>46190.92304908084</v>
      </c>
      <c r="I926" s="39">
        <v>21174.535753121825</v>
      </c>
      <c r="J926" s="39">
        <v>0</v>
      </c>
      <c r="K926" s="38"/>
      <c r="L926" s="38"/>
    </row>
    <row r="927" spans="1:12" s="10" customFormat="1" x14ac:dyDescent="0.2">
      <c r="A927" s="3">
        <f t="shared" si="36"/>
        <v>2039</v>
      </c>
      <c r="B927" s="39">
        <v>162000</v>
      </c>
      <c r="C927" s="39">
        <v>68291.916250542912</v>
      </c>
      <c r="D927" s="39">
        <v>2594418.4896418611</v>
      </c>
      <c r="E927" s="39">
        <v>18399.626811825321</v>
      </c>
      <c r="F927" s="39">
        <v>26833.032907483346</v>
      </c>
      <c r="G927" s="39">
        <v>14837.887224870421</v>
      </c>
      <c r="H927" s="39">
        <v>23117.299191764614</v>
      </c>
      <c r="I927" s="39">
        <v>10520.237613513395</v>
      </c>
      <c r="J927" s="39">
        <v>0</v>
      </c>
      <c r="K927" s="38"/>
      <c r="L927" s="38"/>
    </row>
    <row r="928" spans="1:12" s="10" customFormat="1" x14ac:dyDescent="0.2">
      <c r="A928" s="3">
        <f t="shared" si="36"/>
        <v>2040</v>
      </c>
      <c r="B928" s="39">
        <v>0</v>
      </c>
      <c r="C928" s="39">
        <v>0</v>
      </c>
      <c r="D928" s="39">
        <v>2475750.2926137415</v>
      </c>
      <c r="E928" s="39">
        <v>0</v>
      </c>
      <c r="F928" s="39">
        <v>0</v>
      </c>
      <c r="G928" s="39">
        <v>0</v>
      </c>
      <c r="H928" s="39">
        <v>0</v>
      </c>
      <c r="I928" s="39">
        <v>0</v>
      </c>
      <c r="J928" s="39">
        <v>0</v>
      </c>
      <c r="K928" s="38"/>
      <c r="L928" s="38"/>
    </row>
    <row r="929" spans="1:12" s="10" customFormat="1" x14ac:dyDescent="0.2">
      <c r="A929" s="3">
        <f t="shared" si="36"/>
        <v>2041</v>
      </c>
      <c r="B929" s="39">
        <v>0</v>
      </c>
      <c r="C929" s="39">
        <v>0</v>
      </c>
      <c r="D929" s="39">
        <v>2459878.6849370948</v>
      </c>
      <c r="E929" s="39">
        <v>0</v>
      </c>
      <c r="F929" s="39">
        <v>0</v>
      </c>
      <c r="G929" s="39">
        <v>0</v>
      </c>
      <c r="H929" s="39">
        <v>0</v>
      </c>
      <c r="I929" s="39">
        <v>0</v>
      </c>
      <c r="J929" s="39">
        <v>0</v>
      </c>
      <c r="K929" s="38"/>
      <c r="L929" s="38"/>
    </row>
    <row r="930" spans="1:12" s="10" customFormat="1" x14ac:dyDescent="0.2">
      <c r="A930" s="3">
        <f t="shared" si="36"/>
        <v>2042</v>
      </c>
      <c r="B930" s="39">
        <v>0</v>
      </c>
      <c r="C930" s="39">
        <v>0</v>
      </c>
      <c r="D930" s="39">
        <v>2209452.915561317</v>
      </c>
      <c r="E930" s="39">
        <v>0</v>
      </c>
      <c r="F930" s="39">
        <v>0</v>
      </c>
      <c r="G930" s="39">
        <v>0</v>
      </c>
      <c r="H930" s="39">
        <v>0</v>
      </c>
      <c r="I930" s="39">
        <v>0</v>
      </c>
      <c r="J930" s="39">
        <v>0</v>
      </c>
      <c r="K930" s="38"/>
      <c r="L930" s="38"/>
    </row>
    <row r="931" spans="1:12" s="10" customFormat="1" x14ac:dyDescent="0.2">
      <c r="A931" s="3">
        <f t="shared" si="36"/>
        <v>2043</v>
      </c>
      <c r="B931" s="39">
        <v>0</v>
      </c>
      <c r="C931" s="39">
        <v>0</v>
      </c>
      <c r="D931" s="39">
        <v>2300471.5224411436</v>
      </c>
      <c r="E931" s="39">
        <v>0</v>
      </c>
      <c r="F931" s="39">
        <v>0</v>
      </c>
      <c r="G931" s="39">
        <v>0</v>
      </c>
      <c r="H931" s="39">
        <v>0</v>
      </c>
      <c r="I931" s="39">
        <v>0</v>
      </c>
      <c r="J931" s="39">
        <v>0</v>
      </c>
      <c r="K931" s="38"/>
      <c r="L931" s="38"/>
    </row>
    <row r="932" spans="1:12" x14ac:dyDescent="0.2">
      <c r="E932" s="26"/>
      <c r="F932" s="26"/>
      <c r="G932" s="26"/>
      <c r="H932" s="26"/>
      <c r="I932" s="26"/>
      <c r="J932" s="26"/>
      <c r="K932" s="26"/>
      <c r="L932" s="26"/>
    </row>
    <row r="933" spans="1:12" x14ac:dyDescent="0.2">
      <c r="A933" s="3">
        <f>A908+1</f>
        <v>37</v>
      </c>
      <c r="B933" s="9" t="str">
        <f ca="1">OFFSET(Portfolios!$B$7,A933,0)</f>
        <v>Portfolio37</v>
      </c>
      <c r="C933" s="9"/>
      <c r="E933" s="92" t="s">
        <v>183</v>
      </c>
      <c r="F933" s="92"/>
      <c r="G933" s="92"/>
      <c r="H933" s="92"/>
      <c r="I933" s="92"/>
      <c r="J933" s="92"/>
      <c r="K933" s="26"/>
      <c r="L933" s="26"/>
    </row>
    <row r="934" spans="1:12" x14ac:dyDescent="0.2">
      <c r="C934" s="28" t="s">
        <v>184</v>
      </c>
      <c r="D934" s="28" t="s">
        <v>185</v>
      </c>
      <c r="E934" s="26" t="s">
        <v>186</v>
      </c>
      <c r="F934" s="26" t="s">
        <v>187</v>
      </c>
      <c r="G934" s="26" t="s">
        <v>188</v>
      </c>
      <c r="H934" s="26" t="s">
        <v>189</v>
      </c>
      <c r="I934" s="26" t="s">
        <v>190</v>
      </c>
      <c r="J934" s="26" t="s">
        <v>191</v>
      </c>
      <c r="K934" s="26"/>
      <c r="L934" s="26"/>
    </row>
    <row r="935" spans="1:12" s="11" customFormat="1" x14ac:dyDescent="0.2">
      <c r="A935" s="3" t="s">
        <v>163</v>
      </c>
      <c r="B935" s="3" t="s">
        <v>192</v>
      </c>
      <c r="C935" s="3" t="s">
        <v>193</v>
      </c>
      <c r="D935" s="3" t="s">
        <v>194</v>
      </c>
      <c r="E935" s="42" t="s">
        <v>195</v>
      </c>
      <c r="F935" s="42" t="s">
        <v>196</v>
      </c>
      <c r="G935" s="42" t="s">
        <v>197</v>
      </c>
      <c r="H935" s="42" t="s">
        <v>198</v>
      </c>
      <c r="I935" s="42" t="s">
        <v>199</v>
      </c>
      <c r="J935" s="42" t="s">
        <v>200</v>
      </c>
      <c r="K935" s="42"/>
      <c r="L935" s="42"/>
    </row>
    <row r="936" spans="1:12" s="10" customFormat="1" x14ac:dyDescent="0.2">
      <c r="A936" s="3">
        <v>2023</v>
      </c>
      <c r="B936" s="39">
        <v>5887116.996684636</v>
      </c>
      <c r="C936" s="39">
        <v>2351874.5364913354</v>
      </c>
      <c r="D936" s="39">
        <v>2097049.4985760415</v>
      </c>
      <c r="E936" s="39">
        <v>41539.20481639068</v>
      </c>
      <c r="F936" s="39">
        <v>919174.71131232113</v>
      </c>
      <c r="G936" s="39">
        <v>509984.797645399</v>
      </c>
      <c r="H936" s="39">
        <v>641894.75561750995</v>
      </c>
      <c r="I936" s="39">
        <v>130219.07016810354</v>
      </c>
      <c r="J936" s="39">
        <v>1292429.9206335763</v>
      </c>
      <c r="K936" s="38"/>
      <c r="L936" s="38"/>
    </row>
    <row r="937" spans="1:12" s="10" customFormat="1" x14ac:dyDescent="0.2">
      <c r="A937" s="3">
        <f>A936+1</f>
        <v>2024</v>
      </c>
      <c r="B937" s="39">
        <v>5308315.9774718583</v>
      </c>
      <c r="C937" s="39">
        <v>1802932.700610318</v>
      </c>
      <c r="D937" s="39">
        <v>1865467.4702614713</v>
      </c>
      <c r="E937" s="39">
        <v>137208.05507728859</v>
      </c>
      <c r="F937" s="39">
        <v>879158.41375910328</v>
      </c>
      <c r="G937" s="39">
        <v>490395.35821881203</v>
      </c>
      <c r="H937" s="39">
        <v>635820.9104846142</v>
      </c>
      <c r="I937" s="39">
        <v>175051.28657929442</v>
      </c>
      <c r="J937" s="39">
        <v>1187749.2527424274</v>
      </c>
      <c r="K937" s="38"/>
      <c r="L937" s="38"/>
    </row>
    <row r="938" spans="1:12" s="10" customFormat="1" x14ac:dyDescent="0.2">
      <c r="A938" s="3">
        <f t="shared" ref="A938:A956" si="37">A937+1</f>
        <v>2025</v>
      </c>
      <c r="B938" s="39">
        <v>5049606.9465753846</v>
      </c>
      <c r="C938" s="39">
        <v>1705194.9242767447</v>
      </c>
      <c r="D938" s="39">
        <v>1790076.7847322035</v>
      </c>
      <c r="E938" s="39">
        <v>142367.2931571104</v>
      </c>
      <c r="F938" s="39">
        <v>837291.94904012152</v>
      </c>
      <c r="G938" s="39">
        <v>463866.2069468085</v>
      </c>
      <c r="H938" s="39">
        <v>563300.52251154685</v>
      </c>
      <c r="I938" s="39">
        <v>176531.98323756657</v>
      </c>
      <c r="J938" s="39">
        <v>1161054.0674054862</v>
      </c>
      <c r="K938" s="38"/>
      <c r="L938" s="38"/>
    </row>
    <row r="939" spans="1:12" s="10" customFormat="1" x14ac:dyDescent="0.2">
      <c r="A939" s="3">
        <f t="shared" si="37"/>
        <v>2026</v>
      </c>
      <c r="B939" s="39">
        <v>4363685.5572603075</v>
      </c>
      <c r="C939" s="39">
        <v>1366815.9960533793</v>
      </c>
      <c r="D939" s="39">
        <v>2265764.6771519571</v>
      </c>
      <c r="E939" s="39">
        <v>167981.07860318711</v>
      </c>
      <c r="F939" s="39">
        <v>721454.85498675751</v>
      </c>
      <c r="G939" s="39">
        <v>393272.82083043718</v>
      </c>
      <c r="H939" s="39">
        <v>519881.22211767075</v>
      </c>
      <c r="I939" s="39">
        <v>156078.44895315624</v>
      </c>
      <c r="J939" s="39">
        <v>1038201.1357157194</v>
      </c>
      <c r="K939" s="38"/>
      <c r="L939" s="38"/>
    </row>
    <row r="940" spans="1:12" s="10" customFormat="1" x14ac:dyDescent="0.2">
      <c r="A940" s="3">
        <f t="shared" si="37"/>
        <v>2027</v>
      </c>
      <c r="B940" s="39">
        <v>3677764.1679452304</v>
      </c>
      <c r="C940" s="39">
        <v>1091730.7582220007</v>
      </c>
      <c r="D940" s="39">
        <v>2920645.0128368884</v>
      </c>
      <c r="E940" s="39">
        <v>222700.80140269003</v>
      </c>
      <c r="F940" s="39">
        <v>579927.09336780547</v>
      </c>
      <c r="G940" s="39">
        <v>317101.29588180489</v>
      </c>
      <c r="H940" s="39">
        <v>480068.29243835376</v>
      </c>
      <c r="I940" s="39">
        <v>167172.28697666316</v>
      </c>
      <c r="J940" s="39">
        <v>819063.63965591241</v>
      </c>
      <c r="K940" s="38"/>
      <c r="L940" s="38"/>
    </row>
    <row r="941" spans="1:12" s="10" customFormat="1" x14ac:dyDescent="0.2">
      <c r="A941" s="3">
        <f t="shared" si="37"/>
        <v>2028</v>
      </c>
      <c r="B941" s="39">
        <v>2991842.7786301533</v>
      </c>
      <c r="C941" s="39">
        <v>811290.14317092486</v>
      </c>
      <c r="D941" s="39">
        <v>3817678.7927446794</v>
      </c>
      <c r="E941" s="39">
        <v>360533.5775579242</v>
      </c>
      <c r="F941" s="39">
        <v>435432.12929427472</v>
      </c>
      <c r="G941" s="39">
        <v>240101.86746574592</v>
      </c>
      <c r="H941" s="39">
        <v>385569.7703597598</v>
      </c>
      <c r="I941" s="39">
        <v>187487.28343005822</v>
      </c>
      <c r="J941" s="39">
        <v>571428.00735146541</v>
      </c>
      <c r="K941" s="38"/>
      <c r="L941" s="38"/>
    </row>
    <row r="942" spans="1:12" s="10" customFormat="1" x14ac:dyDescent="0.2">
      <c r="A942" s="3">
        <f t="shared" si="37"/>
        <v>2029</v>
      </c>
      <c r="B942" s="39">
        <v>2305921.3893150762</v>
      </c>
      <c r="C942" s="39">
        <v>629844.54924022092</v>
      </c>
      <c r="D942" s="39">
        <v>4198792.9415517477</v>
      </c>
      <c r="E942" s="39">
        <v>276854.29606676742</v>
      </c>
      <c r="F942" s="39">
        <v>338557.45155797561</v>
      </c>
      <c r="G942" s="39">
        <v>187835.08962293417</v>
      </c>
      <c r="H942" s="39">
        <v>295418.33538203721</v>
      </c>
      <c r="I942" s="39">
        <v>144426.29555077016</v>
      </c>
      <c r="J942" s="39">
        <v>432985.37189437088</v>
      </c>
      <c r="K942" s="38"/>
      <c r="L942" s="38"/>
    </row>
    <row r="943" spans="1:12" s="10" customFormat="1" x14ac:dyDescent="0.2">
      <c r="A943" s="3">
        <f t="shared" si="37"/>
        <v>2030</v>
      </c>
      <c r="B943" s="39">
        <v>1620000.0000000005</v>
      </c>
      <c r="C943" s="39">
        <v>550193.61209150194</v>
      </c>
      <c r="D943" s="39">
        <v>2882753.2989552729</v>
      </c>
      <c r="E943" s="39">
        <v>231881.81043026122</v>
      </c>
      <c r="F943" s="39">
        <v>295411.64638210257</v>
      </c>
      <c r="G943" s="39">
        <v>164415.47008924422</v>
      </c>
      <c r="H943" s="39">
        <v>256135.25842378472</v>
      </c>
      <c r="I943" s="39">
        <v>121962.20258310578</v>
      </c>
      <c r="J943" s="39">
        <v>0</v>
      </c>
      <c r="K943" s="38"/>
      <c r="L943" s="38"/>
    </row>
    <row r="944" spans="1:12" s="10" customFormat="1" x14ac:dyDescent="0.2">
      <c r="A944" s="3">
        <f t="shared" si="37"/>
        <v>2031</v>
      </c>
      <c r="B944" s="39">
        <v>1458000</v>
      </c>
      <c r="C944" s="39">
        <v>496626.47906004492</v>
      </c>
      <c r="D944" s="39">
        <v>2957037.6942141298</v>
      </c>
      <c r="E944" s="39">
        <v>213644.049846654</v>
      </c>
      <c r="F944" s="39">
        <v>262289.96931781783</v>
      </c>
      <c r="G944" s="39">
        <v>145761.89701306852</v>
      </c>
      <c r="H944" s="39">
        <v>230531.06928229041</v>
      </c>
      <c r="I944" s="39">
        <v>109146.53548012435</v>
      </c>
      <c r="J944" s="39">
        <v>0</v>
      </c>
      <c r="K944" s="38"/>
      <c r="L944" s="38"/>
    </row>
    <row r="945" spans="1:12" s="10" customFormat="1" x14ac:dyDescent="0.2">
      <c r="A945" s="3">
        <f t="shared" si="37"/>
        <v>2032</v>
      </c>
      <c r="B945" s="39">
        <v>1296000</v>
      </c>
      <c r="C945" s="39">
        <v>461739.006145661</v>
      </c>
      <c r="D945" s="39">
        <v>2823140.5753619825</v>
      </c>
      <c r="E945" s="39">
        <v>187524.67405366589</v>
      </c>
      <c r="F945" s="39">
        <v>226121.60818162537</v>
      </c>
      <c r="G945" s="39">
        <v>127261.72480292416</v>
      </c>
      <c r="H945" s="39">
        <v>199112.24607822852</v>
      </c>
      <c r="I945" s="39">
        <v>94240.740737895161</v>
      </c>
      <c r="J945" s="39">
        <v>0</v>
      </c>
      <c r="K945" s="38"/>
      <c r="L945" s="38"/>
    </row>
    <row r="946" spans="1:12" s="10" customFormat="1" x14ac:dyDescent="0.2">
      <c r="A946" s="3">
        <f t="shared" si="37"/>
        <v>2033</v>
      </c>
      <c r="B946" s="39">
        <v>1134000.0000000002</v>
      </c>
      <c r="C946" s="39">
        <v>410729.67203458771</v>
      </c>
      <c r="D946" s="39">
        <v>2828791.8871361562</v>
      </c>
      <c r="E946" s="39">
        <v>158824.49683146307</v>
      </c>
      <c r="F946" s="39">
        <v>200937.33958363021</v>
      </c>
      <c r="G946" s="39">
        <v>109030.86843897738</v>
      </c>
      <c r="H946" s="39">
        <v>171173.90422523001</v>
      </c>
      <c r="I946" s="39">
        <v>83303.718886111747</v>
      </c>
      <c r="J946" s="39">
        <v>0</v>
      </c>
      <c r="K946" s="38"/>
      <c r="L946" s="38"/>
    </row>
    <row r="947" spans="1:12" s="10" customFormat="1" x14ac:dyDescent="0.2">
      <c r="A947" s="3">
        <f t="shared" si="37"/>
        <v>2034</v>
      </c>
      <c r="B947" s="39">
        <v>972000.00000000023</v>
      </c>
      <c r="C947" s="39">
        <v>361878.11785728252</v>
      </c>
      <c r="D947" s="39">
        <v>2780984.3989409418</v>
      </c>
      <c r="E947" s="39">
        <v>136906.38318071465</v>
      </c>
      <c r="F947" s="39">
        <v>165577.6582308904</v>
      </c>
      <c r="G947" s="39">
        <v>93413.802361173322</v>
      </c>
      <c r="H947" s="39">
        <v>144128.27022830845</v>
      </c>
      <c r="I947" s="39">
        <v>70095.768141630819</v>
      </c>
      <c r="J947" s="39">
        <v>0</v>
      </c>
      <c r="K947" s="38"/>
      <c r="L947" s="38"/>
    </row>
    <row r="948" spans="1:12" s="10" customFormat="1" x14ac:dyDescent="0.2">
      <c r="A948" s="3">
        <f t="shared" si="37"/>
        <v>2035</v>
      </c>
      <c r="B948" s="39">
        <v>810000</v>
      </c>
      <c r="C948" s="39">
        <v>303939.47294806212</v>
      </c>
      <c r="D948" s="39">
        <v>2825533.132451517</v>
      </c>
      <c r="E948" s="39">
        <v>109880.05769471316</v>
      </c>
      <c r="F948" s="39">
        <v>140331.89317223866</v>
      </c>
      <c r="G948" s="39">
        <v>77564.35338375649</v>
      </c>
      <c r="H948" s="39">
        <v>120283.12695054879</v>
      </c>
      <c r="I948" s="39">
        <v>58001.095850680846</v>
      </c>
      <c r="J948" s="39">
        <v>0</v>
      </c>
      <c r="K948" s="38"/>
      <c r="L948" s="38"/>
    </row>
    <row r="949" spans="1:12" s="10" customFormat="1" x14ac:dyDescent="0.2">
      <c r="A949" s="3">
        <f t="shared" si="37"/>
        <v>2036</v>
      </c>
      <c r="B949" s="39">
        <v>648000</v>
      </c>
      <c r="C949" s="39">
        <v>254335.78042014939</v>
      </c>
      <c r="D949" s="39">
        <v>2695013.0107310619</v>
      </c>
      <c r="E949" s="39">
        <v>78401.905848326249</v>
      </c>
      <c r="F949" s="39">
        <v>113495.97493739701</v>
      </c>
      <c r="G949" s="39">
        <v>62321.155716332105</v>
      </c>
      <c r="H949" s="39">
        <v>95522.483916769939</v>
      </c>
      <c r="I949" s="39">
        <v>43922.699161025332</v>
      </c>
      <c r="J949" s="39">
        <v>0</v>
      </c>
      <c r="K949" s="38"/>
      <c r="L949" s="38"/>
    </row>
    <row r="950" spans="1:12" s="10" customFormat="1" x14ac:dyDescent="0.2">
      <c r="A950" s="3">
        <f t="shared" si="37"/>
        <v>2037</v>
      </c>
      <c r="B950" s="39">
        <v>486000</v>
      </c>
      <c r="C950" s="39">
        <v>192423.31593259223</v>
      </c>
      <c r="D950" s="39">
        <v>2732068.2712978194</v>
      </c>
      <c r="E950" s="39">
        <v>66499.177114514925</v>
      </c>
      <c r="F950" s="39">
        <v>80170.432173412439</v>
      </c>
      <c r="G950" s="39">
        <v>44470.009242510459</v>
      </c>
      <c r="H950" s="39">
        <v>68614.914293428723</v>
      </c>
      <c r="I950" s="39">
        <v>33822.151243541266</v>
      </c>
      <c r="J950" s="39">
        <v>0</v>
      </c>
      <c r="K950" s="38"/>
      <c r="L950" s="38"/>
    </row>
    <row r="951" spans="1:12" s="10" customFormat="1" x14ac:dyDescent="0.2">
      <c r="A951" s="3">
        <f t="shared" si="37"/>
        <v>2038</v>
      </c>
      <c r="B951" s="39">
        <v>324000.00000000006</v>
      </c>
      <c r="C951" s="39">
        <v>133718.68116302218</v>
      </c>
      <c r="D951" s="39">
        <v>2617541.0728147659</v>
      </c>
      <c r="E951" s="39">
        <v>40467.018315588182</v>
      </c>
      <c r="F951" s="39">
        <v>52897.843670088776</v>
      </c>
      <c r="G951" s="39">
        <v>29550.99804909826</v>
      </c>
      <c r="H951" s="39">
        <v>46190.92304908084</v>
      </c>
      <c r="I951" s="39">
        <v>21174.535753121825</v>
      </c>
      <c r="J951" s="39">
        <v>0</v>
      </c>
      <c r="K951" s="38"/>
      <c r="L951" s="38"/>
    </row>
    <row r="952" spans="1:12" s="10" customFormat="1" x14ac:dyDescent="0.2">
      <c r="A952" s="3">
        <f t="shared" si="37"/>
        <v>2039</v>
      </c>
      <c r="B952" s="39">
        <v>162000</v>
      </c>
      <c r="C952" s="39">
        <v>68291.916250542912</v>
      </c>
      <c r="D952" s="39">
        <v>2594418.4896418611</v>
      </c>
      <c r="E952" s="39">
        <v>18399.626811825321</v>
      </c>
      <c r="F952" s="39">
        <v>26833.032907483346</v>
      </c>
      <c r="G952" s="39">
        <v>14837.887224870421</v>
      </c>
      <c r="H952" s="39">
        <v>23117.299191764614</v>
      </c>
      <c r="I952" s="39">
        <v>10520.237613513395</v>
      </c>
      <c r="J952" s="39">
        <v>0</v>
      </c>
      <c r="K952" s="38"/>
      <c r="L952" s="38"/>
    </row>
    <row r="953" spans="1:12" s="10" customFormat="1" x14ac:dyDescent="0.2">
      <c r="A953" s="3">
        <f t="shared" si="37"/>
        <v>2040</v>
      </c>
      <c r="B953" s="39">
        <v>0</v>
      </c>
      <c r="C953" s="39">
        <v>0</v>
      </c>
      <c r="D953" s="39">
        <v>2475750.2926137415</v>
      </c>
      <c r="E953" s="39">
        <v>0</v>
      </c>
      <c r="F953" s="39">
        <v>0</v>
      </c>
      <c r="G953" s="39">
        <v>0</v>
      </c>
      <c r="H953" s="39">
        <v>0</v>
      </c>
      <c r="I953" s="39">
        <v>0</v>
      </c>
      <c r="J953" s="39">
        <v>0</v>
      </c>
      <c r="K953" s="38"/>
      <c r="L953" s="38"/>
    </row>
    <row r="954" spans="1:12" s="10" customFormat="1" x14ac:dyDescent="0.2">
      <c r="A954" s="3">
        <f t="shared" si="37"/>
        <v>2041</v>
      </c>
      <c r="B954" s="39">
        <v>0</v>
      </c>
      <c r="C954" s="39">
        <v>0</v>
      </c>
      <c r="D954" s="39">
        <v>2459878.6849370948</v>
      </c>
      <c r="E954" s="39">
        <v>0</v>
      </c>
      <c r="F954" s="39">
        <v>0</v>
      </c>
      <c r="G954" s="39">
        <v>0</v>
      </c>
      <c r="H954" s="39">
        <v>0</v>
      </c>
      <c r="I954" s="39">
        <v>0</v>
      </c>
      <c r="J954" s="39">
        <v>0</v>
      </c>
      <c r="K954" s="38"/>
      <c r="L954" s="38"/>
    </row>
    <row r="955" spans="1:12" s="10" customFormat="1" x14ac:dyDescent="0.2">
      <c r="A955" s="3">
        <f t="shared" si="37"/>
        <v>2042</v>
      </c>
      <c r="B955" s="39">
        <v>0</v>
      </c>
      <c r="C955" s="39">
        <v>0</v>
      </c>
      <c r="D955" s="39">
        <v>2209452.915561317</v>
      </c>
      <c r="E955" s="39">
        <v>0</v>
      </c>
      <c r="F955" s="39">
        <v>0</v>
      </c>
      <c r="G955" s="39">
        <v>0</v>
      </c>
      <c r="H955" s="39">
        <v>0</v>
      </c>
      <c r="I955" s="39">
        <v>0</v>
      </c>
      <c r="J955" s="39">
        <v>0</v>
      </c>
      <c r="K955" s="38"/>
      <c r="L955" s="38"/>
    </row>
    <row r="956" spans="1:12" s="10" customFormat="1" x14ac:dyDescent="0.2">
      <c r="A956" s="3">
        <f t="shared" si="37"/>
        <v>2043</v>
      </c>
      <c r="B956" s="39">
        <v>0</v>
      </c>
      <c r="C956" s="39">
        <v>0</v>
      </c>
      <c r="D956" s="39">
        <v>2300471.5224411436</v>
      </c>
      <c r="E956" s="39">
        <v>0</v>
      </c>
      <c r="F956" s="39">
        <v>0</v>
      </c>
      <c r="G956" s="39">
        <v>0</v>
      </c>
      <c r="H956" s="39">
        <v>0</v>
      </c>
      <c r="I956" s="39">
        <v>0</v>
      </c>
      <c r="J956" s="39">
        <v>0</v>
      </c>
      <c r="K956" s="38"/>
      <c r="L956" s="38"/>
    </row>
    <row r="957" spans="1:12" x14ac:dyDescent="0.2">
      <c r="B957" s="52"/>
      <c r="E957" s="26"/>
      <c r="F957" s="26"/>
      <c r="G957" s="26"/>
      <c r="H957" s="26"/>
      <c r="I957" s="26"/>
      <c r="J957" s="26"/>
      <c r="K957" s="26"/>
      <c r="L957" s="26"/>
    </row>
    <row r="958" spans="1:12" x14ac:dyDescent="0.2">
      <c r="A958" s="3">
        <f>A933+1</f>
        <v>38</v>
      </c>
      <c r="B958" s="9" t="str">
        <f ca="1">OFFSET(Portfolios!$B$7,A958,0)</f>
        <v>Portfolio38</v>
      </c>
      <c r="C958" s="9"/>
      <c r="E958" s="92" t="s">
        <v>183</v>
      </c>
      <c r="F958" s="92"/>
      <c r="G958" s="92"/>
      <c r="H958" s="92"/>
      <c r="I958" s="92"/>
      <c r="J958" s="92"/>
      <c r="K958" s="26"/>
      <c r="L958" s="26"/>
    </row>
    <row r="959" spans="1:12" x14ac:dyDescent="0.2">
      <c r="C959" s="28" t="s">
        <v>184</v>
      </c>
      <c r="D959" s="28" t="s">
        <v>185</v>
      </c>
      <c r="E959" s="26" t="s">
        <v>186</v>
      </c>
      <c r="F959" s="26" t="s">
        <v>187</v>
      </c>
      <c r="G959" s="26" t="s">
        <v>188</v>
      </c>
      <c r="H959" s="26" t="s">
        <v>189</v>
      </c>
      <c r="I959" s="26" t="s">
        <v>190</v>
      </c>
      <c r="J959" s="26" t="s">
        <v>191</v>
      </c>
      <c r="K959" s="26"/>
      <c r="L959" s="26"/>
    </row>
    <row r="960" spans="1:12" s="11" customFormat="1" x14ac:dyDescent="0.2">
      <c r="A960" s="3" t="s">
        <v>163</v>
      </c>
      <c r="B960" s="3" t="s">
        <v>192</v>
      </c>
      <c r="C960" s="3" t="s">
        <v>193</v>
      </c>
      <c r="D960" s="3" t="s">
        <v>194</v>
      </c>
      <c r="E960" s="42" t="s">
        <v>195</v>
      </c>
      <c r="F960" s="42" t="s">
        <v>196</v>
      </c>
      <c r="G960" s="42" t="s">
        <v>197</v>
      </c>
      <c r="H960" s="42" t="s">
        <v>198</v>
      </c>
      <c r="I960" s="42" t="s">
        <v>199</v>
      </c>
      <c r="J960" s="42" t="s">
        <v>200</v>
      </c>
      <c r="K960" s="42"/>
      <c r="L960" s="42"/>
    </row>
    <row r="961" spans="1:12" s="10" customFormat="1" x14ac:dyDescent="0.2">
      <c r="A961" s="3">
        <v>2023</v>
      </c>
      <c r="B961" s="39">
        <v>5887116.996684636</v>
      </c>
      <c r="C961" s="39">
        <v>2351874.5364913354</v>
      </c>
      <c r="D961" s="39">
        <v>2097049.4985760415</v>
      </c>
      <c r="E961" s="39">
        <v>41539.20481639068</v>
      </c>
      <c r="F961" s="39">
        <v>919174.71131232113</v>
      </c>
      <c r="G961" s="39">
        <v>509984.797645399</v>
      </c>
      <c r="H961" s="39">
        <v>641894.75561750995</v>
      </c>
      <c r="I961" s="39">
        <v>130219.07016810354</v>
      </c>
      <c r="J961" s="39">
        <v>1292429.9206335763</v>
      </c>
      <c r="K961" s="38"/>
      <c r="L961" s="38"/>
    </row>
    <row r="962" spans="1:12" s="10" customFormat="1" x14ac:dyDescent="0.2">
      <c r="A962" s="3">
        <f>A961+1</f>
        <v>2024</v>
      </c>
      <c r="B962" s="39">
        <v>5308315.9774718583</v>
      </c>
      <c r="C962" s="39">
        <v>1802932.700610318</v>
      </c>
      <c r="D962" s="39">
        <v>1865467.4702614713</v>
      </c>
      <c r="E962" s="39">
        <v>137208.05507728859</v>
      </c>
      <c r="F962" s="39">
        <v>879158.41375910328</v>
      </c>
      <c r="G962" s="39">
        <v>490395.35821881203</v>
      </c>
      <c r="H962" s="39">
        <v>635820.9104846142</v>
      </c>
      <c r="I962" s="39">
        <v>175051.28657929442</v>
      </c>
      <c r="J962" s="39">
        <v>1187749.2527424274</v>
      </c>
      <c r="K962" s="38"/>
      <c r="L962" s="38"/>
    </row>
    <row r="963" spans="1:12" s="10" customFormat="1" x14ac:dyDescent="0.2">
      <c r="A963" s="3">
        <f t="shared" ref="A963:A981" si="38">A962+1</f>
        <v>2025</v>
      </c>
      <c r="B963" s="39">
        <v>5049606.9465753846</v>
      </c>
      <c r="C963" s="39">
        <v>1705194.9242767447</v>
      </c>
      <c r="D963" s="39">
        <v>1790076.7847322035</v>
      </c>
      <c r="E963" s="39">
        <v>142367.2931571104</v>
      </c>
      <c r="F963" s="39">
        <v>837291.94904012152</v>
      </c>
      <c r="G963" s="39">
        <v>463866.2069468085</v>
      </c>
      <c r="H963" s="39">
        <v>563300.52251154685</v>
      </c>
      <c r="I963" s="39">
        <v>176531.98323756657</v>
      </c>
      <c r="J963" s="39">
        <v>1161054.0674054862</v>
      </c>
      <c r="K963" s="38"/>
      <c r="L963" s="38"/>
    </row>
    <row r="964" spans="1:12" s="10" customFormat="1" x14ac:dyDescent="0.2">
      <c r="A964" s="3">
        <f t="shared" si="38"/>
        <v>2026</v>
      </c>
      <c r="B964" s="39">
        <v>4363685.5572603075</v>
      </c>
      <c r="C964" s="39">
        <v>1366815.9960533793</v>
      </c>
      <c r="D964" s="39">
        <v>2265764.6771519571</v>
      </c>
      <c r="E964" s="39">
        <v>167981.07860318711</v>
      </c>
      <c r="F964" s="39">
        <v>721454.85498675751</v>
      </c>
      <c r="G964" s="39">
        <v>393272.82083043718</v>
      </c>
      <c r="H964" s="39">
        <v>519881.22211767075</v>
      </c>
      <c r="I964" s="39">
        <v>156078.44895315624</v>
      </c>
      <c r="J964" s="39">
        <v>1038201.1357157194</v>
      </c>
      <c r="K964" s="38"/>
      <c r="L964" s="38"/>
    </row>
    <row r="965" spans="1:12" s="10" customFormat="1" x14ac:dyDescent="0.2">
      <c r="A965" s="3">
        <f t="shared" si="38"/>
        <v>2027</v>
      </c>
      <c r="B965" s="39">
        <v>3677764.1679452304</v>
      </c>
      <c r="C965" s="39">
        <v>1091730.7582220007</v>
      </c>
      <c r="D965" s="39">
        <v>2920645.0128368884</v>
      </c>
      <c r="E965" s="39">
        <v>222700.80140269003</v>
      </c>
      <c r="F965" s="39">
        <v>579927.09336780547</v>
      </c>
      <c r="G965" s="39">
        <v>317101.29588180489</v>
      </c>
      <c r="H965" s="39">
        <v>480068.29243835376</v>
      </c>
      <c r="I965" s="39">
        <v>167172.28697666316</v>
      </c>
      <c r="J965" s="39">
        <v>819063.63965591241</v>
      </c>
      <c r="K965" s="38"/>
      <c r="L965" s="38"/>
    </row>
    <row r="966" spans="1:12" s="10" customFormat="1" x14ac:dyDescent="0.2">
      <c r="A966" s="3">
        <f t="shared" si="38"/>
        <v>2028</v>
      </c>
      <c r="B966" s="39">
        <v>2991842.7786301533</v>
      </c>
      <c r="C966" s="39">
        <v>811290.14317092486</v>
      </c>
      <c r="D966" s="39">
        <v>3817678.7927446794</v>
      </c>
      <c r="E966" s="39">
        <v>360533.5775579242</v>
      </c>
      <c r="F966" s="39">
        <v>435432.12929427472</v>
      </c>
      <c r="G966" s="39">
        <v>240101.86746574592</v>
      </c>
      <c r="H966" s="39">
        <v>385569.7703597598</v>
      </c>
      <c r="I966" s="39">
        <v>187487.28343005822</v>
      </c>
      <c r="J966" s="39">
        <v>571428.00735146541</v>
      </c>
      <c r="K966" s="38"/>
      <c r="L966" s="38"/>
    </row>
    <row r="967" spans="1:12" s="10" customFormat="1" x14ac:dyDescent="0.2">
      <c r="A967" s="3">
        <f t="shared" si="38"/>
        <v>2029</v>
      </c>
      <c r="B967" s="39">
        <v>2305921.3893150762</v>
      </c>
      <c r="C967" s="39">
        <v>629844.54924022092</v>
      </c>
      <c r="D967" s="39">
        <v>4198792.9415517477</v>
      </c>
      <c r="E967" s="39">
        <v>276854.29606676742</v>
      </c>
      <c r="F967" s="39">
        <v>338557.45155797561</v>
      </c>
      <c r="G967" s="39">
        <v>187835.08962293417</v>
      </c>
      <c r="H967" s="39">
        <v>295418.33538203721</v>
      </c>
      <c r="I967" s="39">
        <v>144426.29555077016</v>
      </c>
      <c r="J967" s="39">
        <v>432985.37189437088</v>
      </c>
      <c r="K967" s="38"/>
      <c r="L967" s="38"/>
    </row>
    <row r="968" spans="1:12" s="10" customFormat="1" x14ac:dyDescent="0.2">
      <c r="A968" s="3">
        <f t="shared" si="38"/>
        <v>2030</v>
      </c>
      <c r="B968" s="39">
        <v>1620000.0000000005</v>
      </c>
      <c r="C968" s="39">
        <v>550193.61209150194</v>
      </c>
      <c r="D968" s="39">
        <v>2882753.2989552729</v>
      </c>
      <c r="E968" s="39">
        <v>231881.81043026122</v>
      </c>
      <c r="F968" s="39">
        <v>295411.64638210257</v>
      </c>
      <c r="G968" s="39">
        <v>164415.47008924422</v>
      </c>
      <c r="H968" s="39">
        <v>256135.25842378472</v>
      </c>
      <c r="I968" s="39">
        <v>121962.20258310578</v>
      </c>
      <c r="J968" s="39">
        <v>0</v>
      </c>
      <c r="K968" s="38"/>
      <c r="L968" s="38"/>
    </row>
    <row r="969" spans="1:12" s="10" customFormat="1" x14ac:dyDescent="0.2">
      <c r="A969" s="3">
        <f t="shared" si="38"/>
        <v>2031</v>
      </c>
      <c r="B969" s="39">
        <v>1458000</v>
      </c>
      <c r="C969" s="39">
        <v>496626.47906004492</v>
      </c>
      <c r="D969" s="39">
        <v>2957037.6942141298</v>
      </c>
      <c r="E969" s="39">
        <v>213644.049846654</v>
      </c>
      <c r="F969" s="39">
        <v>262289.96931781783</v>
      </c>
      <c r="G969" s="39">
        <v>145761.89701306852</v>
      </c>
      <c r="H969" s="39">
        <v>230531.06928229041</v>
      </c>
      <c r="I969" s="39">
        <v>109146.53548012435</v>
      </c>
      <c r="J969" s="39">
        <v>0</v>
      </c>
      <c r="K969" s="38"/>
      <c r="L969" s="38"/>
    </row>
    <row r="970" spans="1:12" s="10" customFormat="1" x14ac:dyDescent="0.2">
      <c r="A970" s="3">
        <f t="shared" si="38"/>
        <v>2032</v>
      </c>
      <c r="B970" s="39">
        <v>1296000</v>
      </c>
      <c r="C970" s="39">
        <v>461739.006145661</v>
      </c>
      <c r="D970" s="39">
        <v>2823140.5753619825</v>
      </c>
      <c r="E970" s="39">
        <v>187524.67405366589</v>
      </c>
      <c r="F970" s="39">
        <v>226121.60818162537</v>
      </c>
      <c r="G970" s="39">
        <v>127261.72480292416</v>
      </c>
      <c r="H970" s="39">
        <v>199112.24607822852</v>
      </c>
      <c r="I970" s="39">
        <v>94240.740737895161</v>
      </c>
      <c r="J970" s="39">
        <v>0</v>
      </c>
      <c r="K970" s="38"/>
      <c r="L970" s="38"/>
    </row>
    <row r="971" spans="1:12" s="10" customFormat="1" x14ac:dyDescent="0.2">
      <c r="A971" s="3">
        <f t="shared" si="38"/>
        <v>2033</v>
      </c>
      <c r="B971" s="39">
        <v>1134000.0000000002</v>
      </c>
      <c r="C971" s="39">
        <v>410729.67203458771</v>
      </c>
      <c r="D971" s="39">
        <v>2828791.8871361562</v>
      </c>
      <c r="E971" s="39">
        <v>158824.49683146307</v>
      </c>
      <c r="F971" s="39">
        <v>200937.33958363021</v>
      </c>
      <c r="G971" s="39">
        <v>109030.86843897738</v>
      </c>
      <c r="H971" s="39">
        <v>171173.90422523001</v>
      </c>
      <c r="I971" s="39">
        <v>83303.718886111747</v>
      </c>
      <c r="J971" s="39">
        <v>0</v>
      </c>
      <c r="K971" s="38"/>
      <c r="L971" s="38"/>
    </row>
    <row r="972" spans="1:12" s="10" customFormat="1" x14ac:dyDescent="0.2">
      <c r="A972" s="3">
        <f t="shared" si="38"/>
        <v>2034</v>
      </c>
      <c r="B972" s="39">
        <v>972000.00000000023</v>
      </c>
      <c r="C972" s="39">
        <v>361878.11785728252</v>
      </c>
      <c r="D972" s="39">
        <v>2780984.3989409418</v>
      </c>
      <c r="E972" s="39">
        <v>136906.38318071465</v>
      </c>
      <c r="F972" s="39">
        <v>165577.6582308904</v>
      </c>
      <c r="G972" s="39">
        <v>93413.802361173322</v>
      </c>
      <c r="H972" s="39">
        <v>144128.27022830845</v>
      </c>
      <c r="I972" s="39">
        <v>70095.768141630819</v>
      </c>
      <c r="J972" s="39">
        <v>0</v>
      </c>
      <c r="K972" s="38"/>
      <c r="L972" s="38"/>
    </row>
    <row r="973" spans="1:12" s="10" customFormat="1" x14ac:dyDescent="0.2">
      <c r="A973" s="3">
        <f t="shared" si="38"/>
        <v>2035</v>
      </c>
      <c r="B973" s="39">
        <v>810000</v>
      </c>
      <c r="C973" s="39">
        <v>303939.47294806212</v>
      </c>
      <c r="D973" s="39">
        <v>2825533.132451517</v>
      </c>
      <c r="E973" s="39">
        <v>109880.05769471316</v>
      </c>
      <c r="F973" s="39">
        <v>140331.89317223866</v>
      </c>
      <c r="G973" s="39">
        <v>77564.35338375649</v>
      </c>
      <c r="H973" s="39">
        <v>120283.12695054879</v>
      </c>
      <c r="I973" s="39">
        <v>58001.095850680846</v>
      </c>
      <c r="J973" s="39">
        <v>0</v>
      </c>
      <c r="K973" s="38"/>
      <c r="L973" s="38"/>
    </row>
    <row r="974" spans="1:12" s="10" customFormat="1" x14ac:dyDescent="0.2">
      <c r="A974" s="3">
        <f t="shared" si="38"/>
        <v>2036</v>
      </c>
      <c r="B974" s="39">
        <v>648000</v>
      </c>
      <c r="C974" s="39">
        <v>254335.78042014939</v>
      </c>
      <c r="D974" s="39">
        <v>2695013.0107310619</v>
      </c>
      <c r="E974" s="39">
        <v>78401.905848326249</v>
      </c>
      <c r="F974" s="39">
        <v>113495.97493739701</v>
      </c>
      <c r="G974" s="39">
        <v>62321.155716332105</v>
      </c>
      <c r="H974" s="39">
        <v>95522.483916769939</v>
      </c>
      <c r="I974" s="39">
        <v>43922.699161025332</v>
      </c>
      <c r="J974" s="39">
        <v>0</v>
      </c>
      <c r="K974" s="38"/>
      <c r="L974" s="38"/>
    </row>
    <row r="975" spans="1:12" s="10" customFormat="1" x14ac:dyDescent="0.2">
      <c r="A975" s="3">
        <f t="shared" si="38"/>
        <v>2037</v>
      </c>
      <c r="B975" s="39">
        <v>486000</v>
      </c>
      <c r="C975" s="39">
        <v>192423.31593259223</v>
      </c>
      <c r="D975" s="39">
        <v>2732068.2712978194</v>
      </c>
      <c r="E975" s="39">
        <v>66499.177114514925</v>
      </c>
      <c r="F975" s="39">
        <v>80170.432173412439</v>
      </c>
      <c r="G975" s="39">
        <v>44470.009242510459</v>
      </c>
      <c r="H975" s="39">
        <v>68614.914293428723</v>
      </c>
      <c r="I975" s="39">
        <v>33822.151243541266</v>
      </c>
      <c r="J975" s="39">
        <v>0</v>
      </c>
      <c r="K975" s="38"/>
      <c r="L975" s="38"/>
    </row>
    <row r="976" spans="1:12" s="10" customFormat="1" x14ac:dyDescent="0.2">
      <c r="A976" s="3">
        <f t="shared" si="38"/>
        <v>2038</v>
      </c>
      <c r="B976" s="39">
        <v>324000.00000000006</v>
      </c>
      <c r="C976" s="39">
        <v>133718.68116302218</v>
      </c>
      <c r="D976" s="39">
        <v>2617541.0728147659</v>
      </c>
      <c r="E976" s="39">
        <v>40467.018315588182</v>
      </c>
      <c r="F976" s="39">
        <v>52897.843670088776</v>
      </c>
      <c r="G976" s="39">
        <v>29550.99804909826</v>
      </c>
      <c r="H976" s="39">
        <v>46190.92304908084</v>
      </c>
      <c r="I976" s="39">
        <v>21174.535753121825</v>
      </c>
      <c r="J976" s="39">
        <v>0</v>
      </c>
      <c r="K976" s="38"/>
      <c r="L976" s="38"/>
    </row>
    <row r="977" spans="1:12" s="10" customFormat="1" x14ac:dyDescent="0.2">
      <c r="A977" s="3">
        <f t="shared" si="38"/>
        <v>2039</v>
      </c>
      <c r="B977" s="39">
        <v>162000</v>
      </c>
      <c r="C977" s="39">
        <v>68291.916250542912</v>
      </c>
      <c r="D977" s="39">
        <v>2594418.4896418611</v>
      </c>
      <c r="E977" s="39">
        <v>18399.626811825321</v>
      </c>
      <c r="F977" s="39">
        <v>26833.032907483346</v>
      </c>
      <c r="G977" s="39">
        <v>14837.887224870421</v>
      </c>
      <c r="H977" s="39">
        <v>23117.299191764614</v>
      </c>
      <c r="I977" s="39">
        <v>10520.237613513395</v>
      </c>
      <c r="J977" s="39">
        <v>0</v>
      </c>
      <c r="K977" s="38"/>
      <c r="L977" s="38"/>
    </row>
    <row r="978" spans="1:12" s="10" customFormat="1" x14ac:dyDescent="0.2">
      <c r="A978" s="3">
        <f t="shared" si="38"/>
        <v>2040</v>
      </c>
      <c r="B978" s="39">
        <v>0</v>
      </c>
      <c r="C978" s="39">
        <v>0</v>
      </c>
      <c r="D978" s="39">
        <v>2475750.2926137415</v>
      </c>
      <c r="E978" s="39">
        <v>0</v>
      </c>
      <c r="F978" s="39">
        <v>0</v>
      </c>
      <c r="G978" s="39">
        <v>0</v>
      </c>
      <c r="H978" s="39">
        <v>0</v>
      </c>
      <c r="I978" s="39">
        <v>0</v>
      </c>
      <c r="J978" s="39">
        <v>0</v>
      </c>
      <c r="K978" s="38"/>
      <c r="L978" s="38"/>
    </row>
    <row r="979" spans="1:12" s="10" customFormat="1" x14ac:dyDescent="0.2">
      <c r="A979" s="3">
        <f t="shared" si="38"/>
        <v>2041</v>
      </c>
      <c r="B979" s="39">
        <v>0</v>
      </c>
      <c r="C979" s="39">
        <v>0</v>
      </c>
      <c r="D979" s="39">
        <v>2459878.6849370948</v>
      </c>
      <c r="E979" s="39">
        <v>0</v>
      </c>
      <c r="F979" s="39">
        <v>0</v>
      </c>
      <c r="G979" s="39">
        <v>0</v>
      </c>
      <c r="H979" s="39">
        <v>0</v>
      </c>
      <c r="I979" s="39">
        <v>0</v>
      </c>
      <c r="J979" s="39">
        <v>0</v>
      </c>
      <c r="K979" s="38"/>
      <c r="L979" s="38"/>
    </row>
    <row r="980" spans="1:12" s="10" customFormat="1" x14ac:dyDescent="0.2">
      <c r="A980" s="3">
        <f t="shared" si="38"/>
        <v>2042</v>
      </c>
      <c r="B980" s="39">
        <v>0</v>
      </c>
      <c r="C980" s="39">
        <v>0</v>
      </c>
      <c r="D980" s="39">
        <v>2209452.915561317</v>
      </c>
      <c r="E980" s="39">
        <v>0</v>
      </c>
      <c r="F980" s="39">
        <v>0</v>
      </c>
      <c r="G980" s="39">
        <v>0</v>
      </c>
      <c r="H980" s="39">
        <v>0</v>
      </c>
      <c r="I980" s="39">
        <v>0</v>
      </c>
      <c r="J980" s="39">
        <v>0</v>
      </c>
      <c r="K980" s="38"/>
      <c r="L980" s="38"/>
    </row>
    <row r="981" spans="1:12" s="10" customFormat="1" x14ac:dyDescent="0.2">
      <c r="A981" s="3">
        <f t="shared" si="38"/>
        <v>2043</v>
      </c>
      <c r="B981" s="39">
        <v>0</v>
      </c>
      <c r="C981" s="39">
        <v>0</v>
      </c>
      <c r="D981" s="39">
        <v>2300471.5224411436</v>
      </c>
      <c r="E981" s="39">
        <v>0</v>
      </c>
      <c r="F981" s="39">
        <v>0</v>
      </c>
      <c r="G981" s="39">
        <v>0</v>
      </c>
      <c r="H981" s="39">
        <v>0</v>
      </c>
      <c r="I981" s="39">
        <v>0</v>
      </c>
      <c r="J981" s="39">
        <v>0</v>
      </c>
      <c r="K981" s="38"/>
      <c r="L981" s="38"/>
    </row>
    <row r="982" spans="1:12" x14ac:dyDescent="0.2">
      <c r="E982" s="26"/>
      <c r="F982" s="26"/>
      <c r="G982" s="26"/>
      <c r="H982" s="26"/>
      <c r="I982" s="26"/>
      <c r="J982" s="26"/>
      <c r="K982" s="26"/>
      <c r="L982" s="26"/>
    </row>
    <row r="983" spans="1:12" x14ac:dyDescent="0.2">
      <c r="A983" s="3">
        <f>A958+1</f>
        <v>39</v>
      </c>
      <c r="B983" s="9" t="str">
        <f ca="1">OFFSET(Portfolios!$B$7,A983,0)</f>
        <v>Portfolio39</v>
      </c>
      <c r="C983" s="9"/>
      <c r="E983" s="92" t="s">
        <v>183</v>
      </c>
      <c r="F983" s="92"/>
      <c r="G983" s="92"/>
      <c r="H983" s="92"/>
      <c r="I983" s="92"/>
      <c r="J983" s="92"/>
      <c r="K983" s="26"/>
      <c r="L983" s="26"/>
    </row>
    <row r="984" spans="1:12" x14ac:dyDescent="0.2">
      <c r="C984" s="28" t="s">
        <v>184</v>
      </c>
      <c r="D984" s="28" t="s">
        <v>185</v>
      </c>
      <c r="E984" s="26" t="s">
        <v>186</v>
      </c>
      <c r="F984" s="26" t="s">
        <v>187</v>
      </c>
      <c r="G984" s="26" t="s">
        <v>188</v>
      </c>
      <c r="H984" s="26" t="s">
        <v>189</v>
      </c>
      <c r="I984" s="26" t="s">
        <v>190</v>
      </c>
      <c r="J984" s="26" t="s">
        <v>191</v>
      </c>
      <c r="K984" s="26"/>
      <c r="L984" s="26"/>
    </row>
    <row r="985" spans="1:12" s="11" customFormat="1" x14ac:dyDescent="0.2">
      <c r="A985" s="3" t="s">
        <v>163</v>
      </c>
      <c r="B985" s="3" t="s">
        <v>192</v>
      </c>
      <c r="C985" s="3" t="s">
        <v>193</v>
      </c>
      <c r="D985" s="3" t="s">
        <v>194</v>
      </c>
      <c r="E985" s="42" t="s">
        <v>195</v>
      </c>
      <c r="F985" s="42" t="s">
        <v>196</v>
      </c>
      <c r="G985" s="42" t="s">
        <v>197</v>
      </c>
      <c r="H985" s="42" t="s">
        <v>198</v>
      </c>
      <c r="I985" s="42" t="s">
        <v>199</v>
      </c>
      <c r="J985" s="42" t="s">
        <v>200</v>
      </c>
      <c r="K985" s="42"/>
      <c r="L985" s="42"/>
    </row>
    <row r="986" spans="1:12" s="10" customFormat="1" x14ac:dyDescent="0.2">
      <c r="A986" s="3">
        <v>2023</v>
      </c>
      <c r="B986" s="39">
        <v>5887116.996684636</v>
      </c>
      <c r="C986" s="39">
        <v>2351874.5364913354</v>
      </c>
      <c r="D986" s="39">
        <v>2097049.4985760415</v>
      </c>
      <c r="E986" s="39">
        <v>41539.20481639068</v>
      </c>
      <c r="F986" s="39">
        <v>919174.71131232113</v>
      </c>
      <c r="G986" s="39">
        <v>509984.797645399</v>
      </c>
      <c r="H986" s="39">
        <v>641894.75561750995</v>
      </c>
      <c r="I986" s="39">
        <v>130219.07016810354</v>
      </c>
      <c r="J986" s="39">
        <v>1292429.9206335763</v>
      </c>
      <c r="K986" s="38"/>
      <c r="L986" s="38"/>
    </row>
    <row r="987" spans="1:12" s="10" customFormat="1" x14ac:dyDescent="0.2">
      <c r="A987" s="3">
        <f>A986+1</f>
        <v>2024</v>
      </c>
      <c r="B987" s="39">
        <v>5308315.9774718583</v>
      </c>
      <c r="C987" s="39">
        <v>1802932.700610318</v>
      </c>
      <c r="D987" s="39">
        <v>1865467.4702614713</v>
      </c>
      <c r="E987" s="39">
        <v>137208.05507728859</v>
      </c>
      <c r="F987" s="39">
        <v>879158.41375910328</v>
      </c>
      <c r="G987" s="39">
        <v>490395.35821881203</v>
      </c>
      <c r="H987" s="39">
        <v>635820.9104846142</v>
      </c>
      <c r="I987" s="39">
        <v>175051.28657929442</v>
      </c>
      <c r="J987" s="39">
        <v>1187749.2527424274</v>
      </c>
      <c r="K987" s="38"/>
      <c r="L987" s="38"/>
    </row>
    <row r="988" spans="1:12" s="10" customFormat="1" x14ac:dyDescent="0.2">
      <c r="A988" s="3">
        <f t="shared" ref="A988:A1006" si="39">A987+1</f>
        <v>2025</v>
      </c>
      <c r="B988" s="39">
        <v>5049606.9465753846</v>
      </c>
      <c r="C988" s="39">
        <v>1705194.9242767447</v>
      </c>
      <c r="D988" s="39">
        <v>1790076.7847322035</v>
      </c>
      <c r="E988" s="39">
        <v>142367.2931571104</v>
      </c>
      <c r="F988" s="39">
        <v>837291.94904012152</v>
      </c>
      <c r="G988" s="39">
        <v>463866.2069468085</v>
      </c>
      <c r="H988" s="39">
        <v>563300.52251154685</v>
      </c>
      <c r="I988" s="39">
        <v>176531.98323756657</v>
      </c>
      <c r="J988" s="39">
        <v>1161054.0674054862</v>
      </c>
      <c r="K988" s="38"/>
      <c r="L988" s="38"/>
    </row>
    <row r="989" spans="1:12" s="10" customFormat="1" x14ac:dyDescent="0.2">
      <c r="A989" s="3">
        <f t="shared" si="39"/>
        <v>2026</v>
      </c>
      <c r="B989" s="39">
        <v>4363685.5572603075</v>
      </c>
      <c r="C989" s="39">
        <v>1366815.9960533793</v>
      </c>
      <c r="D989" s="39">
        <v>2265764.6771519571</v>
      </c>
      <c r="E989" s="39">
        <v>167981.07860318711</v>
      </c>
      <c r="F989" s="39">
        <v>721454.85498675751</v>
      </c>
      <c r="G989" s="39">
        <v>393272.82083043718</v>
      </c>
      <c r="H989" s="39">
        <v>519881.22211767075</v>
      </c>
      <c r="I989" s="39">
        <v>156078.44895315624</v>
      </c>
      <c r="J989" s="39">
        <v>1038201.1357157194</v>
      </c>
      <c r="K989" s="38"/>
      <c r="L989" s="38"/>
    </row>
    <row r="990" spans="1:12" s="10" customFormat="1" x14ac:dyDescent="0.2">
      <c r="A990" s="3">
        <f t="shared" si="39"/>
        <v>2027</v>
      </c>
      <c r="B990" s="39">
        <v>3677764.1679452304</v>
      </c>
      <c r="C990" s="39">
        <v>1091730.7582220007</v>
      </c>
      <c r="D990" s="39">
        <v>2920645.0128368884</v>
      </c>
      <c r="E990" s="39">
        <v>222700.80140269003</v>
      </c>
      <c r="F990" s="39">
        <v>579927.09336780547</v>
      </c>
      <c r="G990" s="39">
        <v>317101.29588180489</v>
      </c>
      <c r="H990" s="39">
        <v>480068.29243835376</v>
      </c>
      <c r="I990" s="39">
        <v>167172.28697666316</v>
      </c>
      <c r="J990" s="39">
        <v>819063.63965591241</v>
      </c>
      <c r="K990" s="38"/>
      <c r="L990" s="38"/>
    </row>
    <row r="991" spans="1:12" s="10" customFormat="1" x14ac:dyDescent="0.2">
      <c r="A991" s="3">
        <f t="shared" si="39"/>
        <v>2028</v>
      </c>
      <c r="B991" s="39">
        <v>2991842.7786301533</v>
      </c>
      <c r="C991" s="39">
        <v>811290.14317092486</v>
      </c>
      <c r="D991" s="39">
        <v>3817678.7927446794</v>
      </c>
      <c r="E991" s="39">
        <v>360533.5775579242</v>
      </c>
      <c r="F991" s="39">
        <v>435432.12929427472</v>
      </c>
      <c r="G991" s="39">
        <v>240101.86746574592</v>
      </c>
      <c r="H991" s="39">
        <v>385569.7703597598</v>
      </c>
      <c r="I991" s="39">
        <v>187487.28343005822</v>
      </c>
      <c r="J991" s="39">
        <v>571428.00735146541</v>
      </c>
      <c r="K991" s="38"/>
      <c r="L991" s="38"/>
    </row>
    <row r="992" spans="1:12" s="10" customFormat="1" x14ac:dyDescent="0.2">
      <c r="A992" s="3">
        <f t="shared" si="39"/>
        <v>2029</v>
      </c>
      <c r="B992" s="39">
        <v>2305921.3893150762</v>
      </c>
      <c r="C992" s="39">
        <v>629844.54924022092</v>
      </c>
      <c r="D992" s="39">
        <v>4198792.9415517477</v>
      </c>
      <c r="E992" s="39">
        <v>276854.29606676742</v>
      </c>
      <c r="F992" s="39">
        <v>338557.45155797561</v>
      </c>
      <c r="G992" s="39">
        <v>187835.08962293417</v>
      </c>
      <c r="H992" s="39">
        <v>295418.33538203721</v>
      </c>
      <c r="I992" s="39">
        <v>144426.29555077016</v>
      </c>
      <c r="J992" s="39">
        <v>432985.37189437088</v>
      </c>
      <c r="K992" s="38"/>
      <c r="L992" s="38"/>
    </row>
    <row r="993" spans="1:12" s="10" customFormat="1" x14ac:dyDescent="0.2">
      <c r="A993" s="3">
        <f t="shared" si="39"/>
        <v>2030</v>
      </c>
      <c r="B993" s="39">
        <v>1620000.0000000005</v>
      </c>
      <c r="C993" s="39">
        <v>550193.61209150194</v>
      </c>
      <c r="D993" s="39">
        <v>2882753.2989552729</v>
      </c>
      <c r="E993" s="39">
        <v>231881.81043026122</v>
      </c>
      <c r="F993" s="39">
        <v>295411.64638210257</v>
      </c>
      <c r="G993" s="39">
        <v>164415.47008924422</v>
      </c>
      <c r="H993" s="39">
        <v>256135.25842378472</v>
      </c>
      <c r="I993" s="39">
        <v>121962.20258310578</v>
      </c>
      <c r="J993" s="39">
        <v>0</v>
      </c>
      <c r="K993" s="38"/>
      <c r="L993" s="38"/>
    </row>
    <row r="994" spans="1:12" s="10" customFormat="1" x14ac:dyDescent="0.2">
      <c r="A994" s="3">
        <f t="shared" si="39"/>
        <v>2031</v>
      </c>
      <c r="B994" s="39">
        <v>1458000</v>
      </c>
      <c r="C994" s="39">
        <v>496626.47906004492</v>
      </c>
      <c r="D994" s="39">
        <v>2957037.6942141298</v>
      </c>
      <c r="E994" s="39">
        <v>213644.049846654</v>
      </c>
      <c r="F994" s="39">
        <v>262289.96931781783</v>
      </c>
      <c r="G994" s="39">
        <v>145761.89701306852</v>
      </c>
      <c r="H994" s="39">
        <v>230531.06928229041</v>
      </c>
      <c r="I994" s="39">
        <v>109146.53548012435</v>
      </c>
      <c r="J994" s="39">
        <v>0</v>
      </c>
      <c r="K994" s="38"/>
      <c r="L994" s="38"/>
    </row>
    <row r="995" spans="1:12" s="10" customFormat="1" x14ac:dyDescent="0.2">
      <c r="A995" s="3">
        <f t="shared" si="39"/>
        <v>2032</v>
      </c>
      <c r="B995" s="39">
        <v>1296000</v>
      </c>
      <c r="C995" s="39">
        <v>461739.006145661</v>
      </c>
      <c r="D995" s="39">
        <v>2823140.5753619825</v>
      </c>
      <c r="E995" s="39">
        <v>187524.67405366589</v>
      </c>
      <c r="F995" s="39">
        <v>226121.60818162537</v>
      </c>
      <c r="G995" s="39">
        <v>127261.72480292416</v>
      </c>
      <c r="H995" s="39">
        <v>199112.24607822852</v>
      </c>
      <c r="I995" s="39">
        <v>94240.740737895161</v>
      </c>
      <c r="J995" s="39">
        <v>0</v>
      </c>
      <c r="K995" s="38"/>
      <c r="L995" s="38"/>
    </row>
    <row r="996" spans="1:12" s="10" customFormat="1" x14ac:dyDescent="0.2">
      <c r="A996" s="3">
        <f t="shared" si="39"/>
        <v>2033</v>
      </c>
      <c r="B996" s="39">
        <v>1134000.0000000002</v>
      </c>
      <c r="C996" s="39">
        <v>410729.67203458771</v>
      </c>
      <c r="D996" s="39">
        <v>2828791.8871361562</v>
      </c>
      <c r="E996" s="39">
        <v>158824.49683146307</v>
      </c>
      <c r="F996" s="39">
        <v>200937.33958363021</v>
      </c>
      <c r="G996" s="39">
        <v>109030.86843897738</v>
      </c>
      <c r="H996" s="39">
        <v>171173.90422523001</v>
      </c>
      <c r="I996" s="39">
        <v>83303.718886111747</v>
      </c>
      <c r="J996" s="39">
        <v>0</v>
      </c>
      <c r="K996" s="38"/>
      <c r="L996" s="38"/>
    </row>
    <row r="997" spans="1:12" s="10" customFormat="1" x14ac:dyDescent="0.2">
      <c r="A997" s="3">
        <f t="shared" si="39"/>
        <v>2034</v>
      </c>
      <c r="B997" s="39">
        <v>972000.00000000023</v>
      </c>
      <c r="C997" s="39">
        <v>361878.11785728252</v>
      </c>
      <c r="D997" s="39">
        <v>2780984.3989409418</v>
      </c>
      <c r="E997" s="39">
        <v>136906.38318071465</v>
      </c>
      <c r="F997" s="39">
        <v>165577.6582308904</v>
      </c>
      <c r="G997" s="39">
        <v>93413.802361173322</v>
      </c>
      <c r="H997" s="39">
        <v>144128.27022830845</v>
      </c>
      <c r="I997" s="39">
        <v>70095.768141630819</v>
      </c>
      <c r="J997" s="39">
        <v>0</v>
      </c>
      <c r="K997" s="38"/>
      <c r="L997" s="38"/>
    </row>
    <row r="998" spans="1:12" s="10" customFormat="1" x14ac:dyDescent="0.2">
      <c r="A998" s="3">
        <f t="shared" si="39"/>
        <v>2035</v>
      </c>
      <c r="B998" s="39">
        <v>810000</v>
      </c>
      <c r="C998" s="39">
        <v>303939.47294806212</v>
      </c>
      <c r="D998" s="39">
        <v>2825533.132451517</v>
      </c>
      <c r="E998" s="39">
        <v>109880.05769471316</v>
      </c>
      <c r="F998" s="39">
        <v>140331.89317223866</v>
      </c>
      <c r="G998" s="39">
        <v>77564.35338375649</v>
      </c>
      <c r="H998" s="39">
        <v>120283.12695054879</v>
      </c>
      <c r="I998" s="39">
        <v>58001.095850680846</v>
      </c>
      <c r="J998" s="39">
        <v>0</v>
      </c>
      <c r="K998" s="38"/>
      <c r="L998" s="38"/>
    </row>
    <row r="999" spans="1:12" s="10" customFormat="1" x14ac:dyDescent="0.2">
      <c r="A999" s="3">
        <f t="shared" si="39"/>
        <v>2036</v>
      </c>
      <c r="B999" s="39">
        <v>648000</v>
      </c>
      <c r="C999" s="39">
        <v>254335.78042014939</v>
      </c>
      <c r="D999" s="39">
        <v>2695013.0107310619</v>
      </c>
      <c r="E999" s="39">
        <v>78401.905848326249</v>
      </c>
      <c r="F999" s="39">
        <v>113495.97493739701</v>
      </c>
      <c r="G999" s="39">
        <v>62321.155716332105</v>
      </c>
      <c r="H999" s="39">
        <v>95522.483916769939</v>
      </c>
      <c r="I999" s="39">
        <v>43922.699161025332</v>
      </c>
      <c r="J999" s="39">
        <v>0</v>
      </c>
    </row>
    <row r="1000" spans="1:12" s="10" customFormat="1" x14ac:dyDescent="0.2">
      <c r="A1000" s="3">
        <f t="shared" si="39"/>
        <v>2037</v>
      </c>
      <c r="B1000" s="39">
        <v>486000</v>
      </c>
      <c r="C1000" s="39">
        <v>192423.31593259223</v>
      </c>
      <c r="D1000" s="39">
        <v>2732068.2712978194</v>
      </c>
      <c r="E1000" s="39">
        <v>66499.177114514925</v>
      </c>
      <c r="F1000" s="39">
        <v>80170.432173412439</v>
      </c>
      <c r="G1000" s="39">
        <v>44470.009242510459</v>
      </c>
      <c r="H1000" s="39">
        <v>68614.914293428723</v>
      </c>
      <c r="I1000" s="39">
        <v>33822.151243541266</v>
      </c>
      <c r="J1000" s="39">
        <v>0</v>
      </c>
    </row>
    <row r="1001" spans="1:12" s="10" customFormat="1" x14ac:dyDescent="0.2">
      <c r="A1001" s="3">
        <f t="shared" si="39"/>
        <v>2038</v>
      </c>
      <c r="B1001" s="39">
        <v>324000.00000000006</v>
      </c>
      <c r="C1001" s="39">
        <v>133718.68116302218</v>
      </c>
      <c r="D1001" s="39">
        <v>2617541.0728147659</v>
      </c>
      <c r="E1001" s="39">
        <v>40467.018315588182</v>
      </c>
      <c r="F1001" s="39">
        <v>52897.843670088776</v>
      </c>
      <c r="G1001" s="39">
        <v>29550.99804909826</v>
      </c>
      <c r="H1001" s="39">
        <v>46190.92304908084</v>
      </c>
      <c r="I1001" s="39">
        <v>21174.535753121825</v>
      </c>
      <c r="J1001" s="39">
        <v>0</v>
      </c>
    </row>
    <row r="1002" spans="1:12" s="10" customFormat="1" x14ac:dyDescent="0.2">
      <c r="A1002" s="3">
        <f t="shared" si="39"/>
        <v>2039</v>
      </c>
      <c r="B1002" s="39">
        <v>162000</v>
      </c>
      <c r="C1002" s="39">
        <v>68291.916250542912</v>
      </c>
      <c r="D1002" s="39">
        <v>2594418.4896418611</v>
      </c>
      <c r="E1002" s="39">
        <v>18399.626811825321</v>
      </c>
      <c r="F1002" s="39">
        <v>26833.032907483346</v>
      </c>
      <c r="G1002" s="39">
        <v>14837.887224870421</v>
      </c>
      <c r="H1002" s="39">
        <v>23117.299191764614</v>
      </c>
      <c r="I1002" s="39">
        <v>10520.237613513395</v>
      </c>
      <c r="J1002" s="39">
        <v>0</v>
      </c>
    </row>
    <row r="1003" spans="1:12" s="10" customFormat="1" x14ac:dyDescent="0.2">
      <c r="A1003" s="3">
        <f t="shared" si="39"/>
        <v>2040</v>
      </c>
      <c r="B1003" s="39">
        <v>0</v>
      </c>
      <c r="C1003" s="39">
        <v>0</v>
      </c>
      <c r="D1003" s="39">
        <v>2475750.2926137415</v>
      </c>
      <c r="E1003" s="39">
        <v>0</v>
      </c>
      <c r="F1003" s="39">
        <v>0</v>
      </c>
      <c r="G1003" s="39">
        <v>0</v>
      </c>
      <c r="H1003" s="39">
        <v>0</v>
      </c>
      <c r="I1003" s="39">
        <v>0</v>
      </c>
      <c r="J1003" s="39">
        <v>0</v>
      </c>
    </row>
    <row r="1004" spans="1:12" s="10" customFormat="1" x14ac:dyDescent="0.2">
      <c r="A1004" s="3">
        <f t="shared" si="39"/>
        <v>2041</v>
      </c>
      <c r="B1004" s="39">
        <v>0</v>
      </c>
      <c r="C1004" s="39">
        <v>0</v>
      </c>
      <c r="D1004" s="39">
        <v>2459878.6849370948</v>
      </c>
      <c r="E1004" s="39">
        <v>0</v>
      </c>
      <c r="F1004" s="39">
        <v>0</v>
      </c>
      <c r="G1004" s="39">
        <v>0</v>
      </c>
      <c r="H1004" s="39">
        <v>0</v>
      </c>
      <c r="I1004" s="39">
        <v>0</v>
      </c>
      <c r="J1004" s="39">
        <v>0</v>
      </c>
    </row>
    <row r="1005" spans="1:12" s="10" customFormat="1" x14ac:dyDescent="0.2">
      <c r="A1005" s="3">
        <f t="shared" si="39"/>
        <v>2042</v>
      </c>
      <c r="B1005" s="39">
        <v>0</v>
      </c>
      <c r="C1005" s="39">
        <v>0</v>
      </c>
      <c r="D1005" s="39">
        <v>2209452.915561317</v>
      </c>
      <c r="E1005" s="39">
        <v>0</v>
      </c>
      <c r="F1005" s="39">
        <v>0</v>
      </c>
      <c r="G1005" s="39">
        <v>0</v>
      </c>
      <c r="H1005" s="39">
        <v>0</v>
      </c>
      <c r="I1005" s="39">
        <v>0</v>
      </c>
      <c r="J1005" s="39">
        <v>0</v>
      </c>
    </row>
    <row r="1006" spans="1:12" s="10" customFormat="1" x14ac:dyDescent="0.2">
      <c r="A1006" s="3">
        <f t="shared" si="39"/>
        <v>2043</v>
      </c>
      <c r="B1006" s="39">
        <v>0</v>
      </c>
      <c r="C1006" s="39">
        <v>0</v>
      </c>
      <c r="D1006" s="39">
        <v>2300471.5224411436</v>
      </c>
      <c r="E1006" s="39">
        <v>0</v>
      </c>
      <c r="F1006" s="39">
        <v>0</v>
      </c>
      <c r="G1006" s="39">
        <v>0</v>
      </c>
      <c r="H1006" s="39">
        <v>0</v>
      </c>
      <c r="I1006" s="39">
        <v>0</v>
      </c>
      <c r="J1006" s="39">
        <v>0</v>
      </c>
    </row>
  </sheetData>
  <mergeCells count="40">
    <mergeCell ref="E908:J908"/>
    <mergeCell ref="E933:J933"/>
    <mergeCell ref="E958:J958"/>
    <mergeCell ref="E983:J983"/>
    <mergeCell ref="E758:J758"/>
    <mergeCell ref="E783:J783"/>
    <mergeCell ref="E808:J808"/>
    <mergeCell ref="E833:J833"/>
    <mergeCell ref="E858:J858"/>
    <mergeCell ref="E883:J883"/>
    <mergeCell ref="E733:J733"/>
    <mergeCell ref="E458:J458"/>
    <mergeCell ref="E483:J483"/>
    <mergeCell ref="E508:J508"/>
    <mergeCell ref="E533:J533"/>
    <mergeCell ref="E558:J558"/>
    <mergeCell ref="E583:J583"/>
    <mergeCell ref="E608:J608"/>
    <mergeCell ref="E633:J633"/>
    <mergeCell ref="E658:J658"/>
    <mergeCell ref="E683:J683"/>
    <mergeCell ref="E708:J708"/>
    <mergeCell ref="E433:J433"/>
    <mergeCell ref="E158:J158"/>
    <mergeCell ref="E183:J183"/>
    <mergeCell ref="E208:J208"/>
    <mergeCell ref="E233:J233"/>
    <mergeCell ref="E258:J258"/>
    <mergeCell ref="E283:J283"/>
    <mergeCell ref="E308:J308"/>
    <mergeCell ref="E333:J333"/>
    <mergeCell ref="E358:J358"/>
    <mergeCell ref="E383:J383"/>
    <mergeCell ref="E408:J408"/>
    <mergeCell ref="E133:J133"/>
    <mergeCell ref="E6:J6"/>
    <mergeCell ref="E33:J33"/>
    <mergeCell ref="E58:J58"/>
    <mergeCell ref="E83:J83"/>
    <mergeCell ref="E108:J108"/>
  </mergeCells>
  <pageMargins left="0.25" right="0.25" top="0.75" bottom="0.75" header="0.3" footer="0.3"/>
  <pageSetup paperSize="3" scale="69" fitToHeight="20" orientation="landscape" r:id="rId1"/>
  <headerFooter>
    <oddHeader>&amp;L&amp;"-,Bold Italic"&amp;12PGE Clean Energy Plan and Integrated Resource Plan 2023&amp;R&amp;"-,Bold Italic"&amp;12CEP Data Template</oddHeader>
  </headerFooter>
  <rowBreaks count="19" manualBreakCount="19">
    <brk id="57" max="9" man="1"/>
    <brk id="107" max="9" man="1"/>
    <brk id="157" max="9" man="1"/>
    <brk id="207" max="9" man="1"/>
    <brk id="257" max="9" man="1"/>
    <brk id="307" max="9" man="1"/>
    <brk id="357" max="9" man="1"/>
    <brk id="407" max="9" man="1"/>
    <brk id="457" max="9" man="1"/>
    <brk id="507" max="9" man="1"/>
    <brk id="557" max="9" man="1"/>
    <brk id="607" max="9" man="1"/>
    <brk id="657" max="9" man="1"/>
    <brk id="707" max="9" man="1"/>
    <brk id="757" max="9" man="1"/>
    <brk id="807" max="9" man="1"/>
    <brk id="857" max="9" man="1"/>
    <brk id="907" max="9" man="1"/>
    <brk id="95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5A28-73C7-4C5E-A308-3602E7F74E33}">
  <sheetPr codeName="Sheet5">
    <tabColor theme="2" tint="-9.9978637043366805E-2"/>
  </sheetPr>
  <dimension ref="A1:L1004"/>
  <sheetViews>
    <sheetView zoomScaleNormal="100" workbookViewId="0">
      <selection activeCell="N19" sqref="N19"/>
    </sheetView>
  </sheetViews>
  <sheetFormatPr baseColWidth="10" defaultColWidth="9.33203125" defaultRowHeight="15" x14ac:dyDescent="0.2"/>
  <cols>
    <col min="1" max="1" width="9.33203125" style="3"/>
    <col min="2" max="4" width="9.5" style="3" customWidth="1"/>
    <col min="5" max="5" width="12.5" style="3" customWidth="1"/>
    <col min="6" max="11" width="9.5" style="3" customWidth="1"/>
    <col min="12" max="16384" width="9.33203125" style="3"/>
  </cols>
  <sheetData>
    <row r="1" spans="1:12" ht="36" customHeight="1" x14ac:dyDescent="0.2">
      <c r="A1" s="78" t="s">
        <v>60</v>
      </c>
    </row>
    <row r="2" spans="1:12" x14ac:dyDescent="0.2">
      <c r="A2" s="3" t="s">
        <v>205</v>
      </c>
    </row>
    <row r="3" spans="1:12" x14ac:dyDescent="0.2">
      <c r="A3" s="3" t="s">
        <v>206</v>
      </c>
    </row>
    <row r="4" spans="1:12" s="1" customFormat="1" x14ac:dyDescent="0.2"/>
    <row r="5" spans="1:12" s="1" customFormat="1" x14ac:dyDescent="0.2"/>
    <row r="6" spans="1:12" x14ac:dyDescent="0.2">
      <c r="A6" s="3">
        <v>40</v>
      </c>
      <c r="B6" s="3" t="str">
        <f ca="1">OFFSET(Portfolios!$B$7,A6,0)</f>
        <v>Portfolio40</v>
      </c>
      <c r="D6" s="3" t="s">
        <v>67</v>
      </c>
    </row>
    <row r="7" spans="1:12" s="11" customFormat="1" x14ac:dyDescent="0.2">
      <c r="A7" s="3"/>
      <c r="B7" s="42" t="s">
        <v>207</v>
      </c>
      <c r="C7" s="42" t="s">
        <v>208</v>
      </c>
      <c r="D7" s="42" t="s">
        <v>209</v>
      </c>
      <c r="E7" s="11" t="s">
        <v>210</v>
      </c>
      <c r="F7" s="11" t="s">
        <v>211</v>
      </c>
      <c r="G7" s="11" t="s">
        <v>212</v>
      </c>
      <c r="H7" s="11" t="s">
        <v>213</v>
      </c>
      <c r="I7" s="11" t="s">
        <v>214</v>
      </c>
      <c r="J7" s="11" t="s">
        <v>215</v>
      </c>
      <c r="K7" s="11" t="s">
        <v>216</v>
      </c>
      <c r="L7" s="11" t="s">
        <v>217</v>
      </c>
    </row>
    <row r="8" spans="1:12" s="11" customFormat="1" x14ac:dyDescent="0.2">
      <c r="A8" s="3" t="s">
        <v>163</v>
      </c>
      <c r="B8" s="42" t="s">
        <v>218</v>
      </c>
      <c r="C8" s="42" t="s">
        <v>218</v>
      </c>
      <c r="D8" s="42" t="s">
        <v>218</v>
      </c>
      <c r="E8" s="11" t="s">
        <v>219</v>
      </c>
      <c r="F8" s="11" t="s">
        <v>220</v>
      </c>
      <c r="G8" s="11" t="s">
        <v>220</v>
      </c>
      <c r="H8" s="11" t="s">
        <v>220</v>
      </c>
      <c r="I8" s="11" t="s">
        <v>220</v>
      </c>
      <c r="J8" s="11" t="s">
        <v>220</v>
      </c>
      <c r="K8" s="11" t="s">
        <v>220</v>
      </c>
    </row>
    <row r="9" spans="1:12" s="10" customFormat="1" x14ac:dyDescent="0.2">
      <c r="A9" s="3">
        <v>2023</v>
      </c>
      <c r="B9" s="58">
        <v>0</v>
      </c>
      <c r="C9" s="58">
        <v>0</v>
      </c>
      <c r="D9" s="58">
        <v>0</v>
      </c>
      <c r="E9" s="14">
        <v>0</v>
      </c>
    </row>
    <row r="10" spans="1:12" s="10" customFormat="1" x14ac:dyDescent="0.2">
      <c r="A10" s="3">
        <f>A9+1</f>
        <v>2024</v>
      </c>
      <c r="B10" s="58">
        <v>0</v>
      </c>
      <c r="C10" s="58">
        <v>0</v>
      </c>
      <c r="D10" s="58">
        <v>0</v>
      </c>
      <c r="E10" s="14">
        <v>0</v>
      </c>
    </row>
    <row r="11" spans="1:12" s="10" customFormat="1" x14ac:dyDescent="0.2">
      <c r="A11" s="3">
        <f t="shared" ref="A11:A28" si="0">A10+1</f>
        <v>2025</v>
      </c>
      <c r="B11" s="58">
        <v>0</v>
      </c>
      <c r="C11" s="58">
        <v>0</v>
      </c>
      <c r="D11" s="58">
        <v>0</v>
      </c>
      <c r="E11" s="14">
        <v>0</v>
      </c>
      <c r="F11" s="61"/>
    </row>
    <row r="12" spans="1:12" s="10" customFormat="1" x14ac:dyDescent="0.2">
      <c r="A12" s="3">
        <f t="shared" si="0"/>
        <v>2026</v>
      </c>
      <c r="B12" s="58">
        <v>21.99</v>
      </c>
      <c r="C12" s="58">
        <v>43.02</v>
      </c>
      <c r="D12" s="58">
        <v>1</v>
      </c>
      <c r="E12" s="14">
        <v>1432417.0000000002</v>
      </c>
      <c r="F12" s="61"/>
    </row>
    <row r="13" spans="1:12" s="10" customFormat="1" x14ac:dyDescent="0.2">
      <c r="A13" s="3">
        <f t="shared" si="0"/>
        <v>2027</v>
      </c>
      <c r="B13" s="58">
        <v>27.98</v>
      </c>
      <c r="C13" s="58">
        <v>56.01</v>
      </c>
      <c r="D13" s="58">
        <v>1</v>
      </c>
      <c r="E13" s="14">
        <v>1844283</v>
      </c>
      <c r="F13" s="61"/>
    </row>
    <row r="14" spans="1:12" s="10" customFormat="1" x14ac:dyDescent="0.2">
      <c r="A14" s="3">
        <f t="shared" si="0"/>
        <v>2028</v>
      </c>
      <c r="B14" s="58">
        <v>35.97</v>
      </c>
      <c r="C14" s="58">
        <v>71</v>
      </c>
      <c r="D14" s="58">
        <v>2.98</v>
      </c>
      <c r="E14" s="14">
        <v>2385915</v>
      </c>
      <c r="F14" s="61"/>
    </row>
    <row r="15" spans="1:12" s="10" customFormat="1" x14ac:dyDescent="0.2">
      <c r="A15" s="3">
        <f t="shared" si="0"/>
        <v>2029</v>
      </c>
      <c r="B15" s="58">
        <v>42.97</v>
      </c>
      <c r="C15" s="58">
        <v>85</v>
      </c>
      <c r="D15" s="58">
        <v>4.9800000000000004</v>
      </c>
      <c r="E15" s="14">
        <v>2885015</v>
      </c>
      <c r="F15" s="61"/>
    </row>
    <row r="16" spans="1:12" s="10" customFormat="1" x14ac:dyDescent="0.2">
      <c r="A16" s="3">
        <f t="shared" si="0"/>
        <v>2030</v>
      </c>
      <c r="B16" s="58">
        <v>49.98</v>
      </c>
      <c r="C16" s="58">
        <v>100.01</v>
      </c>
      <c r="D16" s="58">
        <v>4.99</v>
      </c>
      <c r="E16" s="14">
        <v>3363066.0000000005</v>
      </c>
      <c r="F16" s="61"/>
    </row>
    <row r="17" spans="1:12" s="10" customFormat="1" x14ac:dyDescent="0.2">
      <c r="A17" s="3">
        <f t="shared" si="0"/>
        <v>2031</v>
      </c>
      <c r="B17" s="58">
        <v>50</v>
      </c>
      <c r="C17" s="58">
        <v>100.01</v>
      </c>
      <c r="D17" s="58">
        <v>5.01</v>
      </c>
      <c r="E17" s="14">
        <v>3363933.9999999991</v>
      </c>
      <c r="F17" s="61"/>
    </row>
    <row r="18" spans="1:12" s="10" customFormat="1" x14ac:dyDescent="0.2">
      <c r="A18" s="3">
        <f t="shared" si="0"/>
        <v>2032</v>
      </c>
      <c r="B18" s="58">
        <v>50.01</v>
      </c>
      <c r="C18" s="58">
        <v>100.01</v>
      </c>
      <c r="D18" s="58">
        <v>5.01</v>
      </c>
      <c r="E18" s="14">
        <v>3364151</v>
      </c>
      <c r="F18" s="61"/>
    </row>
    <row r="19" spans="1:12" s="10" customFormat="1" x14ac:dyDescent="0.2">
      <c r="A19" s="3">
        <f t="shared" si="0"/>
        <v>2033</v>
      </c>
      <c r="B19" s="58">
        <v>50.01</v>
      </c>
      <c r="C19" s="58">
        <v>100.01</v>
      </c>
      <c r="D19" s="58">
        <v>5.01</v>
      </c>
      <c r="E19" s="14">
        <v>3364151</v>
      </c>
      <c r="F19" s="61"/>
    </row>
    <row r="20" spans="1:12" s="10" customFormat="1" x14ac:dyDescent="0.2">
      <c r="A20" s="3">
        <f t="shared" si="0"/>
        <v>2034</v>
      </c>
      <c r="B20" s="58">
        <v>50.01</v>
      </c>
      <c r="C20" s="58">
        <v>100.01</v>
      </c>
      <c r="D20" s="58">
        <v>5.01</v>
      </c>
      <c r="E20" s="14">
        <v>3364151</v>
      </c>
      <c r="F20" s="61"/>
    </row>
    <row r="21" spans="1:12" s="10" customFormat="1" x14ac:dyDescent="0.2">
      <c r="A21" s="3">
        <f t="shared" si="0"/>
        <v>2035</v>
      </c>
      <c r="B21" s="58">
        <v>50.01</v>
      </c>
      <c r="C21" s="58">
        <v>100.01</v>
      </c>
      <c r="D21" s="58">
        <v>5.01</v>
      </c>
      <c r="E21" s="14">
        <v>3364151</v>
      </c>
      <c r="F21" s="61"/>
    </row>
    <row r="22" spans="1:12" s="10" customFormat="1" x14ac:dyDescent="0.2">
      <c r="A22" s="3">
        <f t="shared" si="0"/>
        <v>2036</v>
      </c>
      <c r="B22" s="58">
        <v>50.01</v>
      </c>
      <c r="C22" s="58">
        <v>100.01</v>
      </c>
      <c r="D22" s="58">
        <v>5.01</v>
      </c>
      <c r="E22" s="14">
        <v>3364151</v>
      </c>
      <c r="F22" s="61"/>
    </row>
    <row r="23" spans="1:12" s="10" customFormat="1" x14ac:dyDescent="0.2">
      <c r="A23" s="3">
        <f t="shared" si="0"/>
        <v>2037</v>
      </c>
      <c r="B23" s="58">
        <v>50.01</v>
      </c>
      <c r="C23" s="58">
        <v>100.01</v>
      </c>
      <c r="D23" s="58">
        <v>5.01</v>
      </c>
      <c r="E23" s="14">
        <v>3364151</v>
      </c>
    </row>
    <row r="24" spans="1:12" s="10" customFormat="1" x14ac:dyDescent="0.2">
      <c r="A24" s="3">
        <f t="shared" si="0"/>
        <v>2038</v>
      </c>
      <c r="B24" s="58">
        <v>50.01</v>
      </c>
      <c r="C24" s="58">
        <v>100.01</v>
      </c>
      <c r="D24" s="58">
        <v>5.01</v>
      </c>
      <c r="E24" s="14">
        <v>3364151</v>
      </c>
    </row>
    <row r="25" spans="1:12" s="10" customFormat="1" x14ac:dyDescent="0.2">
      <c r="A25" s="3">
        <f t="shared" si="0"/>
        <v>2039</v>
      </c>
      <c r="B25" s="58">
        <v>50.01</v>
      </c>
      <c r="C25" s="58">
        <v>100.01</v>
      </c>
      <c r="D25" s="58">
        <v>5.01</v>
      </c>
      <c r="E25" s="14">
        <v>3364151</v>
      </c>
    </row>
    <row r="26" spans="1:12" s="10" customFormat="1" x14ac:dyDescent="0.2">
      <c r="A26" s="3">
        <f t="shared" si="0"/>
        <v>2040</v>
      </c>
      <c r="B26" s="58">
        <v>50.01</v>
      </c>
      <c r="C26" s="58">
        <v>100.01</v>
      </c>
      <c r="D26" s="58">
        <v>5.01</v>
      </c>
      <c r="E26" s="14">
        <v>3364151</v>
      </c>
    </row>
    <row r="27" spans="1:12" s="10" customFormat="1" x14ac:dyDescent="0.2">
      <c r="A27" s="3">
        <f t="shared" si="0"/>
        <v>2041</v>
      </c>
      <c r="B27" s="58">
        <v>50.01</v>
      </c>
      <c r="C27" s="58">
        <v>100.01</v>
      </c>
      <c r="D27" s="58">
        <v>5.01</v>
      </c>
      <c r="E27" s="14">
        <v>3364151</v>
      </c>
    </row>
    <row r="28" spans="1:12" s="10" customFormat="1" x14ac:dyDescent="0.2">
      <c r="A28" s="3">
        <f t="shared" si="0"/>
        <v>2042</v>
      </c>
      <c r="B28" s="58">
        <v>50.01</v>
      </c>
      <c r="C28" s="58">
        <v>100.01</v>
      </c>
      <c r="D28" s="58">
        <v>5.01</v>
      </c>
      <c r="E28" s="14">
        <v>3364151</v>
      </c>
    </row>
    <row r="29" spans="1:12" s="10" customFormat="1" x14ac:dyDescent="0.2">
      <c r="A29" s="3">
        <v>2043</v>
      </c>
      <c r="B29" s="58">
        <v>50.01</v>
      </c>
      <c r="C29" s="58">
        <v>100.01</v>
      </c>
      <c r="D29" s="58">
        <v>5.01</v>
      </c>
      <c r="E29" s="14">
        <v>3364151</v>
      </c>
    </row>
    <row r="31" spans="1:12" x14ac:dyDescent="0.2">
      <c r="A31" s="3">
        <v>1</v>
      </c>
      <c r="B31" s="3" t="str">
        <f ca="1">OFFSET(Portfolios!$B$7,A31,0)</f>
        <v>Portfolio1</v>
      </c>
    </row>
    <row r="32" spans="1:12" s="11" customFormat="1" x14ac:dyDescent="0.2">
      <c r="A32" s="3"/>
      <c r="B32" s="42" t="s">
        <v>207</v>
      </c>
      <c r="C32" s="42" t="s">
        <v>208</v>
      </c>
      <c r="D32" s="42" t="s">
        <v>209</v>
      </c>
      <c r="E32" s="11" t="s">
        <v>210</v>
      </c>
      <c r="F32" s="11" t="s">
        <v>211</v>
      </c>
      <c r="G32" s="11" t="s">
        <v>212</v>
      </c>
      <c r="H32" s="11" t="s">
        <v>213</v>
      </c>
      <c r="I32" s="11" t="s">
        <v>214</v>
      </c>
      <c r="J32" s="11" t="s">
        <v>215</v>
      </c>
      <c r="K32" s="11" t="s">
        <v>216</v>
      </c>
      <c r="L32" s="11" t="s">
        <v>217</v>
      </c>
    </row>
    <row r="33" spans="1:11" s="11" customFormat="1" x14ac:dyDescent="0.2">
      <c r="A33" s="3" t="s">
        <v>163</v>
      </c>
      <c r="B33" s="42" t="s">
        <v>218</v>
      </c>
      <c r="C33" s="42" t="s">
        <v>218</v>
      </c>
      <c r="D33" s="42" t="s">
        <v>218</v>
      </c>
      <c r="E33" s="11" t="s">
        <v>219</v>
      </c>
      <c r="F33" s="11" t="s">
        <v>220</v>
      </c>
      <c r="G33" s="11" t="s">
        <v>220</v>
      </c>
      <c r="H33" s="11" t="s">
        <v>220</v>
      </c>
      <c r="I33" s="11" t="s">
        <v>220</v>
      </c>
      <c r="J33" s="11" t="s">
        <v>220</v>
      </c>
      <c r="K33" s="11" t="s">
        <v>220</v>
      </c>
    </row>
    <row r="34" spans="1:11" s="10" customFormat="1" x14ac:dyDescent="0.2">
      <c r="A34" s="3">
        <v>2023</v>
      </c>
      <c r="B34" s="58">
        <v>0</v>
      </c>
      <c r="C34" s="58">
        <v>0</v>
      </c>
      <c r="D34" s="58">
        <v>0</v>
      </c>
      <c r="E34" s="14">
        <v>0</v>
      </c>
    </row>
    <row r="35" spans="1:11" s="10" customFormat="1" x14ac:dyDescent="0.2">
      <c r="A35" s="3">
        <f>A34+1</f>
        <v>2024</v>
      </c>
      <c r="B35" s="58">
        <v>0</v>
      </c>
      <c r="C35" s="58">
        <v>0</v>
      </c>
      <c r="D35" s="58">
        <v>0</v>
      </c>
      <c r="E35" s="14">
        <v>0</v>
      </c>
    </row>
    <row r="36" spans="1:11" s="10" customFormat="1" x14ac:dyDescent="0.2">
      <c r="A36" s="3">
        <f t="shared" ref="A36:A53" si="1">A35+1</f>
        <v>2025</v>
      </c>
      <c r="B36" s="58">
        <v>0</v>
      </c>
      <c r="C36" s="58">
        <v>0</v>
      </c>
      <c r="D36" s="58">
        <v>0</v>
      </c>
      <c r="E36" s="14">
        <v>0</v>
      </c>
    </row>
    <row r="37" spans="1:11" s="10" customFormat="1" x14ac:dyDescent="0.2">
      <c r="A37" s="3">
        <f t="shared" si="1"/>
        <v>2026</v>
      </c>
      <c r="B37" s="58">
        <v>21.99</v>
      </c>
      <c r="C37" s="58">
        <v>43.02</v>
      </c>
      <c r="D37" s="58">
        <v>1</v>
      </c>
      <c r="E37" s="14">
        <v>1432417.0000000002</v>
      </c>
    </row>
    <row r="38" spans="1:11" s="10" customFormat="1" x14ac:dyDescent="0.2">
      <c r="A38" s="3">
        <f t="shared" si="1"/>
        <v>2027</v>
      </c>
      <c r="B38" s="58">
        <v>27.98</v>
      </c>
      <c r="C38" s="58">
        <v>56.01</v>
      </c>
      <c r="D38" s="58">
        <v>1</v>
      </c>
      <c r="E38" s="14">
        <v>1844283</v>
      </c>
    </row>
    <row r="39" spans="1:11" s="10" customFormat="1" x14ac:dyDescent="0.2">
      <c r="A39" s="3">
        <f t="shared" si="1"/>
        <v>2028</v>
      </c>
      <c r="B39" s="58">
        <v>35.97</v>
      </c>
      <c r="C39" s="58">
        <v>71</v>
      </c>
      <c r="D39" s="58">
        <v>2.99</v>
      </c>
      <c r="E39" s="14">
        <v>2386131.9999999995</v>
      </c>
    </row>
    <row r="40" spans="1:11" s="10" customFormat="1" x14ac:dyDescent="0.2">
      <c r="A40" s="3">
        <f t="shared" si="1"/>
        <v>2029</v>
      </c>
      <c r="B40" s="58">
        <v>42.98</v>
      </c>
      <c r="C40" s="58">
        <v>85</v>
      </c>
      <c r="D40" s="58">
        <v>5</v>
      </c>
      <c r="E40" s="14">
        <v>2885665.9999999995</v>
      </c>
    </row>
    <row r="41" spans="1:11" s="10" customFormat="1" x14ac:dyDescent="0.2">
      <c r="A41" s="3">
        <f t="shared" si="1"/>
        <v>2030</v>
      </c>
      <c r="B41" s="58">
        <v>49.99</v>
      </c>
      <c r="C41" s="58">
        <v>100.01</v>
      </c>
      <c r="D41" s="58">
        <v>5.01</v>
      </c>
      <c r="E41" s="14">
        <v>3363716.9999999995</v>
      </c>
    </row>
    <row r="42" spans="1:11" s="10" customFormat="1" x14ac:dyDescent="0.2">
      <c r="A42" s="3">
        <f t="shared" si="1"/>
        <v>2031</v>
      </c>
      <c r="B42" s="58">
        <v>50</v>
      </c>
      <c r="C42" s="58">
        <v>100.01</v>
      </c>
      <c r="D42" s="58">
        <v>5.01</v>
      </c>
      <c r="E42" s="14">
        <v>3363933.9999999991</v>
      </c>
    </row>
    <row r="43" spans="1:11" s="10" customFormat="1" x14ac:dyDescent="0.2">
      <c r="A43" s="3">
        <f t="shared" si="1"/>
        <v>2032</v>
      </c>
      <c r="B43" s="58">
        <v>50.01</v>
      </c>
      <c r="C43" s="58">
        <v>100.01</v>
      </c>
      <c r="D43" s="58">
        <v>5.01</v>
      </c>
      <c r="E43" s="14">
        <v>3364151</v>
      </c>
    </row>
    <row r="44" spans="1:11" s="10" customFormat="1" x14ac:dyDescent="0.2">
      <c r="A44" s="3">
        <f t="shared" si="1"/>
        <v>2033</v>
      </c>
      <c r="B44" s="58">
        <v>50.01</v>
      </c>
      <c r="C44" s="58">
        <v>100.01</v>
      </c>
      <c r="D44" s="58">
        <v>5.01</v>
      </c>
      <c r="E44" s="14">
        <v>3364151</v>
      </c>
    </row>
    <row r="45" spans="1:11" s="10" customFormat="1" x14ac:dyDescent="0.2">
      <c r="A45" s="3">
        <f t="shared" si="1"/>
        <v>2034</v>
      </c>
      <c r="B45" s="58">
        <v>50.01</v>
      </c>
      <c r="C45" s="58">
        <v>100.01</v>
      </c>
      <c r="D45" s="58">
        <v>5.01</v>
      </c>
      <c r="E45" s="14">
        <v>3364151</v>
      </c>
    </row>
    <row r="46" spans="1:11" s="10" customFormat="1" x14ac:dyDescent="0.2">
      <c r="A46" s="3">
        <f t="shared" si="1"/>
        <v>2035</v>
      </c>
      <c r="B46" s="58">
        <v>50.01</v>
      </c>
      <c r="C46" s="58">
        <v>100.01</v>
      </c>
      <c r="D46" s="58">
        <v>5.01</v>
      </c>
      <c r="E46" s="14">
        <v>3364151</v>
      </c>
    </row>
    <row r="47" spans="1:11" s="10" customFormat="1" x14ac:dyDescent="0.2">
      <c r="A47" s="3">
        <f t="shared" si="1"/>
        <v>2036</v>
      </c>
      <c r="B47" s="58">
        <v>50.01</v>
      </c>
      <c r="C47" s="58">
        <v>100.01</v>
      </c>
      <c r="D47" s="58">
        <v>5.01</v>
      </c>
      <c r="E47" s="14">
        <v>3364151</v>
      </c>
    </row>
    <row r="48" spans="1:11" s="10" customFormat="1" x14ac:dyDescent="0.2">
      <c r="A48" s="3">
        <f t="shared" si="1"/>
        <v>2037</v>
      </c>
      <c r="B48" s="58">
        <v>50.01</v>
      </c>
      <c r="C48" s="58">
        <v>100.01</v>
      </c>
      <c r="D48" s="58">
        <v>5.01</v>
      </c>
      <c r="E48" s="14">
        <v>3364151</v>
      </c>
    </row>
    <row r="49" spans="1:12" s="10" customFormat="1" x14ac:dyDescent="0.2">
      <c r="A49" s="3">
        <f t="shared" si="1"/>
        <v>2038</v>
      </c>
      <c r="B49" s="58">
        <v>50.01</v>
      </c>
      <c r="C49" s="58">
        <v>100.01</v>
      </c>
      <c r="D49" s="58">
        <v>5.01</v>
      </c>
      <c r="E49" s="14">
        <v>3364151</v>
      </c>
    </row>
    <row r="50" spans="1:12" s="10" customFormat="1" x14ac:dyDescent="0.2">
      <c r="A50" s="3">
        <f t="shared" si="1"/>
        <v>2039</v>
      </c>
      <c r="B50" s="58">
        <v>50.01</v>
      </c>
      <c r="C50" s="58">
        <v>100.01</v>
      </c>
      <c r="D50" s="58">
        <v>5.01</v>
      </c>
      <c r="E50" s="14">
        <v>3364151</v>
      </c>
    </row>
    <row r="51" spans="1:12" s="10" customFormat="1" x14ac:dyDescent="0.2">
      <c r="A51" s="3">
        <f t="shared" si="1"/>
        <v>2040</v>
      </c>
      <c r="B51" s="58">
        <v>50.01</v>
      </c>
      <c r="C51" s="58">
        <v>100.01</v>
      </c>
      <c r="D51" s="58">
        <v>5.01</v>
      </c>
      <c r="E51" s="14">
        <v>3364151</v>
      </c>
    </row>
    <row r="52" spans="1:12" s="10" customFormat="1" x14ac:dyDescent="0.2">
      <c r="A52" s="3">
        <f t="shared" si="1"/>
        <v>2041</v>
      </c>
      <c r="B52" s="58">
        <v>50.01</v>
      </c>
      <c r="C52" s="58">
        <v>100.01</v>
      </c>
      <c r="D52" s="58">
        <v>5.01</v>
      </c>
      <c r="E52" s="14">
        <v>3364151</v>
      </c>
    </row>
    <row r="53" spans="1:12" s="10" customFormat="1" x14ac:dyDescent="0.2">
      <c r="A53" s="3">
        <f t="shared" si="1"/>
        <v>2042</v>
      </c>
      <c r="B53" s="58">
        <v>50.01</v>
      </c>
      <c r="C53" s="58">
        <v>100.01</v>
      </c>
      <c r="D53" s="58">
        <v>5.01</v>
      </c>
      <c r="E53" s="14">
        <v>3364151</v>
      </c>
    </row>
    <row r="54" spans="1:12" s="10" customFormat="1" x14ac:dyDescent="0.2">
      <c r="A54" s="3">
        <v>2043</v>
      </c>
      <c r="B54" s="58">
        <v>50.01</v>
      </c>
      <c r="C54" s="58">
        <v>100.01</v>
      </c>
      <c r="D54" s="58">
        <v>5.01</v>
      </c>
      <c r="E54" s="14">
        <v>3364151</v>
      </c>
    </row>
    <row r="56" spans="1:12" x14ac:dyDescent="0.2">
      <c r="A56" s="3">
        <f>A31+1</f>
        <v>2</v>
      </c>
      <c r="B56" s="3" t="str">
        <f ca="1">OFFSET(Portfolios!$B$7,A56,0)</f>
        <v>Portfolio2</v>
      </c>
    </row>
    <row r="57" spans="1:12" s="11" customFormat="1" x14ac:dyDescent="0.2">
      <c r="A57" s="3"/>
      <c r="B57" s="42" t="s">
        <v>207</v>
      </c>
      <c r="C57" s="42" t="s">
        <v>208</v>
      </c>
      <c r="D57" s="42" t="s">
        <v>209</v>
      </c>
      <c r="E57" s="11" t="s">
        <v>210</v>
      </c>
      <c r="F57" s="11" t="s">
        <v>211</v>
      </c>
      <c r="G57" s="11" t="s">
        <v>212</v>
      </c>
      <c r="H57" s="11" t="s">
        <v>213</v>
      </c>
      <c r="I57" s="11" t="s">
        <v>214</v>
      </c>
      <c r="J57" s="11" t="s">
        <v>215</v>
      </c>
      <c r="K57" s="11" t="s">
        <v>216</v>
      </c>
      <c r="L57" s="11" t="s">
        <v>217</v>
      </c>
    </row>
    <row r="58" spans="1:12" s="11" customFormat="1" x14ac:dyDescent="0.2">
      <c r="A58" s="3" t="s">
        <v>163</v>
      </c>
      <c r="B58" s="42" t="s">
        <v>218</v>
      </c>
      <c r="C58" s="42" t="s">
        <v>218</v>
      </c>
      <c r="D58" s="42" t="s">
        <v>218</v>
      </c>
      <c r="E58" s="11" t="s">
        <v>219</v>
      </c>
      <c r="F58" s="11" t="s">
        <v>220</v>
      </c>
      <c r="G58" s="11" t="s">
        <v>220</v>
      </c>
      <c r="H58" s="11" t="s">
        <v>220</v>
      </c>
      <c r="I58" s="11" t="s">
        <v>220</v>
      </c>
      <c r="J58" s="11" t="s">
        <v>220</v>
      </c>
      <c r="K58" s="11" t="s">
        <v>220</v>
      </c>
    </row>
    <row r="59" spans="1:12" s="10" customFormat="1" x14ac:dyDescent="0.2">
      <c r="A59" s="3">
        <v>2023</v>
      </c>
      <c r="B59" s="58">
        <v>0</v>
      </c>
      <c r="C59" s="58">
        <v>0</v>
      </c>
      <c r="D59" s="58">
        <v>0</v>
      </c>
      <c r="E59" s="14">
        <v>0</v>
      </c>
    </row>
    <row r="60" spans="1:12" s="10" customFormat="1" x14ac:dyDescent="0.2">
      <c r="A60" s="3">
        <f>A59+1</f>
        <v>2024</v>
      </c>
      <c r="B60" s="58">
        <v>0</v>
      </c>
      <c r="C60" s="58">
        <v>0</v>
      </c>
      <c r="D60" s="58">
        <v>0</v>
      </c>
      <c r="E60" s="14">
        <v>0</v>
      </c>
    </row>
    <row r="61" spans="1:12" s="10" customFormat="1" x14ac:dyDescent="0.2">
      <c r="A61" s="3">
        <f t="shared" ref="A61:A78" si="2">A60+1</f>
        <v>2025</v>
      </c>
      <c r="B61" s="58">
        <v>0</v>
      </c>
      <c r="C61" s="58">
        <v>0</v>
      </c>
      <c r="D61" s="58">
        <v>0</v>
      </c>
      <c r="E61" s="14">
        <v>0</v>
      </c>
    </row>
    <row r="62" spans="1:12" s="10" customFormat="1" x14ac:dyDescent="0.2">
      <c r="A62" s="3">
        <f t="shared" si="2"/>
        <v>2026</v>
      </c>
      <c r="B62" s="58">
        <v>21.99</v>
      </c>
      <c r="C62" s="58">
        <v>43.02</v>
      </c>
      <c r="D62" s="58">
        <v>1</v>
      </c>
      <c r="E62" s="14">
        <v>1432417.0000000002</v>
      </c>
    </row>
    <row r="63" spans="1:12" s="10" customFormat="1" x14ac:dyDescent="0.2">
      <c r="A63" s="3">
        <f t="shared" si="2"/>
        <v>2027</v>
      </c>
      <c r="B63" s="58">
        <v>27.98</v>
      </c>
      <c r="C63" s="58">
        <v>56.01</v>
      </c>
      <c r="D63" s="58">
        <v>1</v>
      </c>
      <c r="E63" s="14">
        <v>1844283</v>
      </c>
    </row>
    <row r="64" spans="1:12" s="10" customFormat="1" x14ac:dyDescent="0.2">
      <c r="A64" s="3">
        <f t="shared" si="2"/>
        <v>2028</v>
      </c>
      <c r="B64" s="58">
        <v>35.99</v>
      </c>
      <c r="C64" s="58">
        <v>71.010000000000005</v>
      </c>
      <c r="D64" s="58">
        <v>3</v>
      </c>
      <c r="E64" s="14">
        <v>2387000</v>
      </c>
    </row>
    <row r="65" spans="1:5" s="10" customFormat="1" x14ac:dyDescent="0.2">
      <c r="A65" s="3">
        <f t="shared" si="2"/>
        <v>2029</v>
      </c>
      <c r="B65" s="58">
        <v>43</v>
      </c>
      <c r="C65" s="58">
        <v>85.02</v>
      </c>
      <c r="D65" s="58">
        <v>5.01</v>
      </c>
      <c r="E65" s="14">
        <v>2886750.9999999991</v>
      </c>
    </row>
    <row r="66" spans="1:5" s="10" customFormat="1" x14ac:dyDescent="0.2">
      <c r="A66" s="3">
        <f t="shared" si="2"/>
        <v>2030</v>
      </c>
      <c r="B66" s="58">
        <v>50.01</v>
      </c>
      <c r="C66" s="58">
        <v>100.01</v>
      </c>
      <c r="D66" s="58">
        <v>5.01</v>
      </c>
      <c r="E66" s="14">
        <v>3364151</v>
      </c>
    </row>
    <row r="67" spans="1:5" s="10" customFormat="1" x14ac:dyDescent="0.2">
      <c r="A67" s="3">
        <f t="shared" si="2"/>
        <v>2031</v>
      </c>
      <c r="B67" s="58">
        <v>50.01</v>
      </c>
      <c r="C67" s="58">
        <v>100.01</v>
      </c>
      <c r="D67" s="58">
        <v>5.01</v>
      </c>
      <c r="E67" s="14">
        <v>3364151</v>
      </c>
    </row>
    <row r="68" spans="1:5" s="10" customFormat="1" x14ac:dyDescent="0.2">
      <c r="A68" s="3">
        <f t="shared" si="2"/>
        <v>2032</v>
      </c>
      <c r="B68" s="58">
        <v>50.01</v>
      </c>
      <c r="C68" s="58">
        <v>100.01</v>
      </c>
      <c r="D68" s="58">
        <v>5.01</v>
      </c>
      <c r="E68" s="14">
        <v>3364151</v>
      </c>
    </row>
    <row r="69" spans="1:5" s="10" customFormat="1" x14ac:dyDescent="0.2">
      <c r="A69" s="3">
        <f t="shared" si="2"/>
        <v>2033</v>
      </c>
      <c r="B69" s="58">
        <v>50.01</v>
      </c>
      <c r="C69" s="58">
        <v>100.01</v>
      </c>
      <c r="D69" s="58">
        <v>5.01</v>
      </c>
      <c r="E69" s="14">
        <v>3364151</v>
      </c>
    </row>
    <row r="70" spans="1:5" s="10" customFormat="1" x14ac:dyDescent="0.2">
      <c r="A70" s="3">
        <f t="shared" si="2"/>
        <v>2034</v>
      </c>
      <c r="B70" s="58">
        <v>50.01</v>
      </c>
      <c r="C70" s="58">
        <v>100.01</v>
      </c>
      <c r="D70" s="58">
        <v>5.01</v>
      </c>
      <c r="E70" s="14">
        <v>3364151</v>
      </c>
    </row>
    <row r="71" spans="1:5" s="10" customFormat="1" x14ac:dyDescent="0.2">
      <c r="A71" s="3">
        <f t="shared" si="2"/>
        <v>2035</v>
      </c>
      <c r="B71" s="58">
        <v>50.01</v>
      </c>
      <c r="C71" s="58">
        <v>100.01</v>
      </c>
      <c r="D71" s="58">
        <v>5.01</v>
      </c>
      <c r="E71" s="14">
        <v>3364151</v>
      </c>
    </row>
    <row r="72" spans="1:5" s="10" customFormat="1" x14ac:dyDescent="0.2">
      <c r="A72" s="3">
        <f t="shared" si="2"/>
        <v>2036</v>
      </c>
      <c r="B72" s="58">
        <v>50.01</v>
      </c>
      <c r="C72" s="58">
        <v>100.01</v>
      </c>
      <c r="D72" s="58">
        <v>5.01</v>
      </c>
      <c r="E72" s="14">
        <v>3364151</v>
      </c>
    </row>
    <row r="73" spans="1:5" s="10" customFormat="1" x14ac:dyDescent="0.2">
      <c r="A73" s="3">
        <f t="shared" si="2"/>
        <v>2037</v>
      </c>
      <c r="B73" s="58">
        <v>50.01</v>
      </c>
      <c r="C73" s="58">
        <v>100.01</v>
      </c>
      <c r="D73" s="58">
        <v>5.01</v>
      </c>
      <c r="E73" s="14">
        <v>3364151</v>
      </c>
    </row>
    <row r="74" spans="1:5" s="10" customFormat="1" x14ac:dyDescent="0.2">
      <c r="A74" s="3">
        <f t="shared" si="2"/>
        <v>2038</v>
      </c>
      <c r="B74" s="58">
        <v>50.01</v>
      </c>
      <c r="C74" s="58">
        <v>100.01</v>
      </c>
      <c r="D74" s="58">
        <v>5.01</v>
      </c>
      <c r="E74" s="14">
        <v>3364151</v>
      </c>
    </row>
    <row r="75" spans="1:5" s="10" customFormat="1" x14ac:dyDescent="0.2">
      <c r="A75" s="3">
        <f t="shared" si="2"/>
        <v>2039</v>
      </c>
      <c r="B75" s="58">
        <v>50.01</v>
      </c>
      <c r="C75" s="58">
        <v>100.01</v>
      </c>
      <c r="D75" s="58">
        <v>5.01</v>
      </c>
      <c r="E75" s="14">
        <v>3364151</v>
      </c>
    </row>
    <row r="76" spans="1:5" s="10" customFormat="1" x14ac:dyDescent="0.2">
      <c r="A76" s="3">
        <f t="shared" si="2"/>
        <v>2040</v>
      </c>
      <c r="B76" s="58">
        <v>50.01</v>
      </c>
      <c r="C76" s="58">
        <v>100.01</v>
      </c>
      <c r="D76" s="58">
        <v>5.01</v>
      </c>
      <c r="E76" s="14">
        <v>3364151</v>
      </c>
    </row>
    <row r="77" spans="1:5" s="10" customFormat="1" x14ac:dyDescent="0.2">
      <c r="A77" s="3">
        <f t="shared" si="2"/>
        <v>2041</v>
      </c>
      <c r="B77" s="58">
        <v>50.01</v>
      </c>
      <c r="C77" s="58">
        <v>100.01</v>
      </c>
      <c r="D77" s="58">
        <v>5.01</v>
      </c>
      <c r="E77" s="14">
        <v>3364151</v>
      </c>
    </row>
    <row r="78" spans="1:5" s="10" customFormat="1" x14ac:dyDescent="0.2">
      <c r="A78" s="3">
        <f t="shared" si="2"/>
        <v>2042</v>
      </c>
      <c r="B78" s="58">
        <v>50.01</v>
      </c>
      <c r="C78" s="58">
        <v>100.01</v>
      </c>
      <c r="D78" s="58">
        <v>5.01</v>
      </c>
      <c r="E78" s="14">
        <v>3364151</v>
      </c>
    </row>
    <row r="79" spans="1:5" s="10" customFormat="1" x14ac:dyDescent="0.2">
      <c r="A79" s="3">
        <v>2043</v>
      </c>
      <c r="B79" s="58">
        <v>50.01</v>
      </c>
      <c r="C79" s="58">
        <v>100.01</v>
      </c>
      <c r="D79" s="58">
        <v>5.01</v>
      </c>
      <c r="E79" s="14">
        <v>3364151</v>
      </c>
    </row>
    <row r="81" spans="1:12" x14ac:dyDescent="0.2">
      <c r="A81" s="3">
        <f>A56+1</f>
        <v>3</v>
      </c>
      <c r="B81" s="3" t="str">
        <f ca="1">OFFSET(Portfolios!$B$7,A81,0)</f>
        <v>Portfolio3</v>
      </c>
    </row>
    <row r="82" spans="1:12" s="11" customFormat="1" x14ac:dyDescent="0.2">
      <c r="A82" s="3"/>
      <c r="B82" s="42" t="s">
        <v>207</v>
      </c>
      <c r="C82" s="42" t="s">
        <v>208</v>
      </c>
      <c r="D82" s="42" t="s">
        <v>209</v>
      </c>
      <c r="E82" s="11" t="s">
        <v>210</v>
      </c>
      <c r="F82" s="11" t="s">
        <v>211</v>
      </c>
      <c r="G82" s="11" t="s">
        <v>212</v>
      </c>
      <c r="H82" s="11" t="s">
        <v>213</v>
      </c>
      <c r="I82" s="11" t="s">
        <v>214</v>
      </c>
      <c r="J82" s="11" t="s">
        <v>215</v>
      </c>
      <c r="K82" s="11" t="s">
        <v>216</v>
      </c>
      <c r="L82" s="11" t="s">
        <v>217</v>
      </c>
    </row>
    <row r="83" spans="1:12" s="11" customFormat="1" x14ac:dyDescent="0.2">
      <c r="A83" s="3" t="s">
        <v>163</v>
      </c>
      <c r="B83" s="42" t="s">
        <v>218</v>
      </c>
      <c r="C83" s="42" t="s">
        <v>218</v>
      </c>
      <c r="D83" s="42" t="s">
        <v>218</v>
      </c>
      <c r="E83" s="11" t="s">
        <v>219</v>
      </c>
      <c r="F83" s="11" t="s">
        <v>220</v>
      </c>
      <c r="G83" s="11" t="s">
        <v>220</v>
      </c>
      <c r="H83" s="11" t="s">
        <v>220</v>
      </c>
      <c r="I83" s="11" t="s">
        <v>220</v>
      </c>
      <c r="J83" s="11" t="s">
        <v>220</v>
      </c>
      <c r="K83" s="11" t="s">
        <v>220</v>
      </c>
    </row>
    <row r="84" spans="1:12" s="10" customFormat="1" x14ac:dyDescent="0.2">
      <c r="A84" s="3">
        <v>2023</v>
      </c>
      <c r="B84" s="58">
        <v>0</v>
      </c>
      <c r="C84" s="58">
        <v>0</v>
      </c>
      <c r="D84" s="58">
        <v>0</v>
      </c>
      <c r="E84" s="14">
        <v>0</v>
      </c>
    </row>
    <row r="85" spans="1:12" s="10" customFormat="1" x14ac:dyDescent="0.2">
      <c r="A85" s="3">
        <f>A84+1</f>
        <v>2024</v>
      </c>
      <c r="B85" s="58">
        <v>0</v>
      </c>
      <c r="C85" s="58">
        <v>0</v>
      </c>
      <c r="D85" s="58">
        <v>0</v>
      </c>
      <c r="E85" s="14">
        <v>0</v>
      </c>
    </row>
    <row r="86" spans="1:12" s="10" customFormat="1" x14ac:dyDescent="0.2">
      <c r="A86" s="3">
        <f t="shared" ref="A86:A103" si="3">A85+1</f>
        <v>2025</v>
      </c>
      <c r="B86" s="58">
        <v>0</v>
      </c>
      <c r="C86" s="58">
        <v>0</v>
      </c>
      <c r="D86" s="58">
        <v>0</v>
      </c>
      <c r="E86" s="14">
        <v>0</v>
      </c>
    </row>
    <row r="87" spans="1:12" s="10" customFormat="1" x14ac:dyDescent="0.2">
      <c r="A87" s="3">
        <f t="shared" si="3"/>
        <v>2026</v>
      </c>
      <c r="B87" s="58">
        <v>21.99</v>
      </c>
      <c r="C87" s="58">
        <v>43.01</v>
      </c>
      <c r="D87" s="58">
        <v>1</v>
      </c>
      <c r="E87" s="14">
        <v>1432200</v>
      </c>
    </row>
    <row r="88" spans="1:12" s="10" customFormat="1" x14ac:dyDescent="0.2">
      <c r="A88" s="3">
        <f t="shared" si="3"/>
        <v>2027</v>
      </c>
      <c r="B88" s="58">
        <v>27.98</v>
      </c>
      <c r="C88" s="58">
        <v>56</v>
      </c>
      <c r="D88" s="58">
        <v>1</v>
      </c>
      <c r="E88" s="14">
        <v>1844066</v>
      </c>
    </row>
    <row r="89" spans="1:12" s="10" customFormat="1" x14ac:dyDescent="0.2">
      <c r="A89" s="3">
        <f t="shared" si="3"/>
        <v>2028</v>
      </c>
      <c r="B89" s="58">
        <v>35.97</v>
      </c>
      <c r="C89" s="58">
        <v>70.989999999999995</v>
      </c>
      <c r="D89" s="58">
        <v>2.99</v>
      </c>
      <c r="E89" s="14">
        <v>2385914.9999999995</v>
      </c>
    </row>
    <row r="90" spans="1:12" s="10" customFormat="1" x14ac:dyDescent="0.2">
      <c r="A90" s="3">
        <f t="shared" si="3"/>
        <v>2029</v>
      </c>
      <c r="B90" s="58">
        <v>42.98</v>
      </c>
      <c r="C90" s="58">
        <v>85</v>
      </c>
      <c r="D90" s="58">
        <v>5</v>
      </c>
      <c r="E90" s="14">
        <v>2885665.9999999995</v>
      </c>
    </row>
    <row r="91" spans="1:12" s="10" customFormat="1" x14ac:dyDescent="0.2">
      <c r="A91" s="3">
        <f t="shared" si="3"/>
        <v>2030</v>
      </c>
      <c r="B91" s="58">
        <v>49.99</v>
      </c>
      <c r="C91" s="58">
        <v>100.01</v>
      </c>
      <c r="D91" s="58">
        <v>5.01</v>
      </c>
      <c r="E91" s="14">
        <v>3363716.9999999995</v>
      </c>
    </row>
    <row r="92" spans="1:12" s="10" customFormat="1" x14ac:dyDescent="0.2">
      <c r="A92" s="3">
        <f t="shared" si="3"/>
        <v>2031</v>
      </c>
      <c r="B92" s="58">
        <v>50</v>
      </c>
      <c r="C92" s="58">
        <v>100.01</v>
      </c>
      <c r="D92" s="58">
        <v>5.01</v>
      </c>
      <c r="E92" s="14">
        <v>3363933.9999999991</v>
      </c>
    </row>
    <row r="93" spans="1:12" s="10" customFormat="1" x14ac:dyDescent="0.2">
      <c r="A93" s="3">
        <f t="shared" si="3"/>
        <v>2032</v>
      </c>
      <c r="B93" s="58">
        <v>50.01</v>
      </c>
      <c r="C93" s="58">
        <v>100.01</v>
      </c>
      <c r="D93" s="58">
        <v>5.01</v>
      </c>
      <c r="E93" s="14">
        <v>3364151</v>
      </c>
    </row>
    <row r="94" spans="1:12" s="10" customFormat="1" x14ac:dyDescent="0.2">
      <c r="A94" s="3">
        <f t="shared" si="3"/>
        <v>2033</v>
      </c>
      <c r="B94" s="58">
        <v>50.01</v>
      </c>
      <c r="C94" s="58">
        <v>100.01</v>
      </c>
      <c r="D94" s="58">
        <v>5.01</v>
      </c>
      <c r="E94" s="14">
        <v>3364151</v>
      </c>
    </row>
    <row r="95" spans="1:12" s="10" customFormat="1" x14ac:dyDescent="0.2">
      <c r="A95" s="3">
        <f t="shared" si="3"/>
        <v>2034</v>
      </c>
      <c r="B95" s="58">
        <v>50.01</v>
      </c>
      <c r="C95" s="58">
        <v>100.01</v>
      </c>
      <c r="D95" s="58">
        <v>5.01</v>
      </c>
      <c r="E95" s="14">
        <v>3364151</v>
      </c>
    </row>
    <row r="96" spans="1:12" s="10" customFormat="1" x14ac:dyDescent="0.2">
      <c r="A96" s="3">
        <f t="shared" si="3"/>
        <v>2035</v>
      </c>
      <c r="B96" s="58">
        <v>50.01</v>
      </c>
      <c r="C96" s="58">
        <v>100.01</v>
      </c>
      <c r="D96" s="58">
        <v>5.01</v>
      </c>
      <c r="E96" s="14">
        <v>3364151</v>
      </c>
    </row>
    <row r="97" spans="1:12" s="10" customFormat="1" x14ac:dyDescent="0.2">
      <c r="A97" s="3">
        <f t="shared" si="3"/>
        <v>2036</v>
      </c>
      <c r="B97" s="58">
        <v>50.01</v>
      </c>
      <c r="C97" s="58">
        <v>100.01</v>
      </c>
      <c r="D97" s="58">
        <v>5.01</v>
      </c>
      <c r="E97" s="14">
        <v>3364151</v>
      </c>
    </row>
    <row r="98" spans="1:12" s="10" customFormat="1" x14ac:dyDescent="0.2">
      <c r="A98" s="3">
        <f t="shared" si="3"/>
        <v>2037</v>
      </c>
      <c r="B98" s="58">
        <v>50.01</v>
      </c>
      <c r="C98" s="58">
        <v>100.01</v>
      </c>
      <c r="D98" s="58">
        <v>5.01</v>
      </c>
      <c r="E98" s="14">
        <v>3364151</v>
      </c>
    </row>
    <row r="99" spans="1:12" s="10" customFormat="1" x14ac:dyDescent="0.2">
      <c r="A99" s="3">
        <f t="shared" si="3"/>
        <v>2038</v>
      </c>
      <c r="B99" s="58">
        <v>50.01</v>
      </c>
      <c r="C99" s="58">
        <v>100.01</v>
      </c>
      <c r="D99" s="58">
        <v>5.01</v>
      </c>
      <c r="E99" s="14">
        <v>3364151</v>
      </c>
    </row>
    <row r="100" spans="1:12" s="10" customFormat="1" x14ac:dyDescent="0.2">
      <c r="A100" s="3">
        <f t="shared" si="3"/>
        <v>2039</v>
      </c>
      <c r="B100" s="58">
        <v>50.01</v>
      </c>
      <c r="C100" s="58">
        <v>100.01</v>
      </c>
      <c r="D100" s="58">
        <v>5.01</v>
      </c>
      <c r="E100" s="14">
        <v>3364151</v>
      </c>
    </row>
    <row r="101" spans="1:12" s="10" customFormat="1" x14ac:dyDescent="0.2">
      <c r="A101" s="3">
        <f t="shared" si="3"/>
        <v>2040</v>
      </c>
      <c r="B101" s="58">
        <v>50.01</v>
      </c>
      <c r="C101" s="58">
        <v>100.01</v>
      </c>
      <c r="D101" s="58">
        <v>5.01</v>
      </c>
      <c r="E101" s="14">
        <v>3364151</v>
      </c>
    </row>
    <row r="102" spans="1:12" s="10" customFormat="1" x14ac:dyDescent="0.2">
      <c r="A102" s="3">
        <f t="shared" si="3"/>
        <v>2041</v>
      </c>
      <c r="B102" s="58">
        <v>50.01</v>
      </c>
      <c r="C102" s="58">
        <v>100.01</v>
      </c>
      <c r="D102" s="58">
        <v>5.01</v>
      </c>
      <c r="E102" s="14">
        <v>3364151</v>
      </c>
    </row>
    <row r="103" spans="1:12" s="10" customFormat="1" x14ac:dyDescent="0.2">
      <c r="A103" s="3">
        <f t="shared" si="3"/>
        <v>2042</v>
      </c>
      <c r="B103" s="58">
        <v>50.01</v>
      </c>
      <c r="C103" s="58">
        <v>100.01</v>
      </c>
      <c r="D103" s="58">
        <v>5.01</v>
      </c>
      <c r="E103" s="14">
        <v>3364151</v>
      </c>
    </row>
    <row r="104" spans="1:12" s="10" customFormat="1" x14ac:dyDescent="0.2">
      <c r="A104" s="3">
        <v>2043</v>
      </c>
      <c r="B104" s="58">
        <v>50.01</v>
      </c>
      <c r="C104" s="58">
        <v>100.01</v>
      </c>
      <c r="D104" s="58">
        <v>5.01</v>
      </c>
      <c r="E104" s="14">
        <v>3364151</v>
      </c>
    </row>
    <row r="106" spans="1:12" x14ac:dyDescent="0.2">
      <c r="A106" s="3">
        <f>A81+1</f>
        <v>4</v>
      </c>
      <c r="B106" s="3" t="str">
        <f ca="1">OFFSET(Portfolios!$B$7,A106,0)</f>
        <v>Portfolio4</v>
      </c>
    </row>
    <row r="107" spans="1:12" s="11" customFormat="1" x14ac:dyDescent="0.2">
      <c r="A107" s="3"/>
      <c r="B107" s="42" t="s">
        <v>207</v>
      </c>
      <c r="C107" s="42" t="s">
        <v>208</v>
      </c>
      <c r="D107" s="42" t="s">
        <v>209</v>
      </c>
      <c r="E107" s="11" t="s">
        <v>210</v>
      </c>
      <c r="F107" s="11" t="s">
        <v>211</v>
      </c>
      <c r="G107" s="11" t="s">
        <v>212</v>
      </c>
      <c r="H107" s="11" t="s">
        <v>213</v>
      </c>
      <c r="I107" s="11" t="s">
        <v>214</v>
      </c>
      <c r="J107" s="11" t="s">
        <v>215</v>
      </c>
      <c r="K107" s="11" t="s">
        <v>216</v>
      </c>
      <c r="L107" s="11" t="s">
        <v>217</v>
      </c>
    </row>
    <row r="108" spans="1:12" s="11" customFormat="1" x14ac:dyDescent="0.2">
      <c r="A108" s="3" t="s">
        <v>163</v>
      </c>
      <c r="B108" s="42" t="s">
        <v>218</v>
      </c>
      <c r="C108" s="42" t="s">
        <v>218</v>
      </c>
      <c r="D108" s="42" t="s">
        <v>218</v>
      </c>
      <c r="E108" s="11" t="s">
        <v>219</v>
      </c>
      <c r="F108" s="11" t="s">
        <v>220</v>
      </c>
      <c r="G108" s="11" t="s">
        <v>220</v>
      </c>
      <c r="H108" s="11" t="s">
        <v>220</v>
      </c>
      <c r="I108" s="11" t="s">
        <v>220</v>
      </c>
      <c r="J108" s="11" t="s">
        <v>220</v>
      </c>
      <c r="K108" s="11" t="s">
        <v>220</v>
      </c>
    </row>
    <row r="109" spans="1:12" s="10" customFormat="1" x14ac:dyDescent="0.2">
      <c r="A109" s="3">
        <v>2023</v>
      </c>
      <c r="B109" s="58">
        <v>0</v>
      </c>
      <c r="C109" s="58">
        <v>0</v>
      </c>
      <c r="D109" s="58">
        <v>0</v>
      </c>
      <c r="E109" s="14">
        <v>0</v>
      </c>
    </row>
    <row r="110" spans="1:12" s="10" customFormat="1" x14ac:dyDescent="0.2">
      <c r="A110" s="3">
        <f>A109+1</f>
        <v>2024</v>
      </c>
      <c r="B110" s="58">
        <v>0</v>
      </c>
      <c r="C110" s="58">
        <v>0</v>
      </c>
      <c r="D110" s="58">
        <v>0</v>
      </c>
      <c r="E110" s="14">
        <v>0</v>
      </c>
    </row>
    <row r="111" spans="1:12" s="10" customFormat="1" x14ac:dyDescent="0.2">
      <c r="A111" s="3">
        <f t="shared" ref="A111:A129" si="4">A110+1</f>
        <v>2025</v>
      </c>
      <c r="B111" s="58">
        <v>0</v>
      </c>
      <c r="C111" s="58">
        <v>0</v>
      </c>
      <c r="D111" s="58">
        <v>0</v>
      </c>
      <c r="E111" s="14">
        <v>0</v>
      </c>
    </row>
    <row r="112" spans="1:12" s="10" customFormat="1" x14ac:dyDescent="0.2">
      <c r="A112" s="3">
        <f t="shared" si="4"/>
        <v>2026</v>
      </c>
      <c r="B112" s="58">
        <v>21.99</v>
      </c>
      <c r="C112" s="58">
        <v>43.02</v>
      </c>
      <c r="D112" s="58">
        <v>1</v>
      </c>
      <c r="E112" s="14">
        <v>1432417.0000000002</v>
      </c>
    </row>
    <row r="113" spans="1:5" s="10" customFormat="1" x14ac:dyDescent="0.2">
      <c r="A113" s="3">
        <f t="shared" si="4"/>
        <v>2027</v>
      </c>
      <c r="B113" s="58">
        <v>27.98</v>
      </c>
      <c r="C113" s="58">
        <v>56.01</v>
      </c>
      <c r="D113" s="58">
        <v>1</v>
      </c>
      <c r="E113" s="14">
        <v>1844283</v>
      </c>
    </row>
    <row r="114" spans="1:5" s="10" customFormat="1" x14ac:dyDescent="0.2">
      <c r="A114" s="3">
        <f t="shared" si="4"/>
        <v>2028</v>
      </c>
      <c r="B114" s="58">
        <v>35.97</v>
      </c>
      <c r="C114" s="58">
        <v>71</v>
      </c>
      <c r="D114" s="58">
        <v>2.98</v>
      </c>
      <c r="E114" s="14">
        <v>2385915</v>
      </c>
    </row>
    <row r="115" spans="1:5" s="10" customFormat="1" x14ac:dyDescent="0.2">
      <c r="A115" s="3">
        <f t="shared" si="4"/>
        <v>2029</v>
      </c>
      <c r="B115" s="58">
        <v>42.98</v>
      </c>
      <c r="C115" s="58">
        <v>84.99</v>
      </c>
      <c r="D115" s="58">
        <v>4.99</v>
      </c>
      <c r="E115" s="14">
        <v>2885232</v>
      </c>
    </row>
    <row r="116" spans="1:5" s="10" customFormat="1" x14ac:dyDescent="0.2">
      <c r="A116" s="3">
        <f t="shared" si="4"/>
        <v>2030</v>
      </c>
      <c r="B116" s="58">
        <v>49.99</v>
      </c>
      <c r="C116" s="58">
        <v>100</v>
      </c>
      <c r="D116" s="58">
        <v>5</v>
      </c>
      <c r="E116" s="14">
        <v>3363283</v>
      </c>
    </row>
    <row r="117" spans="1:5" s="10" customFormat="1" x14ac:dyDescent="0.2">
      <c r="A117" s="3">
        <f t="shared" si="4"/>
        <v>2031</v>
      </c>
      <c r="B117" s="58">
        <v>50</v>
      </c>
      <c r="C117" s="58">
        <v>100.01</v>
      </c>
      <c r="D117" s="58">
        <v>5.01</v>
      </c>
      <c r="E117" s="14">
        <v>3363933.9999999991</v>
      </c>
    </row>
    <row r="118" spans="1:5" s="10" customFormat="1" x14ac:dyDescent="0.2">
      <c r="A118" s="3">
        <f t="shared" si="4"/>
        <v>2032</v>
      </c>
      <c r="B118" s="58">
        <v>50.01</v>
      </c>
      <c r="C118" s="58">
        <v>100.01</v>
      </c>
      <c r="D118" s="58">
        <v>5.01</v>
      </c>
      <c r="E118" s="14">
        <v>3364151</v>
      </c>
    </row>
    <row r="119" spans="1:5" s="10" customFormat="1" x14ac:dyDescent="0.2">
      <c r="A119" s="3">
        <f t="shared" si="4"/>
        <v>2033</v>
      </c>
      <c r="B119" s="58">
        <v>50.01</v>
      </c>
      <c r="C119" s="58">
        <v>100.01</v>
      </c>
      <c r="D119" s="58">
        <v>5.01</v>
      </c>
      <c r="E119" s="14">
        <v>3364151</v>
      </c>
    </row>
    <row r="120" spans="1:5" s="10" customFormat="1" x14ac:dyDescent="0.2">
      <c r="A120" s="3">
        <f t="shared" si="4"/>
        <v>2034</v>
      </c>
      <c r="B120" s="58">
        <v>50.01</v>
      </c>
      <c r="C120" s="58">
        <v>100.01</v>
      </c>
      <c r="D120" s="58">
        <v>5.01</v>
      </c>
      <c r="E120" s="14">
        <v>3364151</v>
      </c>
    </row>
    <row r="121" spans="1:5" s="10" customFormat="1" x14ac:dyDescent="0.2">
      <c r="A121" s="3">
        <f t="shared" si="4"/>
        <v>2035</v>
      </c>
      <c r="B121" s="58">
        <v>50.01</v>
      </c>
      <c r="C121" s="58">
        <v>100.01</v>
      </c>
      <c r="D121" s="58">
        <v>5.01</v>
      </c>
      <c r="E121" s="14">
        <v>3364151</v>
      </c>
    </row>
    <row r="122" spans="1:5" s="10" customFormat="1" x14ac:dyDescent="0.2">
      <c r="A122" s="3">
        <f t="shared" si="4"/>
        <v>2036</v>
      </c>
      <c r="B122" s="58">
        <v>50.01</v>
      </c>
      <c r="C122" s="58">
        <v>100.01</v>
      </c>
      <c r="D122" s="58">
        <v>5.01</v>
      </c>
      <c r="E122" s="14">
        <v>3364151</v>
      </c>
    </row>
    <row r="123" spans="1:5" s="10" customFormat="1" x14ac:dyDescent="0.2">
      <c r="A123" s="3">
        <f t="shared" si="4"/>
        <v>2037</v>
      </c>
      <c r="B123" s="58">
        <v>50.01</v>
      </c>
      <c r="C123" s="58">
        <v>100.01</v>
      </c>
      <c r="D123" s="58">
        <v>5.01</v>
      </c>
      <c r="E123" s="14">
        <v>3364151</v>
      </c>
    </row>
    <row r="124" spans="1:5" s="10" customFormat="1" x14ac:dyDescent="0.2">
      <c r="A124" s="3">
        <f t="shared" si="4"/>
        <v>2038</v>
      </c>
      <c r="B124" s="58">
        <v>50.01</v>
      </c>
      <c r="C124" s="58">
        <v>100.01</v>
      </c>
      <c r="D124" s="58">
        <v>5.01</v>
      </c>
      <c r="E124" s="14">
        <v>3364151</v>
      </c>
    </row>
    <row r="125" spans="1:5" s="10" customFormat="1" x14ac:dyDescent="0.2">
      <c r="A125" s="3">
        <f t="shared" si="4"/>
        <v>2039</v>
      </c>
      <c r="B125" s="58">
        <v>50.01</v>
      </c>
      <c r="C125" s="58">
        <v>100.01</v>
      </c>
      <c r="D125" s="58">
        <v>5.01</v>
      </c>
      <c r="E125" s="14">
        <v>3364151</v>
      </c>
    </row>
    <row r="126" spans="1:5" s="10" customFormat="1" x14ac:dyDescent="0.2">
      <c r="A126" s="3">
        <f t="shared" si="4"/>
        <v>2040</v>
      </c>
      <c r="B126" s="58">
        <v>50.01</v>
      </c>
      <c r="C126" s="58">
        <v>100.01</v>
      </c>
      <c r="D126" s="58">
        <v>5.01</v>
      </c>
      <c r="E126" s="14">
        <v>3364151</v>
      </c>
    </row>
    <row r="127" spans="1:5" s="10" customFormat="1" x14ac:dyDescent="0.2">
      <c r="A127" s="3">
        <f t="shared" si="4"/>
        <v>2041</v>
      </c>
      <c r="B127" s="58">
        <v>50.01</v>
      </c>
      <c r="C127" s="58">
        <v>100.01</v>
      </c>
      <c r="D127" s="58">
        <v>5.01</v>
      </c>
      <c r="E127" s="14">
        <v>3364151</v>
      </c>
    </row>
    <row r="128" spans="1:5" s="10" customFormat="1" x14ac:dyDescent="0.2">
      <c r="A128" s="3">
        <f t="shared" si="4"/>
        <v>2042</v>
      </c>
      <c r="B128" s="58">
        <v>50.01</v>
      </c>
      <c r="C128" s="58">
        <v>100.01</v>
      </c>
      <c r="D128" s="58">
        <v>5.01</v>
      </c>
      <c r="E128" s="14">
        <v>3364151</v>
      </c>
    </row>
    <row r="129" spans="1:12" s="10" customFormat="1" x14ac:dyDescent="0.2">
      <c r="A129" s="3">
        <f t="shared" si="4"/>
        <v>2043</v>
      </c>
      <c r="B129" s="58">
        <v>50.01</v>
      </c>
      <c r="C129" s="58">
        <v>100.01</v>
      </c>
      <c r="D129" s="58">
        <v>5.01</v>
      </c>
      <c r="E129" s="14">
        <v>3364151</v>
      </c>
    </row>
    <row r="131" spans="1:12" x14ac:dyDescent="0.2">
      <c r="A131" s="3">
        <f>A106+1</f>
        <v>5</v>
      </c>
      <c r="B131" s="3" t="str">
        <f ca="1">OFFSET(Portfolios!$B$7,A131,0)</f>
        <v>Portfolio5</v>
      </c>
    </row>
    <row r="132" spans="1:12" s="11" customFormat="1" x14ac:dyDescent="0.2">
      <c r="A132" s="3"/>
      <c r="B132" s="42" t="s">
        <v>207</v>
      </c>
      <c r="C132" s="42" t="s">
        <v>208</v>
      </c>
      <c r="D132" s="42" t="s">
        <v>209</v>
      </c>
      <c r="E132" s="11" t="s">
        <v>210</v>
      </c>
      <c r="F132" s="11" t="s">
        <v>211</v>
      </c>
      <c r="G132" s="11" t="s">
        <v>212</v>
      </c>
      <c r="H132" s="11" t="s">
        <v>213</v>
      </c>
      <c r="I132" s="11" t="s">
        <v>214</v>
      </c>
      <c r="J132" s="11" t="s">
        <v>215</v>
      </c>
      <c r="K132" s="11" t="s">
        <v>216</v>
      </c>
      <c r="L132" s="11" t="s">
        <v>217</v>
      </c>
    </row>
    <row r="133" spans="1:12" s="11" customFormat="1" x14ac:dyDescent="0.2">
      <c r="A133" s="3" t="s">
        <v>163</v>
      </c>
      <c r="B133" s="42" t="s">
        <v>218</v>
      </c>
      <c r="C133" s="42" t="s">
        <v>218</v>
      </c>
      <c r="D133" s="42" t="s">
        <v>218</v>
      </c>
      <c r="E133" s="11" t="s">
        <v>219</v>
      </c>
      <c r="F133" s="11" t="s">
        <v>220</v>
      </c>
      <c r="G133" s="11" t="s">
        <v>220</v>
      </c>
      <c r="H133" s="11" t="s">
        <v>220</v>
      </c>
      <c r="I133" s="11" t="s">
        <v>220</v>
      </c>
      <c r="J133" s="11" t="s">
        <v>220</v>
      </c>
      <c r="K133" s="11" t="s">
        <v>220</v>
      </c>
    </row>
    <row r="134" spans="1:12" s="10" customFormat="1" x14ac:dyDescent="0.2">
      <c r="A134" s="3">
        <v>2023</v>
      </c>
      <c r="B134" s="58">
        <v>0</v>
      </c>
      <c r="C134" s="58">
        <v>0</v>
      </c>
      <c r="D134" s="58">
        <v>0</v>
      </c>
      <c r="E134" s="14">
        <v>0</v>
      </c>
    </row>
    <row r="135" spans="1:12" s="10" customFormat="1" x14ac:dyDescent="0.2">
      <c r="A135" s="3">
        <f>A134+1</f>
        <v>2024</v>
      </c>
      <c r="B135" s="58">
        <v>0</v>
      </c>
      <c r="C135" s="58">
        <v>0</v>
      </c>
      <c r="D135" s="58">
        <v>0</v>
      </c>
      <c r="E135" s="14">
        <v>0</v>
      </c>
    </row>
    <row r="136" spans="1:12" s="10" customFormat="1" x14ac:dyDescent="0.2">
      <c r="A136" s="3">
        <f t="shared" ref="A136:A154" si="5">A135+1</f>
        <v>2025</v>
      </c>
      <c r="B136" s="58">
        <v>0</v>
      </c>
      <c r="C136" s="58">
        <v>0</v>
      </c>
      <c r="D136" s="58">
        <v>0</v>
      </c>
      <c r="E136" s="14">
        <v>0</v>
      </c>
    </row>
    <row r="137" spans="1:12" s="10" customFormat="1" x14ac:dyDescent="0.2">
      <c r="A137" s="3">
        <f t="shared" si="5"/>
        <v>2026</v>
      </c>
      <c r="B137" s="58">
        <v>21.99</v>
      </c>
      <c r="C137" s="58">
        <v>43.02</v>
      </c>
      <c r="D137" s="58">
        <v>1</v>
      </c>
      <c r="E137" s="14">
        <v>1432417.0000000002</v>
      </c>
    </row>
    <row r="138" spans="1:12" s="10" customFormat="1" x14ac:dyDescent="0.2">
      <c r="A138" s="3">
        <f t="shared" si="5"/>
        <v>2027</v>
      </c>
      <c r="B138" s="58">
        <v>27.98</v>
      </c>
      <c r="C138" s="58">
        <v>56.01</v>
      </c>
      <c r="D138" s="58">
        <v>1</v>
      </c>
      <c r="E138" s="14">
        <v>1844283</v>
      </c>
    </row>
    <row r="139" spans="1:12" s="10" customFormat="1" x14ac:dyDescent="0.2">
      <c r="A139" s="3">
        <f t="shared" si="5"/>
        <v>2028</v>
      </c>
      <c r="B139" s="58">
        <v>35.99</v>
      </c>
      <c r="C139" s="58">
        <v>71.010000000000005</v>
      </c>
      <c r="D139" s="58">
        <v>3</v>
      </c>
      <c r="E139" s="14">
        <v>2387000</v>
      </c>
    </row>
    <row r="140" spans="1:12" s="10" customFormat="1" x14ac:dyDescent="0.2">
      <c r="A140" s="3">
        <f t="shared" si="5"/>
        <v>2029</v>
      </c>
      <c r="B140" s="58">
        <v>43</v>
      </c>
      <c r="C140" s="58">
        <v>85.02</v>
      </c>
      <c r="D140" s="58">
        <v>5.01</v>
      </c>
      <c r="E140" s="14">
        <v>2886750.9999999991</v>
      </c>
    </row>
    <row r="141" spans="1:12" s="10" customFormat="1" x14ac:dyDescent="0.2">
      <c r="A141" s="3">
        <f t="shared" si="5"/>
        <v>2030</v>
      </c>
      <c r="B141" s="58">
        <v>50.01</v>
      </c>
      <c r="C141" s="58">
        <v>100.01</v>
      </c>
      <c r="D141" s="58">
        <v>5.01</v>
      </c>
      <c r="E141" s="14">
        <v>3364151</v>
      </c>
    </row>
    <row r="142" spans="1:12" s="10" customFormat="1" x14ac:dyDescent="0.2">
      <c r="A142" s="3">
        <f t="shared" si="5"/>
        <v>2031</v>
      </c>
      <c r="B142" s="58">
        <v>50.01</v>
      </c>
      <c r="C142" s="58">
        <v>100.01</v>
      </c>
      <c r="D142" s="58">
        <v>5.01</v>
      </c>
      <c r="E142" s="14">
        <v>3364151</v>
      </c>
    </row>
    <row r="143" spans="1:12" s="10" customFormat="1" x14ac:dyDescent="0.2">
      <c r="A143" s="3">
        <f t="shared" si="5"/>
        <v>2032</v>
      </c>
      <c r="B143" s="58">
        <v>50.01</v>
      </c>
      <c r="C143" s="58">
        <v>100.01</v>
      </c>
      <c r="D143" s="58">
        <v>5.01</v>
      </c>
      <c r="E143" s="14">
        <v>3364151</v>
      </c>
    </row>
    <row r="144" spans="1:12" s="10" customFormat="1" x14ac:dyDescent="0.2">
      <c r="A144" s="3">
        <f t="shared" si="5"/>
        <v>2033</v>
      </c>
      <c r="B144" s="58">
        <v>50.01</v>
      </c>
      <c r="C144" s="58">
        <v>100.01</v>
      </c>
      <c r="D144" s="58">
        <v>5.01</v>
      </c>
      <c r="E144" s="14">
        <v>3364151</v>
      </c>
    </row>
    <row r="145" spans="1:12" s="10" customFormat="1" x14ac:dyDescent="0.2">
      <c r="A145" s="3">
        <f t="shared" si="5"/>
        <v>2034</v>
      </c>
      <c r="B145" s="58">
        <v>50.01</v>
      </c>
      <c r="C145" s="58">
        <v>100.01</v>
      </c>
      <c r="D145" s="58">
        <v>5.01</v>
      </c>
      <c r="E145" s="14">
        <v>3364151</v>
      </c>
    </row>
    <row r="146" spans="1:12" s="10" customFormat="1" x14ac:dyDescent="0.2">
      <c r="A146" s="3">
        <f t="shared" si="5"/>
        <v>2035</v>
      </c>
      <c r="B146" s="58">
        <v>50.01</v>
      </c>
      <c r="C146" s="58">
        <v>100.01</v>
      </c>
      <c r="D146" s="58">
        <v>5.01</v>
      </c>
      <c r="E146" s="14">
        <v>3364151</v>
      </c>
    </row>
    <row r="147" spans="1:12" s="10" customFormat="1" x14ac:dyDescent="0.2">
      <c r="A147" s="3">
        <f t="shared" si="5"/>
        <v>2036</v>
      </c>
      <c r="B147" s="58">
        <v>50.01</v>
      </c>
      <c r="C147" s="58">
        <v>100.01</v>
      </c>
      <c r="D147" s="58">
        <v>5.01</v>
      </c>
      <c r="E147" s="14">
        <v>3364151</v>
      </c>
    </row>
    <row r="148" spans="1:12" s="10" customFormat="1" x14ac:dyDescent="0.2">
      <c r="A148" s="3">
        <f t="shared" si="5"/>
        <v>2037</v>
      </c>
      <c r="B148" s="58">
        <v>50.01</v>
      </c>
      <c r="C148" s="58">
        <v>100.01</v>
      </c>
      <c r="D148" s="58">
        <v>5.01</v>
      </c>
      <c r="E148" s="14">
        <v>3364151</v>
      </c>
    </row>
    <row r="149" spans="1:12" s="10" customFormat="1" x14ac:dyDescent="0.2">
      <c r="A149" s="3">
        <f t="shared" si="5"/>
        <v>2038</v>
      </c>
      <c r="B149" s="58">
        <v>50.01</v>
      </c>
      <c r="C149" s="58">
        <v>100.01</v>
      </c>
      <c r="D149" s="58">
        <v>5.01</v>
      </c>
      <c r="E149" s="14">
        <v>3364151</v>
      </c>
    </row>
    <row r="150" spans="1:12" s="10" customFormat="1" x14ac:dyDescent="0.2">
      <c r="A150" s="3">
        <f t="shared" si="5"/>
        <v>2039</v>
      </c>
      <c r="B150" s="58">
        <v>50.01</v>
      </c>
      <c r="C150" s="58">
        <v>100.01</v>
      </c>
      <c r="D150" s="58">
        <v>5.01</v>
      </c>
      <c r="E150" s="14">
        <v>3364151</v>
      </c>
    </row>
    <row r="151" spans="1:12" s="10" customFormat="1" x14ac:dyDescent="0.2">
      <c r="A151" s="3">
        <f t="shared" si="5"/>
        <v>2040</v>
      </c>
      <c r="B151" s="58">
        <v>50.01</v>
      </c>
      <c r="C151" s="58">
        <v>100.01</v>
      </c>
      <c r="D151" s="58">
        <v>5.01</v>
      </c>
      <c r="E151" s="14">
        <v>3364151</v>
      </c>
    </row>
    <row r="152" spans="1:12" s="10" customFormat="1" x14ac:dyDescent="0.2">
      <c r="A152" s="3">
        <f t="shared" si="5"/>
        <v>2041</v>
      </c>
      <c r="B152" s="58">
        <v>50.01</v>
      </c>
      <c r="C152" s="58">
        <v>100.01</v>
      </c>
      <c r="D152" s="58">
        <v>5.01</v>
      </c>
      <c r="E152" s="14">
        <v>3364151</v>
      </c>
    </row>
    <row r="153" spans="1:12" s="10" customFormat="1" x14ac:dyDescent="0.2">
      <c r="A153" s="3">
        <f t="shared" si="5"/>
        <v>2042</v>
      </c>
      <c r="B153" s="58">
        <v>50.01</v>
      </c>
      <c r="C153" s="58">
        <v>100.01</v>
      </c>
      <c r="D153" s="58">
        <v>5.01</v>
      </c>
      <c r="E153" s="14">
        <v>3364151</v>
      </c>
    </row>
    <row r="154" spans="1:12" s="10" customFormat="1" x14ac:dyDescent="0.2">
      <c r="A154" s="3">
        <f t="shared" si="5"/>
        <v>2043</v>
      </c>
      <c r="B154" s="58">
        <v>50.01</v>
      </c>
      <c r="C154" s="58">
        <v>100.01</v>
      </c>
      <c r="D154" s="58">
        <v>5.01</v>
      </c>
      <c r="E154" s="14">
        <v>3364151</v>
      </c>
    </row>
    <row r="156" spans="1:12" x14ac:dyDescent="0.2">
      <c r="A156" s="3">
        <f>A131+1</f>
        <v>6</v>
      </c>
      <c r="B156" s="3" t="str">
        <f ca="1">OFFSET(Portfolios!$B$7,A156,0)</f>
        <v>Portfolio6</v>
      </c>
    </row>
    <row r="157" spans="1:12" s="11" customFormat="1" x14ac:dyDescent="0.2">
      <c r="A157" s="3"/>
      <c r="B157" s="42" t="s">
        <v>207</v>
      </c>
      <c r="C157" s="42" t="s">
        <v>208</v>
      </c>
      <c r="D157" s="42" t="s">
        <v>209</v>
      </c>
      <c r="E157" s="11" t="s">
        <v>210</v>
      </c>
      <c r="F157" s="11" t="s">
        <v>211</v>
      </c>
      <c r="G157" s="11" t="s">
        <v>212</v>
      </c>
      <c r="H157" s="11" t="s">
        <v>213</v>
      </c>
      <c r="I157" s="11" t="s">
        <v>214</v>
      </c>
      <c r="J157" s="11" t="s">
        <v>215</v>
      </c>
      <c r="K157" s="11" t="s">
        <v>216</v>
      </c>
      <c r="L157" s="11" t="s">
        <v>217</v>
      </c>
    </row>
    <row r="158" spans="1:12" s="11" customFormat="1" x14ac:dyDescent="0.2">
      <c r="A158" s="3" t="s">
        <v>163</v>
      </c>
      <c r="B158" s="42" t="s">
        <v>218</v>
      </c>
      <c r="C158" s="42" t="s">
        <v>218</v>
      </c>
      <c r="D158" s="42" t="s">
        <v>218</v>
      </c>
      <c r="E158" s="11" t="s">
        <v>219</v>
      </c>
      <c r="F158" s="11" t="s">
        <v>220</v>
      </c>
      <c r="G158" s="11" t="s">
        <v>220</v>
      </c>
      <c r="H158" s="11" t="s">
        <v>220</v>
      </c>
      <c r="I158" s="11" t="s">
        <v>220</v>
      </c>
      <c r="J158" s="11" t="s">
        <v>220</v>
      </c>
      <c r="K158" s="11" t="s">
        <v>220</v>
      </c>
    </row>
    <row r="159" spans="1:12" s="10" customFormat="1" x14ac:dyDescent="0.2">
      <c r="A159" s="3">
        <v>2023</v>
      </c>
      <c r="B159" s="58">
        <v>0</v>
      </c>
      <c r="C159" s="58">
        <v>0</v>
      </c>
      <c r="D159" s="58">
        <v>0</v>
      </c>
      <c r="E159" s="14">
        <v>0</v>
      </c>
    </row>
    <row r="160" spans="1:12" s="10" customFormat="1" x14ac:dyDescent="0.2">
      <c r="A160" s="3">
        <f>A159+1</f>
        <v>2024</v>
      </c>
      <c r="B160" s="58">
        <v>0</v>
      </c>
      <c r="C160" s="58">
        <v>0</v>
      </c>
      <c r="D160" s="58">
        <v>0</v>
      </c>
      <c r="E160" s="14">
        <v>0</v>
      </c>
    </row>
    <row r="161" spans="1:5" s="10" customFormat="1" x14ac:dyDescent="0.2">
      <c r="A161" s="3">
        <f t="shared" ref="A161:A179" si="6">A160+1</f>
        <v>2025</v>
      </c>
      <c r="B161" s="58">
        <v>0</v>
      </c>
      <c r="C161" s="58">
        <v>0</v>
      </c>
      <c r="D161" s="58">
        <v>0</v>
      </c>
      <c r="E161" s="14">
        <v>0</v>
      </c>
    </row>
    <row r="162" spans="1:5" s="10" customFormat="1" x14ac:dyDescent="0.2">
      <c r="A162" s="3">
        <f t="shared" si="6"/>
        <v>2026</v>
      </c>
      <c r="B162" s="58">
        <v>21.99</v>
      </c>
      <c r="C162" s="58">
        <v>43</v>
      </c>
      <c r="D162" s="58">
        <v>1</v>
      </c>
      <c r="E162" s="14">
        <v>1431983</v>
      </c>
    </row>
    <row r="163" spans="1:5" s="10" customFormat="1" x14ac:dyDescent="0.2">
      <c r="A163" s="3">
        <f t="shared" si="6"/>
        <v>2027</v>
      </c>
      <c r="B163" s="58">
        <v>27.98</v>
      </c>
      <c r="C163" s="58">
        <v>55.99</v>
      </c>
      <c r="D163" s="58">
        <v>1</v>
      </c>
      <c r="E163" s="14">
        <v>1843849</v>
      </c>
    </row>
    <row r="164" spans="1:5" s="10" customFormat="1" x14ac:dyDescent="0.2">
      <c r="A164" s="3">
        <f t="shared" si="6"/>
        <v>2028</v>
      </c>
      <c r="B164" s="58">
        <v>35.97</v>
      </c>
      <c r="C164" s="58">
        <v>70.98</v>
      </c>
      <c r="D164" s="58">
        <v>2.98</v>
      </c>
      <c r="E164" s="14">
        <v>2385481</v>
      </c>
    </row>
    <row r="165" spans="1:5" s="10" customFormat="1" x14ac:dyDescent="0.2">
      <c r="A165" s="3">
        <f t="shared" si="6"/>
        <v>2029</v>
      </c>
      <c r="B165" s="58">
        <v>42.98</v>
      </c>
      <c r="C165" s="58">
        <v>84.99</v>
      </c>
      <c r="D165" s="58">
        <v>4.99</v>
      </c>
      <c r="E165" s="14">
        <v>2885232</v>
      </c>
    </row>
    <row r="166" spans="1:5" s="10" customFormat="1" x14ac:dyDescent="0.2">
      <c r="A166" s="3">
        <f t="shared" si="6"/>
        <v>2030</v>
      </c>
      <c r="B166" s="58">
        <v>49.99</v>
      </c>
      <c r="C166" s="58">
        <v>100</v>
      </c>
      <c r="D166" s="58">
        <v>5</v>
      </c>
      <c r="E166" s="14">
        <v>3363283</v>
      </c>
    </row>
    <row r="167" spans="1:5" s="10" customFormat="1" x14ac:dyDescent="0.2">
      <c r="A167" s="3">
        <f t="shared" si="6"/>
        <v>2031</v>
      </c>
      <c r="B167" s="58">
        <v>50</v>
      </c>
      <c r="C167" s="58">
        <v>100.01</v>
      </c>
      <c r="D167" s="58">
        <v>5.01</v>
      </c>
      <c r="E167" s="14">
        <v>3363933.9999999991</v>
      </c>
    </row>
    <row r="168" spans="1:5" s="10" customFormat="1" x14ac:dyDescent="0.2">
      <c r="A168" s="3">
        <f t="shared" si="6"/>
        <v>2032</v>
      </c>
      <c r="B168" s="58">
        <v>50.01</v>
      </c>
      <c r="C168" s="58">
        <v>100.01</v>
      </c>
      <c r="D168" s="58">
        <v>5.01</v>
      </c>
      <c r="E168" s="14">
        <v>3364151</v>
      </c>
    </row>
    <row r="169" spans="1:5" s="10" customFormat="1" x14ac:dyDescent="0.2">
      <c r="A169" s="3">
        <f t="shared" si="6"/>
        <v>2033</v>
      </c>
      <c r="B169" s="58">
        <v>50.01</v>
      </c>
      <c r="C169" s="58">
        <v>100.01</v>
      </c>
      <c r="D169" s="58">
        <v>5.01</v>
      </c>
      <c r="E169" s="14">
        <v>3364151</v>
      </c>
    </row>
    <row r="170" spans="1:5" s="10" customFormat="1" x14ac:dyDescent="0.2">
      <c r="A170" s="3">
        <f t="shared" si="6"/>
        <v>2034</v>
      </c>
      <c r="B170" s="58">
        <v>50.01</v>
      </c>
      <c r="C170" s="58">
        <v>100.01</v>
      </c>
      <c r="D170" s="58">
        <v>5.01</v>
      </c>
      <c r="E170" s="14">
        <v>3364151</v>
      </c>
    </row>
    <row r="171" spans="1:5" s="10" customFormat="1" x14ac:dyDescent="0.2">
      <c r="A171" s="3">
        <f t="shared" si="6"/>
        <v>2035</v>
      </c>
      <c r="B171" s="58">
        <v>50.01</v>
      </c>
      <c r="C171" s="58">
        <v>100.01</v>
      </c>
      <c r="D171" s="58">
        <v>5.01</v>
      </c>
      <c r="E171" s="14">
        <v>3364151</v>
      </c>
    </row>
    <row r="172" spans="1:5" s="10" customFormat="1" x14ac:dyDescent="0.2">
      <c r="A172" s="3">
        <f t="shared" si="6"/>
        <v>2036</v>
      </c>
      <c r="B172" s="58">
        <v>50.01</v>
      </c>
      <c r="C172" s="58">
        <v>100.01</v>
      </c>
      <c r="D172" s="58">
        <v>5.01</v>
      </c>
      <c r="E172" s="14">
        <v>3364151</v>
      </c>
    </row>
    <row r="173" spans="1:5" s="10" customFormat="1" x14ac:dyDescent="0.2">
      <c r="A173" s="3">
        <f t="shared" si="6"/>
        <v>2037</v>
      </c>
      <c r="B173" s="58">
        <v>50.01</v>
      </c>
      <c r="C173" s="58">
        <v>100.01</v>
      </c>
      <c r="D173" s="58">
        <v>5.01</v>
      </c>
      <c r="E173" s="14">
        <v>3364151</v>
      </c>
    </row>
    <row r="174" spans="1:5" s="10" customFormat="1" x14ac:dyDescent="0.2">
      <c r="A174" s="3">
        <f t="shared" si="6"/>
        <v>2038</v>
      </c>
      <c r="B174" s="58">
        <v>50.01</v>
      </c>
      <c r="C174" s="58">
        <v>100.01</v>
      </c>
      <c r="D174" s="58">
        <v>5.01</v>
      </c>
      <c r="E174" s="14">
        <v>3364151</v>
      </c>
    </row>
    <row r="175" spans="1:5" s="10" customFormat="1" x14ac:dyDescent="0.2">
      <c r="A175" s="3">
        <f t="shared" si="6"/>
        <v>2039</v>
      </c>
      <c r="B175" s="58">
        <v>50.01</v>
      </c>
      <c r="C175" s="58">
        <v>100.01</v>
      </c>
      <c r="D175" s="58">
        <v>5.01</v>
      </c>
      <c r="E175" s="14">
        <v>3364151</v>
      </c>
    </row>
    <row r="176" spans="1:5" s="10" customFormat="1" x14ac:dyDescent="0.2">
      <c r="A176" s="3">
        <f t="shared" si="6"/>
        <v>2040</v>
      </c>
      <c r="B176" s="58">
        <v>50.01</v>
      </c>
      <c r="C176" s="58">
        <v>100.01</v>
      </c>
      <c r="D176" s="58">
        <v>5.01</v>
      </c>
      <c r="E176" s="14">
        <v>3364151</v>
      </c>
    </row>
    <row r="177" spans="1:12" s="10" customFormat="1" x14ac:dyDescent="0.2">
      <c r="A177" s="3">
        <f t="shared" si="6"/>
        <v>2041</v>
      </c>
      <c r="B177" s="58">
        <v>50.01</v>
      </c>
      <c r="C177" s="58">
        <v>100.01</v>
      </c>
      <c r="D177" s="58">
        <v>5.01</v>
      </c>
      <c r="E177" s="14">
        <v>3364151</v>
      </c>
    </row>
    <row r="178" spans="1:12" s="10" customFormat="1" x14ac:dyDescent="0.2">
      <c r="A178" s="3">
        <f t="shared" si="6"/>
        <v>2042</v>
      </c>
      <c r="B178" s="58">
        <v>50.01</v>
      </c>
      <c r="C178" s="58">
        <v>100.01</v>
      </c>
      <c r="D178" s="58">
        <v>5.01</v>
      </c>
      <c r="E178" s="14">
        <v>3364151</v>
      </c>
    </row>
    <row r="179" spans="1:12" s="10" customFormat="1" x14ac:dyDescent="0.2">
      <c r="A179" s="3">
        <f t="shared" si="6"/>
        <v>2043</v>
      </c>
      <c r="B179" s="58">
        <v>50.01</v>
      </c>
      <c r="C179" s="58">
        <v>100.01</v>
      </c>
      <c r="D179" s="58">
        <v>5.01</v>
      </c>
      <c r="E179" s="14">
        <v>3364151</v>
      </c>
    </row>
    <row r="181" spans="1:12" x14ac:dyDescent="0.2">
      <c r="A181" s="3">
        <f>A156+1</f>
        <v>7</v>
      </c>
      <c r="B181" s="3" t="str">
        <f ca="1">OFFSET(Portfolios!$B$7,A181,0)</f>
        <v>Portfolio7</v>
      </c>
    </row>
    <row r="182" spans="1:12" s="11" customFormat="1" x14ac:dyDescent="0.2">
      <c r="A182" s="3"/>
      <c r="B182" s="42" t="s">
        <v>207</v>
      </c>
      <c r="C182" s="42" t="s">
        <v>208</v>
      </c>
      <c r="D182" s="42" t="s">
        <v>209</v>
      </c>
      <c r="E182" s="11" t="s">
        <v>210</v>
      </c>
      <c r="F182" s="11" t="s">
        <v>211</v>
      </c>
      <c r="G182" s="11" t="s">
        <v>212</v>
      </c>
      <c r="H182" s="11" t="s">
        <v>213</v>
      </c>
      <c r="I182" s="11" t="s">
        <v>214</v>
      </c>
      <c r="J182" s="11" t="s">
        <v>215</v>
      </c>
      <c r="K182" s="11" t="s">
        <v>216</v>
      </c>
      <c r="L182" s="11" t="s">
        <v>217</v>
      </c>
    </row>
    <row r="183" spans="1:12" s="11" customFormat="1" x14ac:dyDescent="0.2">
      <c r="A183" s="3" t="s">
        <v>163</v>
      </c>
      <c r="B183" s="42" t="s">
        <v>218</v>
      </c>
      <c r="C183" s="42" t="s">
        <v>218</v>
      </c>
      <c r="D183" s="42" t="s">
        <v>218</v>
      </c>
      <c r="E183" s="11" t="s">
        <v>219</v>
      </c>
      <c r="F183" s="11" t="s">
        <v>220</v>
      </c>
      <c r="G183" s="11" t="s">
        <v>220</v>
      </c>
      <c r="H183" s="11" t="s">
        <v>220</v>
      </c>
      <c r="I183" s="11" t="s">
        <v>220</v>
      </c>
      <c r="J183" s="11" t="s">
        <v>220</v>
      </c>
      <c r="K183" s="11" t="s">
        <v>220</v>
      </c>
    </row>
    <row r="184" spans="1:12" s="10" customFormat="1" x14ac:dyDescent="0.2">
      <c r="A184" s="3">
        <v>2023</v>
      </c>
      <c r="B184" s="58">
        <v>0</v>
      </c>
      <c r="C184" s="58">
        <v>0</v>
      </c>
      <c r="D184" s="58">
        <v>0</v>
      </c>
      <c r="E184" s="14">
        <v>0</v>
      </c>
    </row>
    <row r="185" spans="1:12" s="10" customFormat="1" x14ac:dyDescent="0.2">
      <c r="A185" s="3">
        <f>A184+1</f>
        <v>2024</v>
      </c>
      <c r="B185" s="58">
        <v>0</v>
      </c>
      <c r="C185" s="58">
        <v>0</v>
      </c>
      <c r="D185" s="58">
        <v>0</v>
      </c>
      <c r="E185" s="14">
        <v>0</v>
      </c>
    </row>
    <row r="186" spans="1:12" s="10" customFormat="1" x14ac:dyDescent="0.2">
      <c r="A186" s="3">
        <f t="shared" ref="A186:A204" si="7">A185+1</f>
        <v>2025</v>
      </c>
      <c r="B186" s="58">
        <v>0</v>
      </c>
      <c r="C186" s="58">
        <v>0</v>
      </c>
      <c r="D186" s="58">
        <v>0</v>
      </c>
      <c r="E186" s="14">
        <v>0</v>
      </c>
    </row>
    <row r="187" spans="1:12" s="10" customFormat="1" x14ac:dyDescent="0.2">
      <c r="A187" s="3">
        <f t="shared" si="7"/>
        <v>2026</v>
      </c>
      <c r="B187" s="58">
        <v>21.99</v>
      </c>
      <c r="C187" s="58">
        <v>43.01</v>
      </c>
      <c r="D187" s="58">
        <v>1</v>
      </c>
      <c r="E187" s="14">
        <v>1432200</v>
      </c>
    </row>
    <row r="188" spans="1:12" s="10" customFormat="1" x14ac:dyDescent="0.2">
      <c r="A188" s="3">
        <f t="shared" si="7"/>
        <v>2027</v>
      </c>
      <c r="B188" s="58">
        <v>27.98</v>
      </c>
      <c r="C188" s="58">
        <v>56</v>
      </c>
      <c r="D188" s="58">
        <v>1</v>
      </c>
      <c r="E188" s="14">
        <v>1844066</v>
      </c>
    </row>
    <row r="189" spans="1:12" s="10" customFormat="1" x14ac:dyDescent="0.2">
      <c r="A189" s="3">
        <f t="shared" si="7"/>
        <v>2028</v>
      </c>
      <c r="B189" s="58">
        <v>35.97</v>
      </c>
      <c r="C189" s="58">
        <v>70.989999999999995</v>
      </c>
      <c r="D189" s="58">
        <v>2.99</v>
      </c>
      <c r="E189" s="14">
        <v>2385914.9999999995</v>
      </c>
    </row>
    <row r="190" spans="1:12" s="10" customFormat="1" x14ac:dyDescent="0.2">
      <c r="A190" s="3">
        <f t="shared" si="7"/>
        <v>2029</v>
      </c>
      <c r="B190" s="58">
        <v>42.98</v>
      </c>
      <c r="C190" s="58">
        <v>85</v>
      </c>
      <c r="D190" s="58">
        <v>5</v>
      </c>
      <c r="E190" s="14">
        <v>2885665.9999999995</v>
      </c>
    </row>
    <row r="191" spans="1:12" s="10" customFormat="1" x14ac:dyDescent="0.2">
      <c r="A191" s="3">
        <f t="shared" si="7"/>
        <v>2030</v>
      </c>
      <c r="B191" s="58">
        <v>49.99</v>
      </c>
      <c r="C191" s="58">
        <v>100.01</v>
      </c>
      <c r="D191" s="58">
        <v>5.01</v>
      </c>
      <c r="E191" s="14">
        <v>3363716.9999999995</v>
      </c>
    </row>
    <row r="192" spans="1:12" s="10" customFormat="1" x14ac:dyDescent="0.2">
      <c r="A192" s="3">
        <f t="shared" si="7"/>
        <v>2031</v>
      </c>
      <c r="B192" s="58">
        <v>50</v>
      </c>
      <c r="C192" s="58">
        <v>100.01</v>
      </c>
      <c r="D192" s="58">
        <v>5.01</v>
      </c>
      <c r="E192" s="14">
        <v>3363933.9999999991</v>
      </c>
    </row>
    <row r="193" spans="1:12" s="10" customFormat="1" x14ac:dyDescent="0.2">
      <c r="A193" s="3">
        <f t="shared" si="7"/>
        <v>2032</v>
      </c>
      <c r="B193" s="58">
        <v>50.01</v>
      </c>
      <c r="C193" s="58">
        <v>100.01</v>
      </c>
      <c r="D193" s="58">
        <v>5.01</v>
      </c>
      <c r="E193" s="14">
        <v>3364151</v>
      </c>
    </row>
    <row r="194" spans="1:12" s="10" customFormat="1" x14ac:dyDescent="0.2">
      <c r="A194" s="3">
        <f t="shared" si="7"/>
        <v>2033</v>
      </c>
      <c r="B194" s="58">
        <v>50.01</v>
      </c>
      <c r="C194" s="58">
        <v>100.01</v>
      </c>
      <c r="D194" s="58">
        <v>5.01</v>
      </c>
      <c r="E194" s="14">
        <v>3364151</v>
      </c>
    </row>
    <row r="195" spans="1:12" s="10" customFormat="1" x14ac:dyDescent="0.2">
      <c r="A195" s="3">
        <f t="shared" si="7"/>
        <v>2034</v>
      </c>
      <c r="B195" s="58">
        <v>50.01</v>
      </c>
      <c r="C195" s="58">
        <v>100.01</v>
      </c>
      <c r="D195" s="58">
        <v>5.01</v>
      </c>
      <c r="E195" s="14">
        <v>3364151</v>
      </c>
    </row>
    <row r="196" spans="1:12" s="10" customFormat="1" x14ac:dyDescent="0.2">
      <c r="A196" s="3">
        <f t="shared" si="7"/>
        <v>2035</v>
      </c>
      <c r="B196" s="58">
        <v>50.01</v>
      </c>
      <c r="C196" s="58">
        <v>100.01</v>
      </c>
      <c r="D196" s="58">
        <v>5.01</v>
      </c>
      <c r="E196" s="14">
        <v>3364151</v>
      </c>
    </row>
    <row r="197" spans="1:12" s="10" customFormat="1" x14ac:dyDescent="0.2">
      <c r="A197" s="3">
        <f t="shared" si="7"/>
        <v>2036</v>
      </c>
      <c r="B197" s="58">
        <v>50.01</v>
      </c>
      <c r="C197" s="58">
        <v>100.01</v>
      </c>
      <c r="D197" s="58">
        <v>5.01</v>
      </c>
      <c r="E197" s="14">
        <v>3364151</v>
      </c>
    </row>
    <row r="198" spans="1:12" s="10" customFormat="1" x14ac:dyDescent="0.2">
      <c r="A198" s="3">
        <f t="shared" si="7"/>
        <v>2037</v>
      </c>
      <c r="B198" s="58">
        <v>50.01</v>
      </c>
      <c r="C198" s="58">
        <v>100.01</v>
      </c>
      <c r="D198" s="58">
        <v>5.01</v>
      </c>
      <c r="E198" s="14">
        <v>3364151</v>
      </c>
    </row>
    <row r="199" spans="1:12" s="10" customFormat="1" x14ac:dyDescent="0.2">
      <c r="A199" s="3">
        <f t="shared" si="7"/>
        <v>2038</v>
      </c>
      <c r="B199" s="58">
        <v>50.01</v>
      </c>
      <c r="C199" s="58">
        <v>100.01</v>
      </c>
      <c r="D199" s="58">
        <v>5.01</v>
      </c>
      <c r="E199" s="14">
        <v>3364151</v>
      </c>
    </row>
    <row r="200" spans="1:12" s="10" customFormat="1" x14ac:dyDescent="0.2">
      <c r="A200" s="3">
        <f t="shared" si="7"/>
        <v>2039</v>
      </c>
      <c r="B200" s="58">
        <v>50.01</v>
      </c>
      <c r="C200" s="58">
        <v>100.01</v>
      </c>
      <c r="D200" s="58">
        <v>5.01</v>
      </c>
      <c r="E200" s="14">
        <v>3364151</v>
      </c>
    </row>
    <row r="201" spans="1:12" s="10" customFormat="1" x14ac:dyDescent="0.2">
      <c r="A201" s="3">
        <f t="shared" si="7"/>
        <v>2040</v>
      </c>
      <c r="B201" s="58">
        <v>50.01</v>
      </c>
      <c r="C201" s="58">
        <v>100.01</v>
      </c>
      <c r="D201" s="58">
        <v>5.01</v>
      </c>
      <c r="E201" s="14">
        <v>3364151</v>
      </c>
    </row>
    <row r="202" spans="1:12" s="10" customFormat="1" x14ac:dyDescent="0.2">
      <c r="A202" s="3">
        <f t="shared" si="7"/>
        <v>2041</v>
      </c>
      <c r="B202" s="58">
        <v>50.01</v>
      </c>
      <c r="C202" s="58">
        <v>100.01</v>
      </c>
      <c r="D202" s="58">
        <v>5.01</v>
      </c>
      <c r="E202" s="14">
        <v>3364151</v>
      </c>
    </row>
    <row r="203" spans="1:12" s="10" customFormat="1" x14ac:dyDescent="0.2">
      <c r="A203" s="3">
        <f t="shared" si="7"/>
        <v>2042</v>
      </c>
      <c r="B203" s="58">
        <v>50.01</v>
      </c>
      <c r="C203" s="58">
        <v>100.01</v>
      </c>
      <c r="D203" s="58">
        <v>5.01</v>
      </c>
      <c r="E203" s="14">
        <v>3364151</v>
      </c>
    </row>
    <row r="204" spans="1:12" s="10" customFormat="1" x14ac:dyDescent="0.2">
      <c r="A204" s="3">
        <f t="shared" si="7"/>
        <v>2043</v>
      </c>
      <c r="B204" s="58">
        <v>50.01</v>
      </c>
      <c r="C204" s="58">
        <v>100.01</v>
      </c>
      <c r="D204" s="58">
        <v>5.01</v>
      </c>
      <c r="E204" s="14">
        <v>3364151</v>
      </c>
    </row>
    <row r="206" spans="1:12" x14ac:dyDescent="0.2">
      <c r="A206" s="3">
        <f>A181+1</f>
        <v>8</v>
      </c>
      <c r="B206" s="3" t="str">
        <f ca="1">OFFSET(Portfolios!$B$7,A206,0)</f>
        <v>Portfolio8</v>
      </c>
    </row>
    <row r="207" spans="1:12" s="11" customFormat="1" x14ac:dyDescent="0.2">
      <c r="A207" s="3"/>
      <c r="B207" s="42" t="s">
        <v>207</v>
      </c>
      <c r="C207" s="42" t="s">
        <v>208</v>
      </c>
      <c r="D207" s="42" t="s">
        <v>209</v>
      </c>
      <c r="E207" s="11" t="s">
        <v>210</v>
      </c>
      <c r="F207" s="11" t="s">
        <v>211</v>
      </c>
      <c r="G207" s="11" t="s">
        <v>212</v>
      </c>
      <c r="H207" s="11" t="s">
        <v>213</v>
      </c>
      <c r="I207" s="11" t="s">
        <v>214</v>
      </c>
      <c r="J207" s="11" t="s">
        <v>215</v>
      </c>
      <c r="K207" s="11" t="s">
        <v>216</v>
      </c>
      <c r="L207" s="11" t="s">
        <v>217</v>
      </c>
    </row>
    <row r="208" spans="1:12" s="11" customFormat="1" x14ac:dyDescent="0.2">
      <c r="A208" s="3" t="s">
        <v>163</v>
      </c>
      <c r="B208" s="42" t="s">
        <v>218</v>
      </c>
      <c r="C208" s="42" t="s">
        <v>218</v>
      </c>
      <c r="D208" s="42" t="s">
        <v>218</v>
      </c>
      <c r="E208" s="11" t="s">
        <v>219</v>
      </c>
      <c r="F208" s="11" t="s">
        <v>220</v>
      </c>
      <c r="G208" s="11" t="s">
        <v>220</v>
      </c>
      <c r="H208" s="11" t="s">
        <v>220</v>
      </c>
      <c r="I208" s="11" t="s">
        <v>220</v>
      </c>
      <c r="J208" s="11" t="s">
        <v>220</v>
      </c>
      <c r="K208" s="11" t="s">
        <v>220</v>
      </c>
    </row>
    <row r="209" spans="1:5" s="10" customFormat="1" x14ac:dyDescent="0.2">
      <c r="A209" s="3">
        <v>2023</v>
      </c>
      <c r="B209" s="58">
        <v>0</v>
      </c>
      <c r="C209" s="58">
        <v>0</v>
      </c>
      <c r="D209" s="58">
        <v>0</v>
      </c>
      <c r="E209" s="14">
        <v>0</v>
      </c>
    </row>
    <row r="210" spans="1:5" s="10" customFormat="1" x14ac:dyDescent="0.2">
      <c r="A210" s="3">
        <f>A209+1</f>
        <v>2024</v>
      </c>
      <c r="B210" s="58">
        <v>0</v>
      </c>
      <c r="C210" s="58">
        <v>0</v>
      </c>
      <c r="D210" s="58">
        <v>0</v>
      </c>
      <c r="E210" s="14">
        <v>0</v>
      </c>
    </row>
    <row r="211" spans="1:5" s="10" customFormat="1" x14ac:dyDescent="0.2">
      <c r="A211" s="3">
        <f t="shared" ref="A211:A229" si="8">A210+1</f>
        <v>2025</v>
      </c>
      <c r="B211" s="58">
        <v>0</v>
      </c>
      <c r="C211" s="58">
        <v>0</v>
      </c>
      <c r="D211" s="58">
        <v>0</v>
      </c>
      <c r="E211" s="14">
        <v>0</v>
      </c>
    </row>
    <row r="212" spans="1:5" s="10" customFormat="1" x14ac:dyDescent="0.2">
      <c r="A212" s="3">
        <f t="shared" si="8"/>
        <v>2026</v>
      </c>
      <c r="B212" s="58">
        <v>21.99</v>
      </c>
      <c r="C212" s="58">
        <v>43</v>
      </c>
      <c r="D212" s="58">
        <v>1</v>
      </c>
      <c r="E212" s="14">
        <v>1431983</v>
      </c>
    </row>
    <row r="213" spans="1:5" s="10" customFormat="1" x14ac:dyDescent="0.2">
      <c r="A213" s="3">
        <f t="shared" si="8"/>
        <v>2027</v>
      </c>
      <c r="B213" s="58">
        <v>27.98</v>
      </c>
      <c r="C213" s="58">
        <v>55.99</v>
      </c>
      <c r="D213" s="58">
        <v>1</v>
      </c>
      <c r="E213" s="14">
        <v>1843849</v>
      </c>
    </row>
    <row r="214" spans="1:5" s="10" customFormat="1" x14ac:dyDescent="0.2">
      <c r="A214" s="3">
        <f t="shared" si="8"/>
        <v>2028</v>
      </c>
      <c r="B214" s="58">
        <v>35.97</v>
      </c>
      <c r="C214" s="58">
        <v>70.98</v>
      </c>
      <c r="D214" s="58">
        <v>2.98</v>
      </c>
      <c r="E214" s="14">
        <v>2385481</v>
      </c>
    </row>
    <row r="215" spans="1:5" s="10" customFormat="1" x14ac:dyDescent="0.2">
      <c r="A215" s="3">
        <f t="shared" si="8"/>
        <v>2029</v>
      </c>
      <c r="B215" s="58">
        <v>42.98</v>
      </c>
      <c r="C215" s="58">
        <v>84.99</v>
      </c>
      <c r="D215" s="58">
        <v>4.99</v>
      </c>
      <c r="E215" s="14">
        <v>2885232</v>
      </c>
    </row>
    <row r="216" spans="1:5" s="10" customFormat="1" x14ac:dyDescent="0.2">
      <c r="A216" s="3">
        <f t="shared" si="8"/>
        <v>2030</v>
      </c>
      <c r="B216" s="58">
        <v>49.99</v>
      </c>
      <c r="C216" s="58">
        <v>100</v>
      </c>
      <c r="D216" s="58">
        <v>5</v>
      </c>
      <c r="E216" s="14">
        <v>3363283</v>
      </c>
    </row>
    <row r="217" spans="1:5" s="10" customFormat="1" x14ac:dyDescent="0.2">
      <c r="A217" s="3">
        <f t="shared" si="8"/>
        <v>2031</v>
      </c>
      <c r="B217" s="58">
        <v>50</v>
      </c>
      <c r="C217" s="58">
        <v>100.01</v>
      </c>
      <c r="D217" s="58">
        <v>5.01</v>
      </c>
      <c r="E217" s="14">
        <v>3363933.9999999991</v>
      </c>
    </row>
    <row r="218" spans="1:5" s="10" customFormat="1" x14ac:dyDescent="0.2">
      <c r="A218" s="3">
        <f t="shared" si="8"/>
        <v>2032</v>
      </c>
      <c r="B218" s="58">
        <v>50.01</v>
      </c>
      <c r="C218" s="58">
        <v>100.01</v>
      </c>
      <c r="D218" s="58">
        <v>5.01</v>
      </c>
      <c r="E218" s="14">
        <v>3364151</v>
      </c>
    </row>
    <row r="219" spans="1:5" s="10" customFormat="1" x14ac:dyDescent="0.2">
      <c r="A219" s="3">
        <f t="shared" si="8"/>
        <v>2033</v>
      </c>
      <c r="B219" s="58">
        <v>50.01</v>
      </c>
      <c r="C219" s="58">
        <v>100.01</v>
      </c>
      <c r="D219" s="58">
        <v>5.01</v>
      </c>
      <c r="E219" s="14">
        <v>3364151</v>
      </c>
    </row>
    <row r="220" spans="1:5" s="10" customFormat="1" x14ac:dyDescent="0.2">
      <c r="A220" s="3">
        <f t="shared" si="8"/>
        <v>2034</v>
      </c>
      <c r="B220" s="58">
        <v>50.01</v>
      </c>
      <c r="C220" s="58">
        <v>100.01</v>
      </c>
      <c r="D220" s="58">
        <v>5.01</v>
      </c>
      <c r="E220" s="14">
        <v>3364151</v>
      </c>
    </row>
    <row r="221" spans="1:5" s="10" customFormat="1" x14ac:dyDescent="0.2">
      <c r="A221" s="3">
        <f t="shared" si="8"/>
        <v>2035</v>
      </c>
      <c r="B221" s="58">
        <v>50.01</v>
      </c>
      <c r="C221" s="58">
        <v>100.01</v>
      </c>
      <c r="D221" s="58">
        <v>5.01</v>
      </c>
      <c r="E221" s="14">
        <v>3364151</v>
      </c>
    </row>
    <row r="222" spans="1:5" s="10" customFormat="1" x14ac:dyDescent="0.2">
      <c r="A222" s="3">
        <f t="shared" si="8"/>
        <v>2036</v>
      </c>
      <c r="B222" s="58">
        <v>50.01</v>
      </c>
      <c r="C222" s="58">
        <v>100.01</v>
      </c>
      <c r="D222" s="58">
        <v>5.01</v>
      </c>
      <c r="E222" s="14">
        <v>3364151</v>
      </c>
    </row>
    <row r="223" spans="1:5" s="10" customFormat="1" x14ac:dyDescent="0.2">
      <c r="A223" s="3">
        <f t="shared" si="8"/>
        <v>2037</v>
      </c>
      <c r="B223" s="58">
        <v>50.01</v>
      </c>
      <c r="C223" s="58">
        <v>100.01</v>
      </c>
      <c r="D223" s="58">
        <v>5.01</v>
      </c>
      <c r="E223" s="14">
        <v>3364151</v>
      </c>
    </row>
    <row r="224" spans="1:5" s="10" customFormat="1" x14ac:dyDescent="0.2">
      <c r="A224" s="3">
        <f t="shared" si="8"/>
        <v>2038</v>
      </c>
      <c r="B224" s="58">
        <v>50.01</v>
      </c>
      <c r="C224" s="58">
        <v>100.01</v>
      </c>
      <c r="D224" s="58">
        <v>5.01</v>
      </c>
      <c r="E224" s="14">
        <v>3364151</v>
      </c>
    </row>
    <row r="225" spans="1:12" s="10" customFormat="1" x14ac:dyDescent="0.2">
      <c r="A225" s="3">
        <f t="shared" si="8"/>
        <v>2039</v>
      </c>
      <c r="B225" s="58">
        <v>50.01</v>
      </c>
      <c r="C225" s="58">
        <v>100.01</v>
      </c>
      <c r="D225" s="58">
        <v>5.01</v>
      </c>
      <c r="E225" s="14">
        <v>3364151</v>
      </c>
    </row>
    <row r="226" spans="1:12" s="10" customFormat="1" x14ac:dyDescent="0.2">
      <c r="A226" s="3">
        <f t="shared" si="8"/>
        <v>2040</v>
      </c>
      <c r="B226" s="58">
        <v>50.01</v>
      </c>
      <c r="C226" s="58">
        <v>100.01</v>
      </c>
      <c r="D226" s="58">
        <v>5.01</v>
      </c>
      <c r="E226" s="14">
        <v>3364151</v>
      </c>
    </row>
    <row r="227" spans="1:12" s="10" customFormat="1" x14ac:dyDescent="0.2">
      <c r="A227" s="3">
        <f t="shared" si="8"/>
        <v>2041</v>
      </c>
      <c r="B227" s="58">
        <v>50.01</v>
      </c>
      <c r="C227" s="58">
        <v>100.01</v>
      </c>
      <c r="D227" s="58">
        <v>5.01</v>
      </c>
      <c r="E227" s="14">
        <v>3364151</v>
      </c>
    </row>
    <row r="228" spans="1:12" s="10" customFormat="1" x14ac:dyDescent="0.2">
      <c r="A228" s="3">
        <f t="shared" si="8"/>
        <v>2042</v>
      </c>
      <c r="B228" s="58">
        <v>50.01</v>
      </c>
      <c r="C228" s="58">
        <v>100.01</v>
      </c>
      <c r="D228" s="58">
        <v>5.01</v>
      </c>
      <c r="E228" s="14">
        <v>3364151</v>
      </c>
    </row>
    <row r="229" spans="1:12" s="10" customFormat="1" x14ac:dyDescent="0.2">
      <c r="A229" s="3">
        <f t="shared" si="8"/>
        <v>2043</v>
      </c>
      <c r="B229" s="58">
        <v>50.01</v>
      </c>
      <c r="C229" s="58">
        <v>100.01</v>
      </c>
      <c r="D229" s="58">
        <v>5.01</v>
      </c>
      <c r="E229" s="14">
        <v>3364151</v>
      </c>
    </row>
    <row r="231" spans="1:12" x14ac:dyDescent="0.2">
      <c r="A231" s="3">
        <f>A206+1</f>
        <v>9</v>
      </c>
      <c r="B231" s="3" t="str">
        <f ca="1">OFFSET(Portfolios!$B$7,A231,0)</f>
        <v>Portfolio9</v>
      </c>
    </row>
    <row r="232" spans="1:12" s="11" customFormat="1" x14ac:dyDescent="0.2">
      <c r="A232" s="3"/>
      <c r="B232" s="42" t="s">
        <v>207</v>
      </c>
      <c r="C232" s="42" t="s">
        <v>208</v>
      </c>
      <c r="D232" s="42" t="s">
        <v>209</v>
      </c>
      <c r="E232" s="11" t="s">
        <v>210</v>
      </c>
      <c r="F232" s="11" t="s">
        <v>211</v>
      </c>
      <c r="G232" s="11" t="s">
        <v>212</v>
      </c>
      <c r="H232" s="11" t="s">
        <v>213</v>
      </c>
      <c r="I232" s="11" t="s">
        <v>214</v>
      </c>
      <c r="J232" s="11" t="s">
        <v>215</v>
      </c>
      <c r="K232" s="11" t="s">
        <v>216</v>
      </c>
      <c r="L232" s="11" t="s">
        <v>217</v>
      </c>
    </row>
    <row r="233" spans="1:12" s="11" customFormat="1" x14ac:dyDescent="0.2">
      <c r="A233" s="3" t="s">
        <v>163</v>
      </c>
      <c r="B233" s="42" t="s">
        <v>218</v>
      </c>
      <c r="C233" s="42" t="s">
        <v>218</v>
      </c>
      <c r="D233" s="42" t="s">
        <v>218</v>
      </c>
      <c r="E233" s="11" t="s">
        <v>219</v>
      </c>
      <c r="F233" s="11" t="s">
        <v>220</v>
      </c>
      <c r="G233" s="11" t="s">
        <v>220</v>
      </c>
      <c r="H233" s="11" t="s">
        <v>220</v>
      </c>
      <c r="I233" s="11" t="s">
        <v>220</v>
      </c>
      <c r="J233" s="11" t="s">
        <v>220</v>
      </c>
      <c r="K233" s="11" t="s">
        <v>220</v>
      </c>
    </row>
    <row r="234" spans="1:12" s="10" customFormat="1" x14ac:dyDescent="0.2">
      <c r="A234" s="3">
        <v>2023</v>
      </c>
      <c r="B234" s="58">
        <v>0</v>
      </c>
      <c r="C234" s="58">
        <v>0</v>
      </c>
      <c r="D234" s="58">
        <v>0</v>
      </c>
      <c r="E234" s="14">
        <v>0</v>
      </c>
    </row>
    <row r="235" spans="1:12" s="10" customFormat="1" x14ac:dyDescent="0.2">
      <c r="A235" s="3">
        <f>A234+1</f>
        <v>2024</v>
      </c>
      <c r="B235" s="58">
        <v>0</v>
      </c>
      <c r="C235" s="58">
        <v>0</v>
      </c>
      <c r="D235" s="58">
        <v>0</v>
      </c>
      <c r="E235" s="14">
        <v>0</v>
      </c>
    </row>
    <row r="236" spans="1:12" s="10" customFormat="1" x14ac:dyDescent="0.2">
      <c r="A236" s="3">
        <f t="shared" ref="A236:A254" si="9">A235+1</f>
        <v>2025</v>
      </c>
      <c r="B236" s="58">
        <v>0</v>
      </c>
      <c r="C236" s="58">
        <v>0</v>
      </c>
      <c r="D236" s="58">
        <v>0</v>
      </c>
      <c r="E236" s="14">
        <v>0</v>
      </c>
    </row>
    <row r="237" spans="1:12" s="10" customFormat="1" x14ac:dyDescent="0.2">
      <c r="A237" s="3">
        <f t="shared" si="9"/>
        <v>2026</v>
      </c>
      <c r="B237" s="58">
        <v>21.99</v>
      </c>
      <c r="C237" s="58">
        <v>43.01</v>
      </c>
      <c r="D237" s="58">
        <v>1</v>
      </c>
      <c r="E237" s="14">
        <v>1432200</v>
      </c>
    </row>
    <row r="238" spans="1:12" s="10" customFormat="1" x14ac:dyDescent="0.2">
      <c r="A238" s="3">
        <f t="shared" si="9"/>
        <v>2027</v>
      </c>
      <c r="B238" s="58">
        <v>27.98</v>
      </c>
      <c r="C238" s="58">
        <v>56</v>
      </c>
      <c r="D238" s="58">
        <v>1</v>
      </c>
      <c r="E238" s="14">
        <v>1844066</v>
      </c>
    </row>
    <row r="239" spans="1:12" s="10" customFormat="1" x14ac:dyDescent="0.2">
      <c r="A239" s="3">
        <f t="shared" si="9"/>
        <v>2028</v>
      </c>
      <c r="B239" s="58">
        <v>35.97</v>
      </c>
      <c r="C239" s="58">
        <v>70.989999999999995</v>
      </c>
      <c r="D239" s="58">
        <v>2.99</v>
      </c>
      <c r="E239" s="14">
        <v>2385914.9999999995</v>
      </c>
    </row>
    <row r="240" spans="1:12" s="10" customFormat="1" x14ac:dyDescent="0.2">
      <c r="A240" s="3">
        <f t="shared" si="9"/>
        <v>2029</v>
      </c>
      <c r="B240" s="58">
        <v>42.98</v>
      </c>
      <c r="C240" s="58">
        <v>85</v>
      </c>
      <c r="D240" s="58">
        <v>5</v>
      </c>
      <c r="E240" s="14">
        <v>2885665.9999999995</v>
      </c>
    </row>
    <row r="241" spans="1:5" s="10" customFormat="1" x14ac:dyDescent="0.2">
      <c r="A241" s="3">
        <f t="shared" si="9"/>
        <v>2030</v>
      </c>
      <c r="B241" s="58">
        <v>49.99</v>
      </c>
      <c r="C241" s="58">
        <v>100.01</v>
      </c>
      <c r="D241" s="58">
        <v>5.01</v>
      </c>
      <c r="E241" s="14">
        <v>3363716.9999999995</v>
      </c>
    </row>
    <row r="242" spans="1:5" s="10" customFormat="1" x14ac:dyDescent="0.2">
      <c r="A242" s="3">
        <f t="shared" si="9"/>
        <v>2031</v>
      </c>
      <c r="B242" s="58">
        <v>50</v>
      </c>
      <c r="C242" s="58">
        <v>100.01</v>
      </c>
      <c r="D242" s="58">
        <v>5.01</v>
      </c>
      <c r="E242" s="14">
        <v>3363933.9999999991</v>
      </c>
    </row>
    <row r="243" spans="1:5" s="10" customFormat="1" x14ac:dyDescent="0.2">
      <c r="A243" s="3">
        <f t="shared" si="9"/>
        <v>2032</v>
      </c>
      <c r="B243" s="58">
        <v>50.01</v>
      </c>
      <c r="C243" s="58">
        <v>100.01</v>
      </c>
      <c r="D243" s="58">
        <v>5.01</v>
      </c>
      <c r="E243" s="14">
        <v>3364151</v>
      </c>
    </row>
    <row r="244" spans="1:5" s="10" customFormat="1" x14ac:dyDescent="0.2">
      <c r="A244" s="3">
        <f t="shared" si="9"/>
        <v>2033</v>
      </c>
      <c r="B244" s="58">
        <v>50.01</v>
      </c>
      <c r="C244" s="58">
        <v>100.01</v>
      </c>
      <c r="D244" s="58">
        <v>5.01</v>
      </c>
      <c r="E244" s="14">
        <v>3364151</v>
      </c>
    </row>
    <row r="245" spans="1:5" s="10" customFormat="1" x14ac:dyDescent="0.2">
      <c r="A245" s="3">
        <f t="shared" si="9"/>
        <v>2034</v>
      </c>
      <c r="B245" s="58">
        <v>50.01</v>
      </c>
      <c r="C245" s="58">
        <v>100.01</v>
      </c>
      <c r="D245" s="58">
        <v>5.01</v>
      </c>
      <c r="E245" s="14">
        <v>3364151</v>
      </c>
    </row>
    <row r="246" spans="1:5" s="10" customFormat="1" x14ac:dyDescent="0.2">
      <c r="A246" s="3">
        <f t="shared" si="9"/>
        <v>2035</v>
      </c>
      <c r="B246" s="58">
        <v>50.01</v>
      </c>
      <c r="C246" s="58">
        <v>100.01</v>
      </c>
      <c r="D246" s="58">
        <v>5.01</v>
      </c>
      <c r="E246" s="14">
        <v>3364151</v>
      </c>
    </row>
    <row r="247" spans="1:5" s="10" customFormat="1" x14ac:dyDescent="0.2">
      <c r="A247" s="3">
        <f t="shared" si="9"/>
        <v>2036</v>
      </c>
      <c r="B247" s="58">
        <v>50.01</v>
      </c>
      <c r="C247" s="58">
        <v>100.01</v>
      </c>
      <c r="D247" s="58">
        <v>5.01</v>
      </c>
      <c r="E247" s="14">
        <v>3364151</v>
      </c>
    </row>
    <row r="248" spans="1:5" s="10" customFormat="1" x14ac:dyDescent="0.2">
      <c r="A248" s="3">
        <f t="shared" si="9"/>
        <v>2037</v>
      </c>
      <c r="B248" s="58">
        <v>50.01</v>
      </c>
      <c r="C248" s="58">
        <v>100.01</v>
      </c>
      <c r="D248" s="58">
        <v>5.01</v>
      </c>
      <c r="E248" s="14">
        <v>3364151</v>
      </c>
    </row>
    <row r="249" spans="1:5" s="10" customFormat="1" x14ac:dyDescent="0.2">
      <c r="A249" s="3">
        <f t="shared" si="9"/>
        <v>2038</v>
      </c>
      <c r="B249" s="58">
        <v>50.01</v>
      </c>
      <c r="C249" s="58">
        <v>100.01</v>
      </c>
      <c r="D249" s="58">
        <v>5.01</v>
      </c>
      <c r="E249" s="14">
        <v>3364151</v>
      </c>
    </row>
    <row r="250" spans="1:5" s="10" customFormat="1" x14ac:dyDescent="0.2">
      <c r="A250" s="3">
        <f t="shared" si="9"/>
        <v>2039</v>
      </c>
      <c r="B250" s="58">
        <v>50.01</v>
      </c>
      <c r="C250" s="58">
        <v>100.01</v>
      </c>
      <c r="D250" s="58">
        <v>5.01</v>
      </c>
      <c r="E250" s="14">
        <v>3364151</v>
      </c>
    </row>
    <row r="251" spans="1:5" s="10" customFormat="1" x14ac:dyDescent="0.2">
      <c r="A251" s="3">
        <f t="shared" si="9"/>
        <v>2040</v>
      </c>
      <c r="B251" s="58">
        <v>50.01</v>
      </c>
      <c r="C251" s="58">
        <v>100.01</v>
      </c>
      <c r="D251" s="58">
        <v>5.01</v>
      </c>
      <c r="E251" s="14">
        <v>3364151</v>
      </c>
    </row>
    <row r="252" spans="1:5" s="10" customFormat="1" x14ac:dyDescent="0.2">
      <c r="A252" s="3">
        <f t="shared" si="9"/>
        <v>2041</v>
      </c>
      <c r="B252" s="58">
        <v>50.01</v>
      </c>
      <c r="C252" s="58">
        <v>100.01</v>
      </c>
      <c r="D252" s="58">
        <v>5.01</v>
      </c>
      <c r="E252" s="14">
        <v>3364151</v>
      </c>
    </row>
    <row r="253" spans="1:5" s="10" customFormat="1" x14ac:dyDescent="0.2">
      <c r="A253" s="3">
        <f t="shared" si="9"/>
        <v>2042</v>
      </c>
      <c r="B253" s="58">
        <v>50.01</v>
      </c>
      <c r="C253" s="58">
        <v>100.01</v>
      </c>
      <c r="D253" s="58">
        <v>5.01</v>
      </c>
      <c r="E253" s="14">
        <v>3364151</v>
      </c>
    </row>
    <row r="254" spans="1:5" s="10" customFormat="1" x14ac:dyDescent="0.2">
      <c r="A254" s="3">
        <f t="shared" si="9"/>
        <v>2043</v>
      </c>
      <c r="B254" s="58">
        <v>50.01</v>
      </c>
      <c r="C254" s="58">
        <v>100.01</v>
      </c>
      <c r="D254" s="58">
        <v>5.01</v>
      </c>
      <c r="E254" s="14">
        <v>3364151</v>
      </c>
    </row>
    <row r="256" spans="1:5" x14ac:dyDescent="0.2">
      <c r="A256" s="3">
        <f>A231+1</f>
        <v>10</v>
      </c>
      <c r="B256" s="3" t="str">
        <f ca="1">OFFSET(Portfolios!$B$7,A256,0)</f>
        <v>Portfolio10</v>
      </c>
    </row>
    <row r="257" spans="1:12" s="11" customFormat="1" x14ac:dyDescent="0.2">
      <c r="A257" s="3"/>
      <c r="B257" s="42" t="s">
        <v>207</v>
      </c>
      <c r="C257" s="42" t="s">
        <v>208</v>
      </c>
      <c r="D257" s="42" t="s">
        <v>209</v>
      </c>
      <c r="E257" s="11" t="s">
        <v>210</v>
      </c>
      <c r="F257" s="11" t="s">
        <v>211</v>
      </c>
      <c r="G257" s="11" t="s">
        <v>212</v>
      </c>
      <c r="H257" s="11" t="s">
        <v>213</v>
      </c>
      <c r="I257" s="11" t="s">
        <v>214</v>
      </c>
      <c r="J257" s="11" t="s">
        <v>215</v>
      </c>
      <c r="K257" s="11" t="s">
        <v>216</v>
      </c>
      <c r="L257" s="11" t="s">
        <v>217</v>
      </c>
    </row>
    <row r="258" spans="1:12" s="11" customFormat="1" x14ac:dyDescent="0.2">
      <c r="A258" s="3" t="s">
        <v>163</v>
      </c>
      <c r="B258" s="42" t="s">
        <v>218</v>
      </c>
      <c r="C258" s="42" t="s">
        <v>218</v>
      </c>
      <c r="D258" s="42" t="s">
        <v>218</v>
      </c>
      <c r="E258" s="11" t="s">
        <v>219</v>
      </c>
      <c r="F258" s="11" t="s">
        <v>220</v>
      </c>
      <c r="G258" s="11" t="s">
        <v>220</v>
      </c>
      <c r="H258" s="11" t="s">
        <v>220</v>
      </c>
      <c r="I258" s="11" t="s">
        <v>220</v>
      </c>
      <c r="J258" s="11" t="s">
        <v>220</v>
      </c>
      <c r="K258" s="11" t="s">
        <v>220</v>
      </c>
    </row>
    <row r="259" spans="1:12" s="10" customFormat="1" x14ac:dyDescent="0.2">
      <c r="A259" s="3">
        <v>2023</v>
      </c>
      <c r="B259" s="58">
        <v>0</v>
      </c>
      <c r="C259" s="58">
        <v>0</v>
      </c>
      <c r="D259" s="58">
        <v>0</v>
      </c>
      <c r="E259" s="14">
        <v>0</v>
      </c>
    </row>
    <row r="260" spans="1:12" s="10" customFormat="1" x14ac:dyDescent="0.2">
      <c r="A260" s="3">
        <f>A259+1</f>
        <v>2024</v>
      </c>
      <c r="B260" s="58">
        <v>0</v>
      </c>
      <c r="C260" s="58">
        <v>0</v>
      </c>
      <c r="D260" s="58">
        <v>0</v>
      </c>
      <c r="E260" s="14">
        <v>0</v>
      </c>
    </row>
    <row r="261" spans="1:12" s="10" customFormat="1" x14ac:dyDescent="0.2">
      <c r="A261" s="3">
        <f t="shared" ref="A261:A279" si="10">A260+1</f>
        <v>2025</v>
      </c>
      <c r="B261" s="58">
        <v>0</v>
      </c>
      <c r="C261" s="58">
        <v>0</v>
      </c>
      <c r="D261" s="58">
        <v>0</v>
      </c>
      <c r="E261" s="14">
        <v>0</v>
      </c>
    </row>
    <row r="262" spans="1:12" s="10" customFormat="1" x14ac:dyDescent="0.2">
      <c r="A262" s="3">
        <f t="shared" si="10"/>
        <v>2026</v>
      </c>
      <c r="B262" s="58">
        <v>16.52</v>
      </c>
      <c r="C262" s="58">
        <v>32.32</v>
      </c>
      <c r="D262" s="58">
        <v>1</v>
      </c>
      <c r="E262" s="14">
        <v>1081528</v>
      </c>
    </row>
    <row r="263" spans="1:12" s="10" customFormat="1" x14ac:dyDescent="0.2">
      <c r="A263" s="3">
        <f t="shared" si="10"/>
        <v>2027</v>
      </c>
      <c r="B263" s="58">
        <v>21.03</v>
      </c>
      <c r="C263" s="58">
        <v>42.13</v>
      </c>
      <c r="D263" s="58">
        <v>1</v>
      </c>
      <c r="E263" s="14">
        <v>1392272</v>
      </c>
    </row>
    <row r="264" spans="1:12" s="10" customFormat="1" x14ac:dyDescent="0.2">
      <c r="A264" s="3">
        <f t="shared" si="10"/>
        <v>2028</v>
      </c>
      <c r="B264" s="58">
        <v>27.04</v>
      </c>
      <c r="C264" s="58">
        <v>53.44</v>
      </c>
      <c r="D264" s="58">
        <v>2.34</v>
      </c>
      <c r="E264" s="14">
        <v>1797193.9999999998</v>
      </c>
    </row>
    <row r="265" spans="1:12" s="10" customFormat="1" x14ac:dyDescent="0.2">
      <c r="A265" s="3">
        <f t="shared" si="10"/>
        <v>2029</v>
      </c>
      <c r="B265" s="58">
        <v>32.35</v>
      </c>
      <c r="C265" s="58">
        <v>63.95</v>
      </c>
      <c r="D265" s="58">
        <v>3.85</v>
      </c>
      <c r="E265" s="14">
        <v>2173255</v>
      </c>
    </row>
    <row r="266" spans="1:12" s="10" customFormat="1" x14ac:dyDescent="0.2">
      <c r="A266" s="3">
        <f t="shared" si="10"/>
        <v>2030</v>
      </c>
      <c r="B266" s="58">
        <v>37.659999999999997</v>
      </c>
      <c r="C266" s="58">
        <v>75.260000000000005</v>
      </c>
      <c r="D266" s="58">
        <v>3.86</v>
      </c>
      <c r="E266" s="14">
        <v>2534125.9999999995</v>
      </c>
    </row>
    <row r="267" spans="1:12" s="10" customFormat="1" x14ac:dyDescent="0.2">
      <c r="A267" s="3">
        <f t="shared" si="10"/>
        <v>2031</v>
      </c>
      <c r="B267" s="58">
        <v>37.67</v>
      </c>
      <c r="C267" s="58">
        <v>75.27</v>
      </c>
      <c r="D267" s="58">
        <v>3.87</v>
      </c>
      <c r="E267" s="14">
        <v>2534777</v>
      </c>
    </row>
    <row r="268" spans="1:12" s="10" customFormat="1" x14ac:dyDescent="0.2">
      <c r="A268" s="3">
        <f t="shared" si="10"/>
        <v>2032</v>
      </c>
      <c r="B268" s="58">
        <v>37.68</v>
      </c>
      <c r="C268" s="58">
        <v>75.28</v>
      </c>
      <c r="D268" s="58">
        <v>3.88</v>
      </c>
      <c r="E268" s="14">
        <v>2535428</v>
      </c>
    </row>
    <row r="269" spans="1:12" s="10" customFormat="1" x14ac:dyDescent="0.2">
      <c r="A269" s="3">
        <f t="shared" si="10"/>
        <v>2033</v>
      </c>
      <c r="B269" s="58">
        <v>37.69</v>
      </c>
      <c r="C269" s="58">
        <v>75.290000000000006</v>
      </c>
      <c r="D269" s="58">
        <v>3.89</v>
      </c>
      <c r="E269" s="14">
        <v>2536079</v>
      </c>
    </row>
    <row r="270" spans="1:12" s="10" customFormat="1" x14ac:dyDescent="0.2">
      <c r="A270" s="3">
        <f t="shared" si="10"/>
        <v>2034</v>
      </c>
      <c r="B270" s="58">
        <v>37.700000000000003</v>
      </c>
      <c r="C270" s="58">
        <v>75.3</v>
      </c>
      <c r="D270" s="58">
        <v>3.9</v>
      </c>
      <c r="E270" s="14">
        <v>2536730</v>
      </c>
    </row>
    <row r="271" spans="1:12" s="10" customFormat="1" x14ac:dyDescent="0.2">
      <c r="A271" s="3">
        <f t="shared" si="10"/>
        <v>2035</v>
      </c>
      <c r="B271" s="58">
        <v>37.71</v>
      </c>
      <c r="C271" s="58">
        <v>75.31</v>
      </c>
      <c r="D271" s="58">
        <v>3.91</v>
      </c>
      <c r="E271" s="14">
        <v>2537381</v>
      </c>
    </row>
    <row r="272" spans="1:12" s="10" customFormat="1" x14ac:dyDescent="0.2">
      <c r="A272" s="3">
        <f t="shared" si="10"/>
        <v>2036</v>
      </c>
      <c r="B272" s="58">
        <v>37.72</v>
      </c>
      <c r="C272" s="58">
        <v>75.319999999999993</v>
      </c>
      <c r="D272" s="58">
        <v>3.92</v>
      </c>
      <c r="E272" s="14">
        <v>2538031.9999999995</v>
      </c>
    </row>
    <row r="273" spans="1:12" s="10" customFormat="1" x14ac:dyDescent="0.2">
      <c r="A273" s="3">
        <f t="shared" si="10"/>
        <v>2037</v>
      </c>
      <c r="B273" s="58">
        <v>37.729999999999997</v>
      </c>
      <c r="C273" s="58">
        <v>75.33</v>
      </c>
      <c r="D273" s="58">
        <v>3.93</v>
      </c>
      <c r="E273" s="14">
        <v>2538683</v>
      </c>
    </row>
    <row r="274" spans="1:12" s="10" customFormat="1" x14ac:dyDescent="0.2">
      <c r="A274" s="3">
        <f t="shared" si="10"/>
        <v>2038</v>
      </c>
      <c r="B274" s="58">
        <v>37.74</v>
      </c>
      <c r="C274" s="58">
        <v>75.34</v>
      </c>
      <c r="D274" s="58">
        <v>3.94</v>
      </c>
      <c r="E274" s="14">
        <v>2539334.0000000005</v>
      </c>
    </row>
    <row r="275" spans="1:12" s="10" customFormat="1" x14ac:dyDescent="0.2">
      <c r="A275" s="3">
        <f t="shared" si="10"/>
        <v>2039</v>
      </c>
      <c r="B275" s="58">
        <v>37.75</v>
      </c>
      <c r="C275" s="58">
        <v>75.349999999999994</v>
      </c>
      <c r="D275" s="58">
        <v>3.95</v>
      </c>
      <c r="E275" s="14">
        <v>2539984.9999999995</v>
      </c>
    </row>
    <row r="276" spans="1:12" s="10" customFormat="1" x14ac:dyDescent="0.2">
      <c r="A276" s="3">
        <f t="shared" si="10"/>
        <v>2040</v>
      </c>
      <c r="B276" s="58">
        <v>37.76</v>
      </c>
      <c r="C276" s="58">
        <v>75.36</v>
      </c>
      <c r="D276" s="58">
        <v>3.96</v>
      </c>
      <c r="E276" s="14">
        <v>2540636</v>
      </c>
    </row>
    <row r="277" spans="1:12" s="10" customFormat="1" x14ac:dyDescent="0.2">
      <c r="A277" s="3">
        <f t="shared" si="10"/>
        <v>2041</v>
      </c>
      <c r="B277" s="58">
        <v>37.770000000000003</v>
      </c>
      <c r="C277" s="58">
        <v>75.37</v>
      </c>
      <c r="D277" s="58">
        <v>3.97</v>
      </c>
      <c r="E277" s="14">
        <v>2541287.0000000005</v>
      </c>
    </row>
    <row r="278" spans="1:12" s="10" customFormat="1" x14ac:dyDescent="0.2">
      <c r="A278" s="3">
        <f t="shared" si="10"/>
        <v>2042</v>
      </c>
      <c r="B278" s="58">
        <v>37.78</v>
      </c>
      <c r="C278" s="58">
        <v>75.38</v>
      </c>
      <c r="D278" s="58">
        <v>3.98</v>
      </c>
      <c r="E278" s="14">
        <v>2541938</v>
      </c>
    </row>
    <row r="279" spans="1:12" s="10" customFormat="1" x14ac:dyDescent="0.2">
      <c r="A279" s="3">
        <f t="shared" si="10"/>
        <v>2043</v>
      </c>
      <c r="B279" s="58">
        <v>37.79</v>
      </c>
      <c r="C279" s="58">
        <v>75.39</v>
      </c>
      <c r="D279" s="58">
        <v>3.99</v>
      </c>
      <c r="E279" s="14">
        <v>2542589</v>
      </c>
    </row>
    <row r="281" spans="1:12" x14ac:dyDescent="0.2">
      <c r="A281" s="3">
        <f>A256+1</f>
        <v>11</v>
      </c>
      <c r="B281" s="3" t="str">
        <f ca="1">OFFSET(Portfolios!$B$7,A281,0)</f>
        <v>Portfolio11</v>
      </c>
    </row>
    <row r="282" spans="1:12" s="11" customFormat="1" x14ac:dyDescent="0.2">
      <c r="A282" s="3"/>
      <c r="B282" s="42" t="s">
        <v>207</v>
      </c>
      <c r="C282" s="42" t="s">
        <v>208</v>
      </c>
      <c r="D282" s="42" t="s">
        <v>209</v>
      </c>
      <c r="E282" s="11" t="s">
        <v>210</v>
      </c>
      <c r="F282" s="11" t="s">
        <v>211</v>
      </c>
      <c r="G282" s="11" t="s">
        <v>212</v>
      </c>
      <c r="H282" s="11" t="s">
        <v>213</v>
      </c>
      <c r="I282" s="11" t="s">
        <v>214</v>
      </c>
      <c r="J282" s="11" t="s">
        <v>215</v>
      </c>
      <c r="K282" s="11" t="s">
        <v>216</v>
      </c>
      <c r="L282" s="11" t="s">
        <v>217</v>
      </c>
    </row>
    <row r="283" spans="1:12" s="11" customFormat="1" x14ac:dyDescent="0.2">
      <c r="A283" s="3" t="s">
        <v>163</v>
      </c>
      <c r="B283" s="42" t="s">
        <v>218</v>
      </c>
      <c r="C283" s="42" t="s">
        <v>218</v>
      </c>
      <c r="D283" s="42" t="s">
        <v>218</v>
      </c>
      <c r="E283" s="11" t="s">
        <v>219</v>
      </c>
      <c r="F283" s="11" t="s">
        <v>220</v>
      </c>
      <c r="G283" s="11" t="s">
        <v>220</v>
      </c>
      <c r="H283" s="11" t="s">
        <v>220</v>
      </c>
      <c r="I283" s="11" t="s">
        <v>220</v>
      </c>
      <c r="J283" s="11" t="s">
        <v>220</v>
      </c>
      <c r="K283" s="11" t="s">
        <v>220</v>
      </c>
    </row>
    <row r="284" spans="1:12" s="10" customFormat="1" x14ac:dyDescent="0.2">
      <c r="A284" s="3">
        <v>2023</v>
      </c>
      <c r="B284" s="58">
        <v>0</v>
      </c>
      <c r="C284" s="58">
        <v>0</v>
      </c>
      <c r="D284" s="58">
        <v>0</v>
      </c>
      <c r="E284" s="14">
        <v>0</v>
      </c>
    </row>
    <row r="285" spans="1:12" s="10" customFormat="1" x14ac:dyDescent="0.2">
      <c r="A285" s="3">
        <f>A284+1</f>
        <v>2024</v>
      </c>
      <c r="B285" s="58">
        <v>0</v>
      </c>
      <c r="C285" s="58">
        <v>0</v>
      </c>
      <c r="D285" s="58">
        <v>0</v>
      </c>
      <c r="E285" s="14">
        <v>0</v>
      </c>
    </row>
    <row r="286" spans="1:12" s="10" customFormat="1" x14ac:dyDescent="0.2">
      <c r="A286" s="3">
        <f t="shared" ref="A286:A304" si="11">A285+1</f>
        <v>2025</v>
      </c>
      <c r="B286" s="58">
        <v>0</v>
      </c>
      <c r="C286" s="58">
        <v>0</v>
      </c>
      <c r="D286" s="58">
        <v>0</v>
      </c>
      <c r="E286" s="14">
        <v>0</v>
      </c>
    </row>
    <row r="287" spans="1:12" s="10" customFormat="1" x14ac:dyDescent="0.2">
      <c r="A287" s="3">
        <f t="shared" si="11"/>
        <v>2026</v>
      </c>
      <c r="B287" s="58">
        <v>0</v>
      </c>
      <c r="C287" s="58">
        <v>0</v>
      </c>
      <c r="D287" s="58">
        <v>0</v>
      </c>
      <c r="E287" s="14">
        <v>0</v>
      </c>
    </row>
    <row r="288" spans="1:12" s="10" customFormat="1" x14ac:dyDescent="0.2">
      <c r="A288" s="3">
        <f t="shared" si="11"/>
        <v>2027</v>
      </c>
      <c r="B288" s="58">
        <v>0</v>
      </c>
      <c r="C288" s="58">
        <v>0</v>
      </c>
      <c r="D288" s="58">
        <v>0</v>
      </c>
      <c r="E288" s="14">
        <v>0</v>
      </c>
    </row>
    <row r="289" spans="1:5" s="10" customFormat="1" x14ac:dyDescent="0.2">
      <c r="A289" s="3">
        <f t="shared" si="11"/>
        <v>2028</v>
      </c>
      <c r="B289" s="58">
        <v>0</v>
      </c>
      <c r="C289" s="58">
        <v>0</v>
      </c>
      <c r="D289" s="58">
        <v>0</v>
      </c>
      <c r="E289" s="14">
        <v>0</v>
      </c>
    </row>
    <row r="290" spans="1:5" s="10" customFormat="1" x14ac:dyDescent="0.2">
      <c r="A290" s="3">
        <f t="shared" si="11"/>
        <v>2029</v>
      </c>
      <c r="B290" s="58">
        <v>0</v>
      </c>
      <c r="C290" s="58">
        <v>0</v>
      </c>
      <c r="D290" s="58">
        <v>0</v>
      </c>
      <c r="E290" s="14">
        <v>0</v>
      </c>
    </row>
    <row r="291" spans="1:5" s="10" customFormat="1" x14ac:dyDescent="0.2">
      <c r="A291" s="3">
        <f t="shared" si="11"/>
        <v>2030</v>
      </c>
      <c r="B291" s="58">
        <v>0</v>
      </c>
      <c r="C291" s="58">
        <v>0</v>
      </c>
      <c r="D291" s="58">
        <v>0</v>
      </c>
      <c r="E291" s="14">
        <v>0</v>
      </c>
    </row>
    <row r="292" spans="1:5" s="10" customFormat="1" x14ac:dyDescent="0.2">
      <c r="A292" s="3">
        <f t="shared" si="11"/>
        <v>2031</v>
      </c>
      <c r="B292" s="58">
        <v>0</v>
      </c>
      <c r="C292" s="58">
        <v>0</v>
      </c>
      <c r="D292" s="58">
        <v>0</v>
      </c>
      <c r="E292" s="14">
        <v>0</v>
      </c>
    </row>
    <row r="293" spans="1:5" s="10" customFormat="1" x14ac:dyDescent="0.2">
      <c r="A293" s="3">
        <f t="shared" si="11"/>
        <v>2032</v>
      </c>
      <c r="B293" s="58">
        <v>0</v>
      </c>
      <c r="C293" s="58">
        <v>0</v>
      </c>
      <c r="D293" s="58">
        <v>0</v>
      </c>
      <c r="E293" s="14">
        <v>0</v>
      </c>
    </row>
    <row r="294" spans="1:5" s="10" customFormat="1" x14ac:dyDescent="0.2">
      <c r="A294" s="3">
        <f t="shared" si="11"/>
        <v>2033</v>
      </c>
      <c r="B294" s="58">
        <v>0</v>
      </c>
      <c r="C294" s="58">
        <v>0</v>
      </c>
      <c r="D294" s="58">
        <v>0</v>
      </c>
      <c r="E294" s="14">
        <v>0</v>
      </c>
    </row>
    <row r="295" spans="1:5" s="10" customFormat="1" x14ac:dyDescent="0.2">
      <c r="A295" s="3">
        <f t="shared" si="11"/>
        <v>2034</v>
      </c>
      <c r="B295" s="58">
        <v>0</v>
      </c>
      <c r="C295" s="58">
        <v>0</v>
      </c>
      <c r="D295" s="58">
        <v>0</v>
      </c>
      <c r="E295" s="14">
        <v>0</v>
      </c>
    </row>
    <row r="296" spans="1:5" s="10" customFormat="1" x14ac:dyDescent="0.2">
      <c r="A296" s="3">
        <f t="shared" si="11"/>
        <v>2035</v>
      </c>
      <c r="B296" s="58">
        <v>0</v>
      </c>
      <c r="C296" s="58">
        <v>0</v>
      </c>
      <c r="D296" s="58">
        <v>0</v>
      </c>
      <c r="E296" s="14">
        <v>0</v>
      </c>
    </row>
    <row r="297" spans="1:5" s="10" customFormat="1" x14ac:dyDescent="0.2">
      <c r="A297" s="3">
        <f t="shared" si="11"/>
        <v>2036</v>
      </c>
      <c r="B297" s="58">
        <v>0</v>
      </c>
      <c r="C297" s="58">
        <v>0</v>
      </c>
      <c r="D297" s="58">
        <v>0</v>
      </c>
      <c r="E297" s="14">
        <v>0</v>
      </c>
    </row>
    <row r="298" spans="1:5" s="10" customFormat="1" x14ac:dyDescent="0.2">
      <c r="A298" s="3">
        <f t="shared" si="11"/>
        <v>2037</v>
      </c>
      <c r="B298" s="58">
        <v>0</v>
      </c>
      <c r="C298" s="58">
        <v>0</v>
      </c>
      <c r="D298" s="58">
        <v>0</v>
      </c>
      <c r="E298" s="14">
        <v>0</v>
      </c>
    </row>
    <row r="299" spans="1:5" s="10" customFormat="1" x14ac:dyDescent="0.2">
      <c r="A299" s="3">
        <f t="shared" si="11"/>
        <v>2038</v>
      </c>
      <c r="B299" s="58">
        <v>0</v>
      </c>
      <c r="C299" s="58">
        <v>0</v>
      </c>
      <c r="D299" s="58">
        <v>0</v>
      </c>
      <c r="E299" s="14">
        <v>0</v>
      </c>
    </row>
    <row r="300" spans="1:5" s="10" customFormat="1" x14ac:dyDescent="0.2">
      <c r="A300" s="3">
        <f t="shared" si="11"/>
        <v>2039</v>
      </c>
      <c r="B300" s="58">
        <v>0</v>
      </c>
      <c r="C300" s="58">
        <v>0</v>
      </c>
      <c r="D300" s="58">
        <v>0</v>
      </c>
      <c r="E300" s="14">
        <v>0</v>
      </c>
    </row>
    <row r="301" spans="1:5" s="10" customFormat="1" x14ac:dyDescent="0.2">
      <c r="A301" s="3">
        <f t="shared" si="11"/>
        <v>2040</v>
      </c>
      <c r="B301" s="58">
        <v>0</v>
      </c>
      <c r="C301" s="58">
        <v>0</v>
      </c>
      <c r="D301" s="58">
        <v>0</v>
      </c>
      <c r="E301" s="14">
        <v>0</v>
      </c>
    </row>
    <row r="302" spans="1:5" s="10" customFormat="1" x14ac:dyDescent="0.2">
      <c r="A302" s="3">
        <f t="shared" si="11"/>
        <v>2041</v>
      </c>
      <c r="B302" s="58">
        <v>0</v>
      </c>
      <c r="C302" s="58">
        <v>0</v>
      </c>
      <c r="D302" s="58">
        <v>0</v>
      </c>
      <c r="E302" s="14">
        <v>0</v>
      </c>
    </row>
    <row r="303" spans="1:5" s="10" customFormat="1" x14ac:dyDescent="0.2">
      <c r="A303" s="3">
        <f t="shared" si="11"/>
        <v>2042</v>
      </c>
      <c r="B303" s="58">
        <v>0</v>
      </c>
      <c r="C303" s="58">
        <v>0</v>
      </c>
      <c r="D303" s="58">
        <v>0</v>
      </c>
      <c r="E303" s="14">
        <v>0</v>
      </c>
    </row>
    <row r="304" spans="1:5" s="10" customFormat="1" x14ac:dyDescent="0.2">
      <c r="A304" s="3">
        <f t="shared" si="11"/>
        <v>2043</v>
      </c>
      <c r="B304" s="58">
        <v>0</v>
      </c>
      <c r="C304" s="58">
        <v>0</v>
      </c>
      <c r="D304" s="58">
        <v>0</v>
      </c>
      <c r="E304" s="14">
        <v>0</v>
      </c>
    </row>
    <row r="306" spans="1:12" x14ac:dyDescent="0.2">
      <c r="A306" s="3">
        <f>A281+1</f>
        <v>12</v>
      </c>
      <c r="B306" s="3" t="str">
        <f ca="1">OFFSET(Portfolios!$B$7,A306,0)</f>
        <v>Portfolio12</v>
      </c>
    </row>
    <row r="307" spans="1:12" s="11" customFormat="1" x14ac:dyDescent="0.2">
      <c r="A307" s="3"/>
      <c r="B307" s="42" t="s">
        <v>207</v>
      </c>
      <c r="C307" s="42" t="s">
        <v>208</v>
      </c>
      <c r="D307" s="42" t="s">
        <v>209</v>
      </c>
      <c r="E307" s="11" t="s">
        <v>210</v>
      </c>
      <c r="F307" s="11" t="s">
        <v>211</v>
      </c>
      <c r="G307" s="11" t="s">
        <v>212</v>
      </c>
      <c r="H307" s="11" t="s">
        <v>213</v>
      </c>
      <c r="I307" s="11" t="s">
        <v>214</v>
      </c>
      <c r="J307" s="11" t="s">
        <v>215</v>
      </c>
      <c r="K307" s="11" t="s">
        <v>216</v>
      </c>
      <c r="L307" s="11" t="s">
        <v>217</v>
      </c>
    </row>
    <row r="308" spans="1:12" s="11" customFormat="1" x14ac:dyDescent="0.2">
      <c r="A308" s="3" t="s">
        <v>163</v>
      </c>
      <c r="B308" s="42" t="s">
        <v>218</v>
      </c>
      <c r="C308" s="42" t="s">
        <v>218</v>
      </c>
      <c r="D308" s="42" t="s">
        <v>218</v>
      </c>
      <c r="E308" s="11" t="s">
        <v>219</v>
      </c>
      <c r="F308" s="11" t="s">
        <v>220</v>
      </c>
      <c r="G308" s="11" t="s">
        <v>220</v>
      </c>
      <c r="H308" s="11" t="s">
        <v>220</v>
      </c>
      <c r="I308" s="11" t="s">
        <v>220</v>
      </c>
      <c r="J308" s="11" t="s">
        <v>220</v>
      </c>
      <c r="K308" s="11" t="s">
        <v>220</v>
      </c>
    </row>
    <row r="309" spans="1:12" s="10" customFormat="1" x14ac:dyDescent="0.2">
      <c r="A309" s="3">
        <v>2023</v>
      </c>
      <c r="B309" s="58">
        <v>0</v>
      </c>
      <c r="C309" s="58">
        <v>0</v>
      </c>
      <c r="D309" s="58">
        <v>0</v>
      </c>
      <c r="E309" s="14">
        <v>0</v>
      </c>
    </row>
    <row r="310" spans="1:12" s="10" customFormat="1" x14ac:dyDescent="0.2">
      <c r="A310" s="3">
        <f>A309+1</f>
        <v>2024</v>
      </c>
      <c r="B310" s="58">
        <v>0</v>
      </c>
      <c r="C310" s="58">
        <v>0</v>
      </c>
      <c r="D310" s="58">
        <v>0</v>
      </c>
      <c r="E310" s="14">
        <v>0</v>
      </c>
    </row>
    <row r="311" spans="1:12" s="10" customFormat="1" x14ac:dyDescent="0.2">
      <c r="A311" s="3">
        <f t="shared" ref="A311:A329" si="12">A310+1</f>
        <v>2025</v>
      </c>
      <c r="B311" s="58">
        <v>0</v>
      </c>
      <c r="C311" s="58">
        <v>0</v>
      </c>
      <c r="D311" s="58">
        <v>0</v>
      </c>
      <c r="E311" s="14">
        <v>0</v>
      </c>
    </row>
    <row r="312" spans="1:12" s="10" customFormat="1" x14ac:dyDescent="0.2">
      <c r="A312" s="3">
        <f t="shared" si="12"/>
        <v>2026</v>
      </c>
      <c r="B312" s="58">
        <v>0</v>
      </c>
      <c r="C312" s="58">
        <v>43.01</v>
      </c>
      <c r="D312" s="58">
        <v>0</v>
      </c>
      <c r="E312" s="14">
        <v>933316.99999999988</v>
      </c>
    </row>
    <row r="313" spans="1:12" s="10" customFormat="1" x14ac:dyDescent="0.2">
      <c r="A313" s="3">
        <f t="shared" si="12"/>
        <v>2027</v>
      </c>
      <c r="B313" s="58">
        <v>0</v>
      </c>
      <c r="C313" s="58">
        <v>56</v>
      </c>
      <c r="D313" s="58">
        <v>0</v>
      </c>
      <c r="E313" s="14">
        <v>1215200</v>
      </c>
    </row>
    <row r="314" spans="1:12" s="10" customFormat="1" x14ac:dyDescent="0.2">
      <c r="A314" s="3">
        <f t="shared" si="12"/>
        <v>2028</v>
      </c>
      <c r="B314" s="58">
        <v>0</v>
      </c>
      <c r="C314" s="58">
        <v>70.989999999999995</v>
      </c>
      <c r="D314" s="58">
        <v>0</v>
      </c>
      <c r="E314" s="14">
        <v>1540483</v>
      </c>
    </row>
    <row r="315" spans="1:12" s="10" customFormat="1" x14ac:dyDescent="0.2">
      <c r="A315" s="3">
        <f t="shared" si="12"/>
        <v>2029</v>
      </c>
      <c r="B315" s="58">
        <v>0</v>
      </c>
      <c r="C315" s="58">
        <v>85</v>
      </c>
      <c r="D315" s="58">
        <v>0</v>
      </c>
      <c r="E315" s="14">
        <v>1844500</v>
      </c>
    </row>
    <row r="316" spans="1:12" s="10" customFormat="1" x14ac:dyDescent="0.2">
      <c r="A316" s="3">
        <f t="shared" si="12"/>
        <v>2030</v>
      </c>
      <c r="B316" s="58">
        <v>0</v>
      </c>
      <c r="C316" s="58">
        <v>100.01</v>
      </c>
      <c r="D316" s="58">
        <v>0</v>
      </c>
      <c r="E316" s="14">
        <v>2170217</v>
      </c>
    </row>
    <row r="317" spans="1:12" s="10" customFormat="1" x14ac:dyDescent="0.2">
      <c r="A317" s="3">
        <f t="shared" si="12"/>
        <v>2031</v>
      </c>
      <c r="B317" s="58">
        <v>0</v>
      </c>
      <c r="C317" s="58">
        <v>100.01</v>
      </c>
      <c r="D317" s="58">
        <v>0</v>
      </c>
      <c r="E317" s="14">
        <v>2170217</v>
      </c>
    </row>
    <row r="318" spans="1:12" s="10" customFormat="1" x14ac:dyDescent="0.2">
      <c r="A318" s="3">
        <f t="shared" si="12"/>
        <v>2032</v>
      </c>
      <c r="B318" s="58">
        <v>0</v>
      </c>
      <c r="C318" s="58">
        <v>100.01</v>
      </c>
      <c r="D318" s="58">
        <v>0</v>
      </c>
      <c r="E318" s="14">
        <v>2170217</v>
      </c>
    </row>
    <row r="319" spans="1:12" s="10" customFormat="1" x14ac:dyDescent="0.2">
      <c r="A319" s="3">
        <f t="shared" si="12"/>
        <v>2033</v>
      </c>
      <c r="B319" s="58">
        <v>0</v>
      </c>
      <c r="C319" s="58">
        <v>100.01</v>
      </c>
      <c r="D319" s="58">
        <v>0</v>
      </c>
      <c r="E319" s="14">
        <v>2170217</v>
      </c>
    </row>
    <row r="320" spans="1:12" s="10" customFormat="1" x14ac:dyDescent="0.2">
      <c r="A320" s="3">
        <f t="shared" si="12"/>
        <v>2034</v>
      </c>
      <c r="B320" s="58">
        <v>0</v>
      </c>
      <c r="C320" s="58">
        <v>100.01</v>
      </c>
      <c r="D320" s="58">
        <v>0</v>
      </c>
      <c r="E320" s="14">
        <v>2170217</v>
      </c>
    </row>
    <row r="321" spans="1:12" s="10" customFormat="1" x14ac:dyDescent="0.2">
      <c r="A321" s="3">
        <f t="shared" si="12"/>
        <v>2035</v>
      </c>
      <c r="B321" s="58">
        <v>0</v>
      </c>
      <c r="C321" s="58">
        <v>100.01</v>
      </c>
      <c r="D321" s="58">
        <v>0</v>
      </c>
      <c r="E321" s="14">
        <v>2170217</v>
      </c>
    </row>
    <row r="322" spans="1:12" s="10" customFormat="1" x14ac:dyDescent="0.2">
      <c r="A322" s="3">
        <f t="shared" si="12"/>
        <v>2036</v>
      </c>
      <c r="B322" s="58">
        <v>0</v>
      </c>
      <c r="C322" s="58">
        <v>100.01</v>
      </c>
      <c r="D322" s="58">
        <v>0</v>
      </c>
      <c r="E322" s="14">
        <v>2170217</v>
      </c>
    </row>
    <row r="323" spans="1:12" s="10" customFormat="1" x14ac:dyDescent="0.2">
      <c r="A323" s="3">
        <f t="shared" si="12"/>
        <v>2037</v>
      </c>
      <c r="B323" s="58">
        <v>0</v>
      </c>
      <c r="C323" s="58">
        <v>100.01</v>
      </c>
      <c r="D323" s="58">
        <v>0</v>
      </c>
      <c r="E323" s="14">
        <v>2170217</v>
      </c>
    </row>
    <row r="324" spans="1:12" s="10" customFormat="1" x14ac:dyDescent="0.2">
      <c r="A324" s="3">
        <f t="shared" si="12"/>
        <v>2038</v>
      </c>
      <c r="B324" s="58">
        <v>0</v>
      </c>
      <c r="C324" s="58">
        <v>100.01</v>
      </c>
      <c r="D324" s="58">
        <v>0</v>
      </c>
      <c r="E324" s="14">
        <v>2170217</v>
      </c>
    </row>
    <row r="325" spans="1:12" s="10" customFormat="1" x14ac:dyDescent="0.2">
      <c r="A325" s="3">
        <f t="shared" si="12"/>
        <v>2039</v>
      </c>
      <c r="B325" s="58">
        <v>0</v>
      </c>
      <c r="C325" s="58">
        <v>100.01</v>
      </c>
      <c r="D325" s="58">
        <v>0</v>
      </c>
      <c r="E325" s="14">
        <v>2170217</v>
      </c>
    </row>
    <row r="326" spans="1:12" s="10" customFormat="1" x14ac:dyDescent="0.2">
      <c r="A326" s="3">
        <f t="shared" si="12"/>
        <v>2040</v>
      </c>
      <c r="B326" s="58">
        <v>0</v>
      </c>
      <c r="C326" s="58">
        <v>100.01</v>
      </c>
      <c r="D326" s="58">
        <v>0</v>
      </c>
      <c r="E326" s="14">
        <v>2170217</v>
      </c>
    </row>
    <row r="327" spans="1:12" s="10" customFormat="1" x14ac:dyDescent="0.2">
      <c r="A327" s="3">
        <f t="shared" si="12"/>
        <v>2041</v>
      </c>
      <c r="B327" s="58">
        <v>0</v>
      </c>
      <c r="C327" s="58">
        <v>100.01</v>
      </c>
      <c r="D327" s="58">
        <v>0</v>
      </c>
      <c r="E327" s="14">
        <v>2170217</v>
      </c>
    </row>
    <row r="328" spans="1:12" s="10" customFormat="1" x14ac:dyDescent="0.2">
      <c r="A328" s="3">
        <f t="shared" si="12"/>
        <v>2042</v>
      </c>
      <c r="B328" s="58">
        <v>0</v>
      </c>
      <c r="C328" s="58">
        <v>100.01</v>
      </c>
      <c r="D328" s="58">
        <v>0</v>
      </c>
      <c r="E328" s="14">
        <v>2170217</v>
      </c>
    </row>
    <row r="329" spans="1:12" s="10" customFormat="1" x14ac:dyDescent="0.2">
      <c r="A329" s="3">
        <f t="shared" si="12"/>
        <v>2043</v>
      </c>
      <c r="B329" s="58">
        <v>0</v>
      </c>
      <c r="C329" s="58">
        <v>100.01</v>
      </c>
      <c r="D329" s="58">
        <v>0</v>
      </c>
      <c r="E329" s="14">
        <v>2170217</v>
      </c>
    </row>
    <row r="331" spans="1:12" x14ac:dyDescent="0.2">
      <c r="A331" s="3">
        <f>A306+1</f>
        <v>13</v>
      </c>
      <c r="B331" s="3" t="str">
        <f ca="1">OFFSET(Portfolios!$B$7,A331,0)</f>
        <v>Portfolio13</v>
      </c>
    </row>
    <row r="332" spans="1:12" s="11" customFormat="1" x14ac:dyDescent="0.2">
      <c r="A332" s="3"/>
      <c r="B332" s="42" t="s">
        <v>207</v>
      </c>
      <c r="C332" s="42" t="s">
        <v>208</v>
      </c>
      <c r="D332" s="42" t="s">
        <v>209</v>
      </c>
      <c r="E332" s="11" t="s">
        <v>210</v>
      </c>
      <c r="F332" s="11" t="s">
        <v>211</v>
      </c>
      <c r="G332" s="11" t="s">
        <v>212</v>
      </c>
      <c r="H332" s="11" t="s">
        <v>213</v>
      </c>
      <c r="I332" s="11" t="s">
        <v>214</v>
      </c>
      <c r="J332" s="11" t="s">
        <v>215</v>
      </c>
      <c r="K332" s="11" t="s">
        <v>216</v>
      </c>
      <c r="L332" s="11" t="s">
        <v>217</v>
      </c>
    </row>
    <row r="333" spans="1:12" s="11" customFormat="1" x14ac:dyDescent="0.2">
      <c r="A333" s="3" t="s">
        <v>163</v>
      </c>
      <c r="B333" s="42" t="s">
        <v>218</v>
      </c>
      <c r="C333" s="42" t="s">
        <v>218</v>
      </c>
      <c r="D333" s="42" t="s">
        <v>218</v>
      </c>
      <c r="E333" s="11" t="s">
        <v>219</v>
      </c>
      <c r="F333" s="11" t="s">
        <v>220</v>
      </c>
      <c r="G333" s="11" t="s">
        <v>220</v>
      </c>
      <c r="H333" s="11" t="s">
        <v>220</v>
      </c>
      <c r="I333" s="11" t="s">
        <v>220</v>
      </c>
      <c r="J333" s="11" t="s">
        <v>220</v>
      </c>
      <c r="K333" s="11" t="s">
        <v>220</v>
      </c>
    </row>
    <row r="334" spans="1:12" s="10" customFormat="1" x14ac:dyDescent="0.2">
      <c r="A334" s="3">
        <v>2023</v>
      </c>
      <c r="B334" s="58">
        <v>0</v>
      </c>
      <c r="C334" s="58">
        <v>0</v>
      </c>
      <c r="D334" s="58">
        <v>0</v>
      </c>
      <c r="E334" s="14">
        <v>0</v>
      </c>
    </row>
    <row r="335" spans="1:12" s="10" customFormat="1" x14ac:dyDescent="0.2">
      <c r="A335" s="3">
        <f>A334+1</f>
        <v>2024</v>
      </c>
      <c r="B335" s="58">
        <v>0</v>
      </c>
      <c r="C335" s="58">
        <v>0</v>
      </c>
      <c r="D335" s="58">
        <v>0</v>
      </c>
      <c r="E335" s="14">
        <v>0</v>
      </c>
    </row>
    <row r="336" spans="1:12" s="10" customFormat="1" x14ac:dyDescent="0.2">
      <c r="A336" s="3">
        <f t="shared" ref="A336:A354" si="13">A335+1</f>
        <v>2025</v>
      </c>
      <c r="B336" s="58">
        <v>0</v>
      </c>
      <c r="C336" s="58">
        <v>0</v>
      </c>
      <c r="D336" s="58">
        <v>0</v>
      </c>
      <c r="E336" s="14">
        <v>0</v>
      </c>
    </row>
    <row r="337" spans="1:5" s="10" customFormat="1" x14ac:dyDescent="0.2">
      <c r="A337" s="3">
        <f t="shared" si="13"/>
        <v>2026</v>
      </c>
      <c r="B337" s="58">
        <v>21.92</v>
      </c>
      <c r="C337" s="58">
        <v>43.02</v>
      </c>
      <c r="D337" s="58">
        <v>1</v>
      </c>
      <c r="E337" s="14">
        <v>1430898</v>
      </c>
    </row>
    <row r="338" spans="1:5" s="10" customFormat="1" x14ac:dyDescent="0.2">
      <c r="A338" s="3">
        <f t="shared" si="13"/>
        <v>2027</v>
      </c>
      <c r="B338" s="58">
        <v>27.93</v>
      </c>
      <c r="C338" s="58">
        <v>55.98</v>
      </c>
      <c r="D338" s="58">
        <v>1</v>
      </c>
      <c r="E338" s="14">
        <v>1842546.9999999998</v>
      </c>
    </row>
    <row r="339" spans="1:5" s="10" customFormat="1" x14ac:dyDescent="0.2">
      <c r="A339" s="3">
        <f t="shared" si="13"/>
        <v>2028</v>
      </c>
      <c r="B339" s="58">
        <v>35.94</v>
      </c>
      <c r="C339" s="58">
        <v>70.989999999999995</v>
      </c>
      <c r="D339" s="58">
        <v>2.98</v>
      </c>
      <c r="E339" s="14">
        <v>2385047</v>
      </c>
    </row>
    <row r="340" spans="1:5" s="10" customFormat="1" x14ac:dyDescent="0.2">
      <c r="A340" s="3">
        <f t="shared" si="13"/>
        <v>2029</v>
      </c>
      <c r="B340" s="58">
        <v>42.95</v>
      </c>
      <c r="C340" s="58">
        <v>85</v>
      </c>
      <c r="D340" s="58">
        <v>4.99</v>
      </c>
      <c r="E340" s="14">
        <v>2884798</v>
      </c>
    </row>
    <row r="341" spans="1:5" s="10" customFormat="1" x14ac:dyDescent="0.2">
      <c r="A341" s="3">
        <f t="shared" si="13"/>
        <v>2030</v>
      </c>
      <c r="B341" s="58">
        <v>49.96</v>
      </c>
      <c r="C341" s="58">
        <v>100.01</v>
      </c>
      <c r="D341" s="58">
        <v>5</v>
      </c>
      <c r="E341" s="14">
        <v>3362848.9999999995</v>
      </c>
    </row>
    <row r="342" spans="1:5" s="10" customFormat="1" x14ac:dyDescent="0.2">
      <c r="A342" s="3">
        <f t="shared" si="13"/>
        <v>2031</v>
      </c>
      <c r="B342" s="58">
        <v>49.97</v>
      </c>
      <c r="C342" s="58">
        <v>100.01</v>
      </c>
      <c r="D342" s="58">
        <v>5.01</v>
      </c>
      <c r="E342" s="14">
        <v>3363283</v>
      </c>
    </row>
    <row r="343" spans="1:5" s="10" customFormat="1" x14ac:dyDescent="0.2">
      <c r="A343" s="3">
        <f t="shared" si="13"/>
        <v>2032</v>
      </c>
      <c r="B343" s="58">
        <v>49.98</v>
      </c>
      <c r="C343" s="58">
        <v>100.01</v>
      </c>
      <c r="D343" s="58">
        <v>5.01</v>
      </c>
      <c r="E343" s="14">
        <v>3363500</v>
      </c>
    </row>
    <row r="344" spans="1:5" s="10" customFormat="1" x14ac:dyDescent="0.2">
      <c r="A344" s="3">
        <f t="shared" si="13"/>
        <v>2033</v>
      </c>
      <c r="B344" s="58">
        <v>49.99</v>
      </c>
      <c r="C344" s="58">
        <v>100.01</v>
      </c>
      <c r="D344" s="58">
        <v>5.01</v>
      </c>
      <c r="E344" s="14">
        <v>3363716.9999999995</v>
      </c>
    </row>
    <row r="345" spans="1:5" s="10" customFormat="1" x14ac:dyDescent="0.2">
      <c r="A345" s="3">
        <f t="shared" si="13"/>
        <v>2034</v>
      </c>
      <c r="B345" s="58">
        <v>50</v>
      </c>
      <c r="C345" s="58">
        <v>100.01</v>
      </c>
      <c r="D345" s="58">
        <v>5.01</v>
      </c>
      <c r="E345" s="14">
        <v>3363933.9999999991</v>
      </c>
    </row>
    <row r="346" spans="1:5" s="10" customFormat="1" x14ac:dyDescent="0.2">
      <c r="A346" s="3">
        <f t="shared" si="13"/>
        <v>2035</v>
      </c>
      <c r="B346" s="58">
        <v>50.01</v>
      </c>
      <c r="C346" s="58">
        <v>100.01</v>
      </c>
      <c r="D346" s="58">
        <v>5.01</v>
      </c>
      <c r="E346" s="14">
        <v>3364151</v>
      </c>
    </row>
    <row r="347" spans="1:5" s="10" customFormat="1" x14ac:dyDescent="0.2">
      <c r="A347" s="3">
        <f t="shared" si="13"/>
        <v>2036</v>
      </c>
      <c r="B347" s="58">
        <v>50.01</v>
      </c>
      <c r="C347" s="58">
        <v>100.01</v>
      </c>
      <c r="D347" s="58">
        <v>5.01</v>
      </c>
      <c r="E347" s="14">
        <v>3364151</v>
      </c>
    </row>
    <row r="348" spans="1:5" s="10" customFormat="1" x14ac:dyDescent="0.2">
      <c r="A348" s="3">
        <f t="shared" si="13"/>
        <v>2037</v>
      </c>
      <c r="B348" s="58">
        <v>50.01</v>
      </c>
      <c r="C348" s="58">
        <v>100.01</v>
      </c>
      <c r="D348" s="58">
        <v>5.01</v>
      </c>
      <c r="E348" s="14">
        <v>3364151</v>
      </c>
    </row>
    <row r="349" spans="1:5" s="10" customFormat="1" x14ac:dyDescent="0.2">
      <c r="A349" s="3">
        <f t="shared" si="13"/>
        <v>2038</v>
      </c>
      <c r="B349" s="58">
        <v>50.01</v>
      </c>
      <c r="C349" s="58">
        <v>100.01</v>
      </c>
      <c r="D349" s="58">
        <v>5.01</v>
      </c>
      <c r="E349" s="14">
        <v>3364151</v>
      </c>
    </row>
    <row r="350" spans="1:5" s="10" customFormat="1" x14ac:dyDescent="0.2">
      <c r="A350" s="3">
        <f t="shared" si="13"/>
        <v>2039</v>
      </c>
      <c r="B350" s="58">
        <v>50.01</v>
      </c>
      <c r="C350" s="58">
        <v>100.01</v>
      </c>
      <c r="D350" s="58">
        <v>5.01</v>
      </c>
      <c r="E350" s="14">
        <v>3364151</v>
      </c>
    </row>
    <row r="351" spans="1:5" s="10" customFormat="1" x14ac:dyDescent="0.2">
      <c r="A351" s="3">
        <f t="shared" si="13"/>
        <v>2040</v>
      </c>
      <c r="B351" s="58">
        <v>50.01</v>
      </c>
      <c r="C351" s="58">
        <v>100.01</v>
      </c>
      <c r="D351" s="58">
        <v>5.01</v>
      </c>
      <c r="E351" s="14">
        <v>3364151</v>
      </c>
    </row>
    <row r="352" spans="1:5" s="10" customFormat="1" x14ac:dyDescent="0.2">
      <c r="A352" s="3">
        <f t="shared" si="13"/>
        <v>2041</v>
      </c>
      <c r="B352" s="58">
        <v>50.01</v>
      </c>
      <c r="C352" s="58">
        <v>100.01</v>
      </c>
      <c r="D352" s="58">
        <v>5.01</v>
      </c>
      <c r="E352" s="14">
        <v>3364151</v>
      </c>
    </row>
    <row r="353" spans="1:12" s="10" customFormat="1" x14ac:dyDescent="0.2">
      <c r="A353" s="3">
        <f t="shared" si="13"/>
        <v>2042</v>
      </c>
      <c r="B353" s="58">
        <v>50.01</v>
      </c>
      <c r="C353" s="58">
        <v>100.01</v>
      </c>
      <c r="D353" s="58">
        <v>5.01</v>
      </c>
      <c r="E353" s="14">
        <v>3364151</v>
      </c>
    </row>
    <row r="354" spans="1:12" s="10" customFormat="1" x14ac:dyDescent="0.2">
      <c r="A354" s="3">
        <f t="shared" si="13"/>
        <v>2043</v>
      </c>
      <c r="B354" s="58">
        <v>50.01</v>
      </c>
      <c r="C354" s="58">
        <v>100.01</v>
      </c>
      <c r="D354" s="58">
        <v>5.01</v>
      </c>
      <c r="E354" s="14">
        <v>3364151</v>
      </c>
    </row>
    <row r="356" spans="1:12" x14ac:dyDescent="0.2">
      <c r="A356" s="3">
        <f>A331+1</f>
        <v>14</v>
      </c>
      <c r="B356" s="3" t="str">
        <f ca="1">OFFSET(Portfolios!$B$7,A356,0)</f>
        <v>Portfolio14</v>
      </c>
    </row>
    <row r="357" spans="1:12" s="11" customFormat="1" x14ac:dyDescent="0.2">
      <c r="A357" s="3"/>
      <c r="B357" s="42" t="s">
        <v>207</v>
      </c>
      <c r="C357" s="42" t="s">
        <v>208</v>
      </c>
      <c r="D357" s="42" t="s">
        <v>209</v>
      </c>
      <c r="E357" s="11" t="s">
        <v>210</v>
      </c>
      <c r="F357" s="11" t="s">
        <v>211</v>
      </c>
      <c r="G357" s="11" t="s">
        <v>212</v>
      </c>
      <c r="H357" s="11" t="s">
        <v>213</v>
      </c>
      <c r="I357" s="11" t="s">
        <v>214</v>
      </c>
      <c r="J357" s="11" t="s">
        <v>215</v>
      </c>
      <c r="K357" s="11" t="s">
        <v>216</v>
      </c>
      <c r="L357" s="11" t="s">
        <v>217</v>
      </c>
    </row>
    <row r="358" spans="1:12" s="11" customFormat="1" x14ac:dyDescent="0.2">
      <c r="A358" s="3" t="s">
        <v>163</v>
      </c>
      <c r="B358" s="42" t="s">
        <v>218</v>
      </c>
      <c r="C358" s="42" t="s">
        <v>218</v>
      </c>
      <c r="D358" s="42" t="s">
        <v>218</v>
      </c>
      <c r="E358" s="11" t="s">
        <v>219</v>
      </c>
      <c r="F358" s="11" t="s">
        <v>220</v>
      </c>
      <c r="G358" s="11" t="s">
        <v>220</v>
      </c>
      <c r="H358" s="11" t="s">
        <v>220</v>
      </c>
      <c r="I358" s="11" t="s">
        <v>220</v>
      </c>
      <c r="J358" s="11" t="s">
        <v>220</v>
      </c>
      <c r="K358" s="11" t="s">
        <v>220</v>
      </c>
    </row>
    <row r="359" spans="1:12" s="10" customFormat="1" x14ac:dyDescent="0.2">
      <c r="A359" s="3">
        <v>2023</v>
      </c>
      <c r="B359" s="58">
        <v>0</v>
      </c>
      <c r="C359" s="58">
        <v>0</v>
      </c>
      <c r="D359" s="58">
        <v>0</v>
      </c>
      <c r="E359" s="14">
        <v>0</v>
      </c>
    </row>
    <row r="360" spans="1:12" s="10" customFormat="1" x14ac:dyDescent="0.2">
      <c r="A360" s="3">
        <f>A359+1</f>
        <v>2024</v>
      </c>
      <c r="B360" s="58">
        <v>0</v>
      </c>
      <c r="C360" s="58">
        <v>0</v>
      </c>
      <c r="D360" s="58">
        <v>0</v>
      </c>
      <c r="E360" s="14">
        <v>0</v>
      </c>
    </row>
    <row r="361" spans="1:12" s="10" customFormat="1" x14ac:dyDescent="0.2">
      <c r="A361" s="3">
        <f t="shared" ref="A361:A379" si="14">A360+1</f>
        <v>2025</v>
      </c>
      <c r="B361" s="58">
        <v>0</v>
      </c>
      <c r="C361" s="58">
        <v>0</v>
      </c>
      <c r="D361" s="58">
        <v>0</v>
      </c>
      <c r="E361" s="14">
        <v>0</v>
      </c>
    </row>
    <row r="362" spans="1:12" s="10" customFormat="1" x14ac:dyDescent="0.2">
      <c r="A362" s="3">
        <f t="shared" si="14"/>
        <v>2026</v>
      </c>
      <c r="B362" s="58">
        <v>0</v>
      </c>
      <c r="C362" s="58">
        <v>0</v>
      </c>
      <c r="D362" s="58">
        <v>0</v>
      </c>
      <c r="E362" s="14">
        <v>0</v>
      </c>
    </row>
    <row r="363" spans="1:12" s="10" customFormat="1" x14ac:dyDescent="0.2">
      <c r="A363" s="3">
        <f t="shared" si="14"/>
        <v>2027</v>
      </c>
      <c r="B363" s="58">
        <v>0</v>
      </c>
      <c r="C363" s="58">
        <v>0</v>
      </c>
      <c r="D363" s="58">
        <v>0</v>
      </c>
      <c r="E363" s="14">
        <v>0</v>
      </c>
    </row>
    <row r="364" spans="1:12" s="10" customFormat="1" x14ac:dyDescent="0.2">
      <c r="A364" s="3">
        <f t="shared" si="14"/>
        <v>2028</v>
      </c>
      <c r="B364" s="58">
        <v>0</v>
      </c>
      <c r="C364" s="58">
        <v>0</v>
      </c>
      <c r="D364" s="58">
        <v>0</v>
      </c>
      <c r="E364" s="14">
        <v>0</v>
      </c>
    </row>
    <row r="365" spans="1:12" s="10" customFormat="1" x14ac:dyDescent="0.2">
      <c r="A365" s="3">
        <f t="shared" si="14"/>
        <v>2029</v>
      </c>
      <c r="B365" s="58">
        <v>0</v>
      </c>
      <c r="C365" s="58">
        <v>0</v>
      </c>
      <c r="D365" s="58">
        <v>0</v>
      </c>
      <c r="E365" s="14">
        <v>0</v>
      </c>
    </row>
    <row r="366" spans="1:12" s="10" customFormat="1" x14ac:dyDescent="0.2">
      <c r="A366" s="3">
        <f t="shared" si="14"/>
        <v>2030</v>
      </c>
      <c r="B366" s="58">
        <v>0</v>
      </c>
      <c r="C366" s="58">
        <v>0</v>
      </c>
      <c r="D366" s="58">
        <v>0</v>
      </c>
      <c r="E366" s="14">
        <v>0</v>
      </c>
    </row>
    <row r="367" spans="1:12" s="10" customFormat="1" x14ac:dyDescent="0.2">
      <c r="A367" s="3">
        <f t="shared" si="14"/>
        <v>2031</v>
      </c>
      <c r="B367" s="58">
        <v>0</v>
      </c>
      <c r="C367" s="58">
        <v>0</v>
      </c>
      <c r="D367" s="58">
        <v>0</v>
      </c>
      <c r="E367" s="14">
        <v>0</v>
      </c>
    </row>
    <row r="368" spans="1:12" s="10" customFormat="1" x14ac:dyDescent="0.2">
      <c r="A368" s="3">
        <f t="shared" si="14"/>
        <v>2032</v>
      </c>
      <c r="B368" s="58">
        <v>0</v>
      </c>
      <c r="C368" s="58">
        <v>0</v>
      </c>
      <c r="D368" s="58">
        <v>0</v>
      </c>
      <c r="E368" s="14">
        <v>0</v>
      </c>
    </row>
    <row r="369" spans="1:12" s="10" customFormat="1" x14ac:dyDescent="0.2">
      <c r="A369" s="3">
        <f t="shared" si="14"/>
        <v>2033</v>
      </c>
      <c r="B369" s="58">
        <v>0</v>
      </c>
      <c r="C369" s="58">
        <v>0</v>
      </c>
      <c r="D369" s="58">
        <v>0</v>
      </c>
      <c r="E369" s="14">
        <v>0</v>
      </c>
    </row>
    <row r="370" spans="1:12" s="10" customFormat="1" x14ac:dyDescent="0.2">
      <c r="A370" s="3">
        <f t="shared" si="14"/>
        <v>2034</v>
      </c>
      <c r="B370" s="58">
        <v>0</v>
      </c>
      <c r="C370" s="58">
        <v>0</v>
      </c>
      <c r="D370" s="58">
        <v>0</v>
      </c>
      <c r="E370" s="14">
        <v>0</v>
      </c>
    </row>
    <row r="371" spans="1:12" s="10" customFormat="1" x14ac:dyDescent="0.2">
      <c r="A371" s="3">
        <f t="shared" si="14"/>
        <v>2035</v>
      </c>
      <c r="B371" s="58">
        <v>0</v>
      </c>
      <c r="C371" s="58">
        <v>0</v>
      </c>
      <c r="D371" s="58">
        <v>0</v>
      </c>
      <c r="E371" s="14">
        <v>0</v>
      </c>
    </row>
    <row r="372" spans="1:12" s="10" customFormat="1" x14ac:dyDescent="0.2">
      <c r="A372" s="3">
        <f t="shared" si="14"/>
        <v>2036</v>
      </c>
      <c r="B372" s="58">
        <v>0</v>
      </c>
      <c r="C372" s="58">
        <v>0</v>
      </c>
      <c r="D372" s="58">
        <v>0</v>
      </c>
      <c r="E372" s="14">
        <v>0</v>
      </c>
    </row>
    <row r="373" spans="1:12" s="10" customFormat="1" x14ac:dyDescent="0.2">
      <c r="A373" s="3">
        <f t="shared" si="14"/>
        <v>2037</v>
      </c>
      <c r="B373" s="58">
        <v>0</v>
      </c>
      <c r="C373" s="58">
        <v>0</v>
      </c>
      <c r="D373" s="58">
        <v>0</v>
      </c>
      <c r="E373" s="14">
        <v>0</v>
      </c>
    </row>
    <row r="374" spans="1:12" s="10" customFormat="1" x14ac:dyDescent="0.2">
      <c r="A374" s="3">
        <f t="shared" si="14"/>
        <v>2038</v>
      </c>
      <c r="B374" s="58">
        <v>0</v>
      </c>
      <c r="C374" s="58">
        <v>0</v>
      </c>
      <c r="D374" s="58">
        <v>0</v>
      </c>
      <c r="E374" s="14">
        <v>0</v>
      </c>
    </row>
    <row r="375" spans="1:12" s="10" customFormat="1" x14ac:dyDescent="0.2">
      <c r="A375" s="3">
        <f t="shared" si="14"/>
        <v>2039</v>
      </c>
      <c r="B375" s="58">
        <v>0</v>
      </c>
      <c r="C375" s="58">
        <v>0</v>
      </c>
      <c r="D375" s="58">
        <v>0</v>
      </c>
      <c r="E375" s="14">
        <v>0</v>
      </c>
    </row>
    <row r="376" spans="1:12" s="10" customFormat="1" x14ac:dyDescent="0.2">
      <c r="A376" s="3">
        <f t="shared" si="14"/>
        <v>2040</v>
      </c>
      <c r="B376" s="58">
        <v>0</v>
      </c>
      <c r="C376" s="58">
        <v>0</v>
      </c>
      <c r="D376" s="58">
        <v>0</v>
      </c>
      <c r="E376" s="14">
        <v>0</v>
      </c>
    </row>
    <row r="377" spans="1:12" s="10" customFormat="1" x14ac:dyDescent="0.2">
      <c r="A377" s="3">
        <f t="shared" si="14"/>
        <v>2041</v>
      </c>
      <c r="B377" s="58">
        <v>0</v>
      </c>
      <c r="C377" s="58">
        <v>0</v>
      </c>
      <c r="D377" s="58">
        <v>0</v>
      </c>
      <c r="E377" s="14">
        <v>0</v>
      </c>
    </row>
    <row r="378" spans="1:12" s="10" customFormat="1" x14ac:dyDescent="0.2">
      <c r="A378" s="3">
        <f t="shared" si="14"/>
        <v>2042</v>
      </c>
      <c r="B378" s="58">
        <v>0</v>
      </c>
      <c r="C378" s="58">
        <v>0</v>
      </c>
      <c r="D378" s="58">
        <v>0</v>
      </c>
      <c r="E378" s="14">
        <v>0</v>
      </c>
    </row>
    <row r="379" spans="1:12" s="10" customFormat="1" x14ac:dyDescent="0.2">
      <c r="A379" s="3">
        <f t="shared" si="14"/>
        <v>2043</v>
      </c>
      <c r="B379" s="58">
        <v>0</v>
      </c>
      <c r="C379" s="58">
        <v>0</v>
      </c>
      <c r="D379" s="58">
        <v>0</v>
      </c>
      <c r="E379" s="14">
        <v>0</v>
      </c>
    </row>
    <row r="381" spans="1:12" x14ac:dyDescent="0.2">
      <c r="A381" s="3">
        <f>A356+1</f>
        <v>15</v>
      </c>
      <c r="B381" s="3" t="str">
        <f ca="1">OFFSET(Portfolios!$B$7,A381,0)</f>
        <v>Portfolio15</v>
      </c>
    </row>
    <row r="382" spans="1:12" s="11" customFormat="1" x14ac:dyDescent="0.2">
      <c r="A382" s="3"/>
      <c r="B382" s="42" t="s">
        <v>207</v>
      </c>
      <c r="C382" s="42" t="s">
        <v>208</v>
      </c>
      <c r="D382" s="42" t="s">
        <v>209</v>
      </c>
      <c r="E382" s="11" t="s">
        <v>210</v>
      </c>
      <c r="F382" s="11" t="s">
        <v>211</v>
      </c>
      <c r="G382" s="11" t="s">
        <v>212</v>
      </c>
      <c r="H382" s="11" t="s">
        <v>213</v>
      </c>
      <c r="I382" s="11" t="s">
        <v>214</v>
      </c>
      <c r="J382" s="11" t="s">
        <v>215</v>
      </c>
      <c r="K382" s="11" t="s">
        <v>216</v>
      </c>
      <c r="L382" s="11" t="s">
        <v>217</v>
      </c>
    </row>
    <row r="383" spans="1:12" s="11" customFormat="1" x14ac:dyDescent="0.2">
      <c r="A383" s="3" t="s">
        <v>163</v>
      </c>
      <c r="B383" s="42" t="s">
        <v>218</v>
      </c>
      <c r="C383" s="42" t="s">
        <v>218</v>
      </c>
      <c r="D383" s="42" t="s">
        <v>218</v>
      </c>
      <c r="E383" s="11" t="s">
        <v>219</v>
      </c>
      <c r="F383" s="11" t="s">
        <v>220</v>
      </c>
      <c r="G383" s="11" t="s">
        <v>220</v>
      </c>
      <c r="H383" s="11" t="s">
        <v>220</v>
      </c>
      <c r="I383" s="11" t="s">
        <v>220</v>
      </c>
      <c r="J383" s="11" t="s">
        <v>220</v>
      </c>
      <c r="K383" s="11" t="s">
        <v>220</v>
      </c>
    </row>
    <row r="384" spans="1:12" s="10" customFormat="1" x14ac:dyDescent="0.2">
      <c r="A384" s="3">
        <v>2023</v>
      </c>
      <c r="B384" s="58">
        <v>0</v>
      </c>
      <c r="C384" s="58">
        <v>0</v>
      </c>
      <c r="D384" s="58">
        <v>0</v>
      </c>
      <c r="E384" s="14">
        <v>0</v>
      </c>
    </row>
    <row r="385" spans="1:5" s="10" customFormat="1" x14ac:dyDescent="0.2">
      <c r="A385" s="3">
        <f>A384+1</f>
        <v>2024</v>
      </c>
      <c r="B385" s="58">
        <v>0</v>
      </c>
      <c r="C385" s="58">
        <v>0</v>
      </c>
      <c r="D385" s="58">
        <v>0</v>
      </c>
      <c r="E385" s="14">
        <v>0</v>
      </c>
    </row>
    <row r="386" spans="1:5" s="10" customFormat="1" x14ac:dyDescent="0.2">
      <c r="A386" s="3">
        <f t="shared" ref="A386:A404" si="15">A385+1</f>
        <v>2025</v>
      </c>
      <c r="B386" s="58">
        <v>0</v>
      </c>
      <c r="C386" s="58">
        <v>0</v>
      </c>
      <c r="D386" s="58">
        <v>0</v>
      </c>
      <c r="E386" s="14">
        <v>0</v>
      </c>
    </row>
    <row r="387" spans="1:5" s="10" customFormat="1" x14ac:dyDescent="0.2">
      <c r="A387" s="3">
        <f t="shared" si="15"/>
        <v>2026</v>
      </c>
      <c r="B387" s="58">
        <v>21.99</v>
      </c>
      <c r="C387" s="58">
        <v>43.01</v>
      </c>
      <c r="D387" s="58">
        <v>1</v>
      </c>
      <c r="E387" s="14">
        <v>1432200</v>
      </c>
    </row>
    <row r="388" spans="1:5" s="10" customFormat="1" x14ac:dyDescent="0.2">
      <c r="A388" s="3">
        <f t="shared" si="15"/>
        <v>2027</v>
      </c>
      <c r="B388" s="58">
        <v>27.98</v>
      </c>
      <c r="C388" s="58">
        <v>56.02</v>
      </c>
      <c r="D388" s="58">
        <v>1.01</v>
      </c>
      <c r="E388" s="14">
        <v>1844717</v>
      </c>
    </row>
    <row r="389" spans="1:5" s="10" customFormat="1" x14ac:dyDescent="0.2">
      <c r="A389" s="3">
        <f t="shared" si="15"/>
        <v>2028</v>
      </c>
      <c r="B389" s="58">
        <v>35.99</v>
      </c>
      <c r="C389" s="58">
        <v>71.03</v>
      </c>
      <c r="D389" s="58">
        <v>3.02</v>
      </c>
      <c r="E389" s="14">
        <v>2387868</v>
      </c>
    </row>
    <row r="390" spans="1:5" s="10" customFormat="1" x14ac:dyDescent="0.2">
      <c r="A390" s="3">
        <f t="shared" si="15"/>
        <v>2029</v>
      </c>
      <c r="B390" s="58">
        <v>43</v>
      </c>
      <c r="C390" s="58">
        <v>85.02</v>
      </c>
      <c r="D390" s="58">
        <v>5.01</v>
      </c>
      <c r="E390" s="14">
        <v>2886750.9999999991</v>
      </c>
    </row>
    <row r="391" spans="1:5" s="10" customFormat="1" x14ac:dyDescent="0.2">
      <c r="A391" s="3">
        <f t="shared" si="15"/>
        <v>2030</v>
      </c>
      <c r="B391" s="58">
        <v>50.01</v>
      </c>
      <c r="C391" s="58">
        <v>100.01</v>
      </c>
      <c r="D391" s="58">
        <v>5.01</v>
      </c>
      <c r="E391" s="14">
        <v>3364151</v>
      </c>
    </row>
    <row r="392" spans="1:5" s="10" customFormat="1" x14ac:dyDescent="0.2">
      <c r="A392" s="3">
        <f t="shared" si="15"/>
        <v>2031</v>
      </c>
      <c r="B392" s="58">
        <v>50.01</v>
      </c>
      <c r="C392" s="58">
        <v>100.01</v>
      </c>
      <c r="D392" s="58">
        <v>5.01</v>
      </c>
      <c r="E392" s="14">
        <v>3364151</v>
      </c>
    </row>
    <row r="393" spans="1:5" s="10" customFormat="1" x14ac:dyDescent="0.2">
      <c r="A393" s="3">
        <f t="shared" si="15"/>
        <v>2032</v>
      </c>
      <c r="B393" s="58">
        <v>50.01</v>
      </c>
      <c r="C393" s="58">
        <v>100.01</v>
      </c>
      <c r="D393" s="58">
        <v>5.01</v>
      </c>
      <c r="E393" s="14">
        <v>3364151</v>
      </c>
    </row>
    <row r="394" spans="1:5" s="10" customFormat="1" x14ac:dyDescent="0.2">
      <c r="A394" s="3">
        <f t="shared" si="15"/>
        <v>2033</v>
      </c>
      <c r="B394" s="58">
        <v>50.01</v>
      </c>
      <c r="C394" s="58">
        <v>100.01</v>
      </c>
      <c r="D394" s="58">
        <v>5.01</v>
      </c>
      <c r="E394" s="14">
        <v>3364151</v>
      </c>
    </row>
    <row r="395" spans="1:5" s="10" customFormat="1" x14ac:dyDescent="0.2">
      <c r="A395" s="3">
        <f t="shared" si="15"/>
        <v>2034</v>
      </c>
      <c r="B395" s="58">
        <v>50.01</v>
      </c>
      <c r="C395" s="58">
        <v>100.01</v>
      </c>
      <c r="D395" s="58">
        <v>5.01</v>
      </c>
      <c r="E395" s="14">
        <v>3364151</v>
      </c>
    </row>
    <row r="396" spans="1:5" s="10" customFormat="1" x14ac:dyDescent="0.2">
      <c r="A396" s="3">
        <f t="shared" si="15"/>
        <v>2035</v>
      </c>
      <c r="B396" s="58">
        <v>50.01</v>
      </c>
      <c r="C396" s="58">
        <v>100.01</v>
      </c>
      <c r="D396" s="58">
        <v>5.01</v>
      </c>
      <c r="E396" s="14">
        <v>3364151</v>
      </c>
    </row>
    <row r="397" spans="1:5" s="10" customFormat="1" x14ac:dyDescent="0.2">
      <c r="A397" s="3">
        <f t="shared" si="15"/>
        <v>2036</v>
      </c>
      <c r="B397" s="58">
        <v>50.01</v>
      </c>
      <c r="C397" s="58">
        <v>100.01</v>
      </c>
      <c r="D397" s="58">
        <v>5.01</v>
      </c>
      <c r="E397" s="14">
        <v>3364151</v>
      </c>
    </row>
    <row r="398" spans="1:5" s="10" customFormat="1" x14ac:dyDescent="0.2">
      <c r="A398" s="3">
        <f t="shared" si="15"/>
        <v>2037</v>
      </c>
      <c r="B398" s="58">
        <v>50.01</v>
      </c>
      <c r="C398" s="58">
        <v>100.01</v>
      </c>
      <c r="D398" s="58">
        <v>5.01</v>
      </c>
      <c r="E398" s="14">
        <v>3364151</v>
      </c>
    </row>
    <row r="399" spans="1:5" s="10" customFormat="1" x14ac:dyDescent="0.2">
      <c r="A399" s="3">
        <f t="shared" si="15"/>
        <v>2038</v>
      </c>
      <c r="B399" s="58">
        <v>50.01</v>
      </c>
      <c r="C399" s="58">
        <v>100.01</v>
      </c>
      <c r="D399" s="58">
        <v>5.01</v>
      </c>
      <c r="E399" s="14">
        <v>3364151</v>
      </c>
    </row>
    <row r="400" spans="1:5" s="10" customFormat="1" x14ac:dyDescent="0.2">
      <c r="A400" s="3">
        <f t="shared" si="15"/>
        <v>2039</v>
      </c>
      <c r="B400" s="58">
        <v>50.01</v>
      </c>
      <c r="C400" s="58">
        <v>100.01</v>
      </c>
      <c r="D400" s="58">
        <v>5.01</v>
      </c>
      <c r="E400" s="14">
        <v>3364151</v>
      </c>
    </row>
    <row r="401" spans="1:12" s="10" customFormat="1" x14ac:dyDescent="0.2">
      <c r="A401" s="3">
        <f t="shared" si="15"/>
        <v>2040</v>
      </c>
      <c r="B401" s="58">
        <v>50.01</v>
      </c>
      <c r="C401" s="58">
        <v>100.01</v>
      </c>
      <c r="D401" s="58">
        <v>5.01</v>
      </c>
      <c r="E401" s="14">
        <v>3364151</v>
      </c>
    </row>
    <row r="402" spans="1:12" s="10" customFormat="1" x14ac:dyDescent="0.2">
      <c r="A402" s="3">
        <f t="shared" si="15"/>
        <v>2041</v>
      </c>
      <c r="B402" s="58">
        <v>50.01</v>
      </c>
      <c r="C402" s="58">
        <v>100.01</v>
      </c>
      <c r="D402" s="58">
        <v>5.01</v>
      </c>
      <c r="E402" s="14">
        <v>3364151</v>
      </c>
    </row>
    <row r="403" spans="1:12" s="10" customFormat="1" x14ac:dyDescent="0.2">
      <c r="A403" s="3">
        <f t="shared" si="15"/>
        <v>2042</v>
      </c>
      <c r="B403" s="58">
        <v>50.01</v>
      </c>
      <c r="C403" s="58">
        <v>100.01</v>
      </c>
      <c r="D403" s="58">
        <v>5.01</v>
      </c>
      <c r="E403" s="14">
        <v>3364151</v>
      </c>
    </row>
    <row r="404" spans="1:12" s="10" customFormat="1" x14ac:dyDescent="0.2">
      <c r="A404" s="3">
        <f t="shared" si="15"/>
        <v>2043</v>
      </c>
      <c r="B404" s="58">
        <v>50.01</v>
      </c>
      <c r="C404" s="58">
        <v>100.01</v>
      </c>
      <c r="D404" s="58">
        <v>5.01</v>
      </c>
      <c r="E404" s="14">
        <v>3364151</v>
      </c>
    </row>
    <row r="406" spans="1:12" x14ac:dyDescent="0.2">
      <c r="A406" s="3">
        <f>A381+1</f>
        <v>16</v>
      </c>
      <c r="B406" s="3" t="str">
        <f ca="1">OFFSET(Portfolios!$B$7,A406,0)</f>
        <v>Portfolio16</v>
      </c>
    </row>
    <row r="407" spans="1:12" s="11" customFormat="1" x14ac:dyDescent="0.2">
      <c r="A407" s="3"/>
      <c r="B407" s="42" t="s">
        <v>207</v>
      </c>
      <c r="C407" s="42" t="s">
        <v>208</v>
      </c>
      <c r="D407" s="42" t="s">
        <v>209</v>
      </c>
      <c r="E407" s="11" t="s">
        <v>210</v>
      </c>
      <c r="F407" s="11" t="s">
        <v>211</v>
      </c>
      <c r="G407" s="11" t="s">
        <v>212</v>
      </c>
      <c r="H407" s="11" t="s">
        <v>213</v>
      </c>
      <c r="I407" s="11" t="s">
        <v>214</v>
      </c>
      <c r="J407" s="11" t="s">
        <v>215</v>
      </c>
      <c r="K407" s="11" t="s">
        <v>216</v>
      </c>
      <c r="L407" s="11" t="s">
        <v>217</v>
      </c>
    </row>
    <row r="408" spans="1:12" s="11" customFormat="1" x14ac:dyDescent="0.2">
      <c r="A408" s="3" t="s">
        <v>163</v>
      </c>
      <c r="B408" s="42" t="s">
        <v>218</v>
      </c>
      <c r="C408" s="42" t="s">
        <v>218</v>
      </c>
      <c r="D408" s="42" t="s">
        <v>218</v>
      </c>
      <c r="E408" s="11" t="s">
        <v>219</v>
      </c>
      <c r="F408" s="11" t="s">
        <v>220</v>
      </c>
      <c r="G408" s="11" t="s">
        <v>220</v>
      </c>
      <c r="H408" s="11" t="s">
        <v>220</v>
      </c>
      <c r="I408" s="11" t="s">
        <v>220</v>
      </c>
      <c r="J408" s="11" t="s">
        <v>220</v>
      </c>
      <c r="K408" s="11" t="s">
        <v>220</v>
      </c>
    </row>
    <row r="409" spans="1:12" s="10" customFormat="1" x14ac:dyDescent="0.2">
      <c r="A409" s="3">
        <v>2023</v>
      </c>
      <c r="B409" s="58">
        <v>0</v>
      </c>
      <c r="C409" s="58">
        <v>0</v>
      </c>
      <c r="D409" s="58">
        <v>0</v>
      </c>
      <c r="E409" s="14">
        <v>0</v>
      </c>
    </row>
    <row r="410" spans="1:12" s="10" customFormat="1" x14ac:dyDescent="0.2">
      <c r="A410" s="3">
        <f>A409+1</f>
        <v>2024</v>
      </c>
      <c r="B410" s="58">
        <v>0</v>
      </c>
      <c r="C410" s="58">
        <v>0</v>
      </c>
      <c r="D410" s="58">
        <v>0</v>
      </c>
      <c r="E410" s="14">
        <v>0</v>
      </c>
    </row>
    <row r="411" spans="1:12" s="10" customFormat="1" x14ac:dyDescent="0.2">
      <c r="A411" s="3">
        <f t="shared" ref="A411:A429" si="16">A410+1</f>
        <v>2025</v>
      </c>
      <c r="B411" s="58">
        <v>0</v>
      </c>
      <c r="C411" s="58">
        <v>0</v>
      </c>
      <c r="D411" s="58">
        <v>0</v>
      </c>
      <c r="E411" s="14">
        <v>0</v>
      </c>
    </row>
    <row r="412" spans="1:12" s="10" customFormat="1" x14ac:dyDescent="0.2">
      <c r="A412" s="3">
        <f t="shared" si="16"/>
        <v>2026</v>
      </c>
      <c r="B412" s="58">
        <v>21.99</v>
      </c>
      <c r="C412" s="58">
        <v>42.99</v>
      </c>
      <c r="D412" s="58">
        <v>1</v>
      </c>
      <c r="E412" s="14">
        <v>1431766</v>
      </c>
    </row>
    <row r="413" spans="1:12" s="10" customFormat="1" x14ac:dyDescent="0.2">
      <c r="A413" s="3">
        <f t="shared" si="16"/>
        <v>2027</v>
      </c>
      <c r="B413" s="58">
        <v>27.98</v>
      </c>
      <c r="C413" s="58">
        <v>55.98</v>
      </c>
      <c r="D413" s="58">
        <v>1</v>
      </c>
      <c r="E413" s="14">
        <v>1843631.9999999998</v>
      </c>
    </row>
    <row r="414" spans="1:12" s="10" customFormat="1" x14ac:dyDescent="0.2">
      <c r="A414" s="3">
        <f t="shared" si="16"/>
        <v>2028</v>
      </c>
      <c r="B414" s="58">
        <v>35.97</v>
      </c>
      <c r="C414" s="58">
        <v>70.97</v>
      </c>
      <c r="D414" s="58">
        <v>2.98</v>
      </c>
      <c r="E414" s="14">
        <v>2385264</v>
      </c>
    </row>
    <row r="415" spans="1:12" s="10" customFormat="1" x14ac:dyDescent="0.2">
      <c r="A415" s="3">
        <f t="shared" si="16"/>
        <v>2029</v>
      </c>
      <c r="B415" s="58">
        <v>42.96</v>
      </c>
      <c r="C415" s="58">
        <v>84.96</v>
      </c>
      <c r="D415" s="58">
        <v>4.97</v>
      </c>
      <c r="E415" s="14">
        <v>2883712.9999999995</v>
      </c>
    </row>
    <row r="416" spans="1:12" s="10" customFormat="1" x14ac:dyDescent="0.2">
      <c r="A416" s="3">
        <f t="shared" si="16"/>
        <v>2030</v>
      </c>
      <c r="B416" s="58">
        <v>49.95</v>
      </c>
      <c r="C416" s="58">
        <v>99.95</v>
      </c>
      <c r="D416" s="58">
        <v>4.97</v>
      </c>
      <c r="E416" s="14">
        <v>3360679</v>
      </c>
    </row>
    <row r="417" spans="1:12" s="10" customFormat="1" x14ac:dyDescent="0.2">
      <c r="A417" s="3">
        <f t="shared" si="16"/>
        <v>2031</v>
      </c>
      <c r="B417" s="58">
        <v>49.95</v>
      </c>
      <c r="C417" s="58">
        <v>99.95</v>
      </c>
      <c r="D417" s="58">
        <v>4.97</v>
      </c>
      <c r="E417" s="14">
        <v>3360679</v>
      </c>
    </row>
    <row r="418" spans="1:12" s="10" customFormat="1" x14ac:dyDescent="0.2">
      <c r="A418" s="3">
        <f t="shared" si="16"/>
        <v>2032</v>
      </c>
      <c r="B418" s="58">
        <v>49.95</v>
      </c>
      <c r="C418" s="58">
        <v>99.95</v>
      </c>
      <c r="D418" s="58">
        <v>4.97</v>
      </c>
      <c r="E418" s="14">
        <v>3360679</v>
      </c>
    </row>
    <row r="419" spans="1:12" s="10" customFormat="1" x14ac:dyDescent="0.2">
      <c r="A419" s="3">
        <f t="shared" si="16"/>
        <v>2033</v>
      </c>
      <c r="B419" s="58">
        <v>49.95</v>
      </c>
      <c r="C419" s="58">
        <v>99.95</v>
      </c>
      <c r="D419" s="58">
        <v>4.97</v>
      </c>
      <c r="E419" s="14">
        <v>3360679</v>
      </c>
    </row>
    <row r="420" spans="1:12" s="10" customFormat="1" x14ac:dyDescent="0.2">
      <c r="A420" s="3">
        <f t="shared" si="16"/>
        <v>2034</v>
      </c>
      <c r="B420" s="58">
        <v>49.95</v>
      </c>
      <c r="C420" s="58">
        <v>99.95</v>
      </c>
      <c r="D420" s="58">
        <v>4.97</v>
      </c>
      <c r="E420" s="14">
        <v>3360679</v>
      </c>
    </row>
    <row r="421" spans="1:12" s="10" customFormat="1" x14ac:dyDescent="0.2">
      <c r="A421" s="3">
        <f t="shared" si="16"/>
        <v>2035</v>
      </c>
      <c r="B421" s="58">
        <v>49.95</v>
      </c>
      <c r="C421" s="58">
        <v>99.95</v>
      </c>
      <c r="D421" s="58">
        <v>4.97</v>
      </c>
      <c r="E421" s="14">
        <v>3360679</v>
      </c>
    </row>
    <row r="422" spans="1:12" s="10" customFormat="1" x14ac:dyDescent="0.2">
      <c r="A422" s="3">
        <f t="shared" si="16"/>
        <v>2036</v>
      </c>
      <c r="B422" s="58">
        <v>49.95</v>
      </c>
      <c r="C422" s="58">
        <v>99.96</v>
      </c>
      <c r="D422" s="58">
        <v>4.97</v>
      </c>
      <c r="E422" s="14">
        <v>3360895.9999999995</v>
      </c>
    </row>
    <row r="423" spans="1:12" s="10" customFormat="1" x14ac:dyDescent="0.2">
      <c r="A423" s="3">
        <f t="shared" si="16"/>
        <v>2037</v>
      </c>
      <c r="B423" s="58">
        <v>49.95</v>
      </c>
      <c r="C423" s="58">
        <v>99.97</v>
      </c>
      <c r="D423" s="58">
        <v>4.97</v>
      </c>
      <c r="E423" s="14">
        <v>3361113.0000000005</v>
      </c>
    </row>
    <row r="424" spans="1:12" s="10" customFormat="1" x14ac:dyDescent="0.2">
      <c r="A424" s="3">
        <f t="shared" si="16"/>
        <v>2038</v>
      </c>
      <c r="B424" s="58">
        <v>49.95</v>
      </c>
      <c r="C424" s="58">
        <v>99.98</v>
      </c>
      <c r="D424" s="58">
        <v>4.97</v>
      </c>
      <c r="E424" s="14">
        <v>3361330</v>
      </c>
    </row>
    <row r="425" spans="1:12" s="10" customFormat="1" x14ac:dyDescent="0.2">
      <c r="A425" s="3">
        <f t="shared" si="16"/>
        <v>2039</v>
      </c>
      <c r="B425" s="58">
        <v>49.95</v>
      </c>
      <c r="C425" s="58">
        <v>99.99</v>
      </c>
      <c r="D425" s="58">
        <v>4.97</v>
      </c>
      <c r="E425" s="14">
        <v>3361547</v>
      </c>
    </row>
    <row r="426" spans="1:12" s="10" customFormat="1" x14ac:dyDescent="0.2">
      <c r="A426" s="3">
        <f t="shared" si="16"/>
        <v>2040</v>
      </c>
      <c r="B426" s="58">
        <v>49.95</v>
      </c>
      <c r="C426" s="58">
        <v>100</v>
      </c>
      <c r="D426" s="58">
        <v>4.97</v>
      </c>
      <c r="E426" s="14">
        <v>3361763.9999999995</v>
      </c>
    </row>
    <row r="427" spans="1:12" s="10" customFormat="1" x14ac:dyDescent="0.2">
      <c r="A427" s="3">
        <f t="shared" si="16"/>
        <v>2041</v>
      </c>
      <c r="B427" s="58">
        <v>49.95</v>
      </c>
      <c r="C427" s="58">
        <v>100</v>
      </c>
      <c r="D427" s="58">
        <v>4.97</v>
      </c>
      <c r="E427" s="14">
        <v>3361763.9999999995</v>
      </c>
    </row>
    <row r="428" spans="1:12" s="10" customFormat="1" x14ac:dyDescent="0.2">
      <c r="A428" s="3">
        <f t="shared" si="16"/>
        <v>2042</v>
      </c>
      <c r="B428" s="58">
        <v>49.95</v>
      </c>
      <c r="C428" s="58">
        <v>100</v>
      </c>
      <c r="D428" s="58">
        <v>4.97</v>
      </c>
      <c r="E428" s="14">
        <v>3361763.9999999995</v>
      </c>
    </row>
    <row r="429" spans="1:12" s="10" customFormat="1" x14ac:dyDescent="0.2">
      <c r="A429" s="3">
        <f t="shared" si="16"/>
        <v>2043</v>
      </c>
      <c r="B429" s="58">
        <v>49.95</v>
      </c>
      <c r="C429" s="58">
        <v>100</v>
      </c>
      <c r="D429" s="58">
        <v>4.97</v>
      </c>
      <c r="E429" s="14">
        <v>3361763.9999999995</v>
      </c>
    </row>
    <row r="431" spans="1:12" x14ac:dyDescent="0.2">
      <c r="A431" s="3">
        <f>A406+1</f>
        <v>17</v>
      </c>
      <c r="B431" s="3" t="str">
        <f ca="1">OFFSET(Portfolios!$B$7,A431,0)</f>
        <v>Portfolio17</v>
      </c>
    </row>
    <row r="432" spans="1:12" s="11" customFormat="1" x14ac:dyDescent="0.2">
      <c r="A432" s="3"/>
      <c r="B432" s="42" t="s">
        <v>207</v>
      </c>
      <c r="C432" s="42" t="s">
        <v>208</v>
      </c>
      <c r="D432" s="42" t="s">
        <v>209</v>
      </c>
      <c r="E432" s="11" t="s">
        <v>210</v>
      </c>
      <c r="F432" s="11" t="s">
        <v>211</v>
      </c>
      <c r="G432" s="11" t="s">
        <v>212</v>
      </c>
      <c r="H432" s="11" t="s">
        <v>213</v>
      </c>
      <c r="I432" s="11" t="s">
        <v>214</v>
      </c>
      <c r="J432" s="11" t="s">
        <v>215</v>
      </c>
      <c r="K432" s="11" t="s">
        <v>216</v>
      </c>
      <c r="L432" s="11" t="s">
        <v>217</v>
      </c>
    </row>
    <row r="433" spans="1:11" s="11" customFormat="1" x14ac:dyDescent="0.2">
      <c r="A433" s="3" t="s">
        <v>163</v>
      </c>
      <c r="B433" s="42" t="s">
        <v>218</v>
      </c>
      <c r="C433" s="42" t="s">
        <v>218</v>
      </c>
      <c r="D433" s="42" t="s">
        <v>218</v>
      </c>
      <c r="E433" s="11" t="s">
        <v>219</v>
      </c>
      <c r="F433" s="11" t="s">
        <v>220</v>
      </c>
      <c r="G433" s="11" t="s">
        <v>220</v>
      </c>
      <c r="H433" s="11" t="s">
        <v>220</v>
      </c>
      <c r="I433" s="11" t="s">
        <v>220</v>
      </c>
      <c r="J433" s="11" t="s">
        <v>220</v>
      </c>
      <c r="K433" s="11" t="s">
        <v>220</v>
      </c>
    </row>
    <row r="434" spans="1:11" s="10" customFormat="1" x14ac:dyDescent="0.2">
      <c r="A434" s="3">
        <v>2023</v>
      </c>
      <c r="B434" s="58">
        <v>0</v>
      </c>
      <c r="C434" s="58">
        <v>0</v>
      </c>
      <c r="D434" s="58">
        <v>0</v>
      </c>
      <c r="E434" s="14">
        <v>0</v>
      </c>
    </row>
    <row r="435" spans="1:11" s="10" customFormat="1" x14ac:dyDescent="0.2">
      <c r="A435" s="3">
        <f>A434+1</f>
        <v>2024</v>
      </c>
      <c r="B435" s="58">
        <v>0</v>
      </c>
      <c r="C435" s="58">
        <v>0</v>
      </c>
      <c r="D435" s="58">
        <v>0</v>
      </c>
      <c r="E435" s="14">
        <v>0</v>
      </c>
    </row>
    <row r="436" spans="1:11" s="10" customFormat="1" x14ac:dyDescent="0.2">
      <c r="A436" s="3">
        <f t="shared" ref="A436:A454" si="17">A435+1</f>
        <v>2025</v>
      </c>
      <c r="B436" s="58">
        <v>0</v>
      </c>
      <c r="C436" s="58">
        <v>0</v>
      </c>
      <c r="D436" s="58">
        <v>0</v>
      </c>
      <c r="E436" s="14">
        <v>0</v>
      </c>
    </row>
    <row r="437" spans="1:11" s="10" customFormat="1" x14ac:dyDescent="0.2">
      <c r="A437" s="3">
        <f t="shared" si="17"/>
        <v>2026</v>
      </c>
      <c r="B437" s="58">
        <v>21.99</v>
      </c>
      <c r="C437" s="58">
        <v>42.99</v>
      </c>
      <c r="D437" s="58">
        <v>1</v>
      </c>
      <c r="E437" s="14">
        <v>1431766</v>
      </c>
    </row>
    <row r="438" spans="1:11" s="10" customFormat="1" x14ac:dyDescent="0.2">
      <c r="A438" s="3">
        <f t="shared" si="17"/>
        <v>2027</v>
      </c>
      <c r="B438" s="58">
        <v>27.98</v>
      </c>
      <c r="C438" s="58">
        <v>55.98</v>
      </c>
      <c r="D438" s="58">
        <v>1</v>
      </c>
      <c r="E438" s="14">
        <v>1843631.9999999998</v>
      </c>
    </row>
    <row r="439" spans="1:11" s="10" customFormat="1" x14ac:dyDescent="0.2">
      <c r="A439" s="3">
        <f t="shared" si="17"/>
        <v>2028</v>
      </c>
      <c r="B439" s="58">
        <v>35.97</v>
      </c>
      <c r="C439" s="58">
        <v>70.97</v>
      </c>
      <c r="D439" s="58">
        <v>2.98</v>
      </c>
      <c r="E439" s="14">
        <v>2385264</v>
      </c>
    </row>
    <row r="440" spans="1:11" s="10" customFormat="1" x14ac:dyDescent="0.2">
      <c r="A440" s="3">
        <f t="shared" si="17"/>
        <v>2029</v>
      </c>
      <c r="B440" s="58">
        <v>42.96</v>
      </c>
      <c r="C440" s="58">
        <v>84.96</v>
      </c>
      <c r="D440" s="58">
        <v>4.97</v>
      </c>
      <c r="E440" s="14">
        <v>2883712.9999999995</v>
      </c>
    </row>
    <row r="441" spans="1:11" s="10" customFormat="1" x14ac:dyDescent="0.2">
      <c r="A441" s="3">
        <f t="shared" si="17"/>
        <v>2030</v>
      </c>
      <c r="B441" s="58">
        <v>49.95</v>
      </c>
      <c r="C441" s="58">
        <v>99.95</v>
      </c>
      <c r="D441" s="58">
        <v>4.97</v>
      </c>
      <c r="E441" s="14">
        <v>3360679</v>
      </c>
    </row>
    <row r="442" spans="1:11" s="10" customFormat="1" x14ac:dyDescent="0.2">
      <c r="A442" s="3">
        <f t="shared" si="17"/>
        <v>2031</v>
      </c>
      <c r="B442" s="58">
        <v>49.95</v>
      </c>
      <c r="C442" s="58">
        <v>99.95</v>
      </c>
      <c r="D442" s="58">
        <v>4.97</v>
      </c>
      <c r="E442" s="14">
        <v>3360679</v>
      </c>
    </row>
    <row r="443" spans="1:11" s="10" customFormat="1" x14ac:dyDescent="0.2">
      <c r="A443" s="3">
        <f t="shared" si="17"/>
        <v>2032</v>
      </c>
      <c r="B443" s="58">
        <v>49.95</v>
      </c>
      <c r="C443" s="58">
        <v>99.95</v>
      </c>
      <c r="D443" s="58">
        <v>4.97</v>
      </c>
      <c r="E443" s="14">
        <v>3360679</v>
      </c>
    </row>
    <row r="444" spans="1:11" s="10" customFormat="1" x14ac:dyDescent="0.2">
      <c r="A444" s="3">
        <f t="shared" si="17"/>
        <v>2033</v>
      </c>
      <c r="B444" s="58">
        <v>49.95</v>
      </c>
      <c r="C444" s="58">
        <v>99.95</v>
      </c>
      <c r="D444" s="58">
        <v>4.97</v>
      </c>
      <c r="E444" s="14">
        <v>3360679</v>
      </c>
    </row>
    <row r="445" spans="1:11" s="10" customFormat="1" x14ac:dyDescent="0.2">
      <c r="A445" s="3">
        <f t="shared" si="17"/>
        <v>2034</v>
      </c>
      <c r="B445" s="58">
        <v>49.95</v>
      </c>
      <c r="C445" s="58">
        <v>99.95</v>
      </c>
      <c r="D445" s="58">
        <v>4.97</v>
      </c>
      <c r="E445" s="14">
        <v>3360679</v>
      </c>
    </row>
    <row r="446" spans="1:11" s="10" customFormat="1" x14ac:dyDescent="0.2">
      <c r="A446" s="3">
        <f t="shared" si="17"/>
        <v>2035</v>
      </c>
      <c r="B446" s="58">
        <v>49.95</v>
      </c>
      <c r="C446" s="58">
        <v>99.95</v>
      </c>
      <c r="D446" s="58">
        <v>4.97</v>
      </c>
      <c r="E446" s="14">
        <v>3360679</v>
      </c>
    </row>
    <row r="447" spans="1:11" s="10" customFormat="1" x14ac:dyDescent="0.2">
      <c r="A447" s="3">
        <f t="shared" si="17"/>
        <v>2036</v>
      </c>
      <c r="B447" s="58">
        <v>49.95</v>
      </c>
      <c r="C447" s="58">
        <v>99.96</v>
      </c>
      <c r="D447" s="58">
        <v>4.97</v>
      </c>
      <c r="E447" s="14">
        <v>3360895.9999999995</v>
      </c>
    </row>
    <row r="448" spans="1:11" s="10" customFormat="1" x14ac:dyDescent="0.2">
      <c r="A448" s="3">
        <f t="shared" si="17"/>
        <v>2037</v>
      </c>
      <c r="B448" s="58">
        <v>49.95</v>
      </c>
      <c r="C448" s="58">
        <v>99.97</v>
      </c>
      <c r="D448" s="58">
        <v>4.97</v>
      </c>
      <c r="E448" s="14">
        <v>3361113.0000000005</v>
      </c>
    </row>
    <row r="449" spans="1:12" s="10" customFormat="1" x14ac:dyDescent="0.2">
      <c r="A449" s="3">
        <f t="shared" si="17"/>
        <v>2038</v>
      </c>
      <c r="B449" s="58">
        <v>49.95</v>
      </c>
      <c r="C449" s="58">
        <v>99.98</v>
      </c>
      <c r="D449" s="58">
        <v>4.97</v>
      </c>
      <c r="E449" s="14">
        <v>3361330</v>
      </c>
    </row>
    <row r="450" spans="1:12" s="10" customFormat="1" x14ac:dyDescent="0.2">
      <c r="A450" s="3">
        <f t="shared" si="17"/>
        <v>2039</v>
      </c>
      <c r="B450" s="58">
        <v>49.95</v>
      </c>
      <c r="C450" s="58">
        <v>99.99</v>
      </c>
      <c r="D450" s="58">
        <v>4.97</v>
      </c>
      <c r="E450" s="14">
        <v>3361547</v>
      </c>
    </row>
    <row r="451" spans="1:12" s="10" customFormat="1" x14ac:dyDescent="0.2">
      <c r="A451" s="3">
        <f t="shared" si="17"/>
        <v>2040</v>
      </c>
      <c r="B451" s="58">
        <v>49.95</v>
      </c>
      <c r="C451" s="58">
        <v>99.99</v>
      </c>
      <c r="D451" s="58">
        <v>4.97</v>
      </c>
      <c r="E451" s="14">
        <v>3361547</v>
      </c>
    </row>
    <row r="452" spans="1:12" s="10" customFormat="1" x14ac:dyDescent="0.2">
      <c r="A452" s="3">
        <f t="shared" si="17"/>
        <v>2041</v>
      </c>
      <c r="B452" s="58">
        <v>49.95</v>
      </c>
      <c r="C452" s="58">
        <v>99.99</v>
      </c>
      <c r="D452" s="58">
        <v>4.97</v>
      </c>
      <c r="E452" s="14">
        <v>3361547</v>
      </c>
    </row>
    <row r="453" spans="1:12" s="10" customFormat="1" x14ac:dyDescent="0.2">
      <c r="A453" s="3">
        <f t="shared" si="17"/>
        <v>2042</v>
      </c>
      <c r="B453" s="58">
        <v>49.95</v>
      </c>
      <c r="C453" s="58">
        <v>99.99</v>
      </c>
      <c r="D453" s="58">
        <v>4.97</v>
      </c>
      <c r="E453" s="14">
        <v>3361547</v>
      </c>
    </row>
    <row r="454" spans="1:12" s="10" customFormat="1" x14ac:dyDescent="0.2">
      <c r="A454" s="3">
        <f t="shared" si="17"/>
        <v>2043</v>
      </c>
      <c r="B454" s="58">
        <v>49.95</v>
      </c>
      <c r="C454" s="58">
        <v>99.99</v>
      </c>
      <c r="D454" s="58">
        <v>4.97</v>
      </c>
      <c r="E454" s="14">
        <v>3361547</v>
      </c>
    </row>
    <row r="456" spans="1:12" x14ac:dyDescent="0.2">
      <c r="A456" s="3">
        <f>A431+1</f>
        <v>18</v>
      </c>
      <c r="B456" s="3" t="str">
        <f ca="1">OFFSET(Portfolios!$B$7,A456,0)</f>
        <v>Portfolio18</v>
      </c>
    </row>
    <row r="457" spans="1:12" s="11" customFormat="1" x14ac:dyDescent="0.2">
      <c r="A457" s="3"/>
      <c r="B457" s="42" t="s">
        <v>207</v>
      </c>
      <c r="C457" s="42" t="s">
        <v>208</v>
      </c>
      <c r="D457" s="42" t="s">
        <v>209</v>
      </c>
      <c r="E457" s="11" t="s">
        <v>210</v>
      </c>
      <c r="F457" s="11" t="s">
        <v>211</v>
      </c>
      <c r="G457" s="11" t="s">
        <v>212</v>
      </c>
      <c r="H457" s="11" t="s">
        <v>213</v>
      </c>
      <c r="I457" s="11" t="s">
        <v>214</v>
      </c>
      <c r="J457" s="11" t="s">
        <v>215</v>
      </c>
      <c r="K457" s="11" t="s">
        <v>216</v>
      </c>
      <c r="L457" s="11" t="s">
        <v>217</v>
      </c>
    </row>
    <row r="458" spans="1:12" s="11" customFormat="1" x14ac:dyDescent="0.2">
      <c r="A458" s="3" t="s">
        <v>163</v>
      </c>
      <c r="B458" s="42" t="s">
        <v>218</v>
      </c>
      <c r="C458" s="42" t="s">
        <v>218</v>
      </c>
      <c r="D458" s="42" t="s">
        <v>218</v>
      </c>
      <c r="E458" s="11" t="s">
        <v>219</v>
      </c>
      <c r="F458" s="11" t="s">
        <v>220</v>
      </c>
      <c r="G458" s="11" t="s">
        <v>220</v>
      </c>
      <c r="H458" s="11" t="s">
        <v>220</v>
      </c>
      <c r="I458" s="11" t="s">
        <v>220</v>
      </c>
      <c r="J458" s="11" t="s">
        <v>220</v>
      </c>
      <c r="K458" s="11" t="s">
        <v>220</v>
      </c>
    </row>
    <row r="459" spans="1:12" s="10" customFormat="1" x14ac:dyDescent="0.2">
      <c r="A459" s="3">
        <v>2023</v>
      </c>
      <c r="B459" s="58">
        <v>0</v>
      </c>
      <c r="C459" s="58">
        <v>0</v>
      </c>
      <c r="D459" s="58">
        <v>0</v>
      </c>
      <c r="E459" s="14">
        <v>0</v>
      </c>
    </row>
    <row r="460" spans="1:12" s="10" customFormat="1" x14ac:dyDescent="0.2">
      <c r="A460" s="3">
        <f>A459+1</f>
        <v>2024</v>
      </c>
      <c r="B460" s="58">
        <v>0</v>
      </c>
      <c r="C460" s="58">
        <v>0</v>
      </c>
      <c r="D460" s="58">
        <v>0</v>
      </c>
      <c r="E460" s="14">
        <v>0</v>
      </c>
    </row>
    <row r="461" spans="1:12" s="10" customFormat="1" x14ac:dyDescent="0.2">
      <c r="A461" s="3">
        <f t="shared" ref="A461:A479" si="18">A460+1</f>
        <v>2025</v>
      </c>
      <c r="B461" s="58">
        <v>0</v>
      </c>
      <c r="C461" s="58">
        <v>0</v>
      </c>
      <c r="D461" s="58">
        <v>0</v>
      </c>
      <c r="E461" s="14">
        <v>0</v>
      </c>
    </row>
    <row r="462" spans="1:12" s="10" customFormat="1" x14ac:dyDescent="0.2">
      <c r="A462" s="3">
        <f t="shared" si="18"/>
        <v>2026</v>
      </c>
      <c r="B462" s="58">
        <v>21.99</v>
      </c>
      <c r="C462" s="58">
        <v>43.02</v>
      </c>
      <c r="D462" s="58">
        <v>1</v>
      </c>
      <c r="E462" s="14">
        <v>1432417.0000000002</v>
      </c>
    </row>
    <row r="463" spans="1:12" s="10" customFormat="1" x14ac:dyDescent="0.2">
      <c r="A463" s="3">
        <f t="shared" si="18"/>
        <v>2027</v>
      </c>
      <c r="B463" s="58">
        <v>27.98</v>
      </c>
      <c r="C463" s="58">
        <v>56.01</v>
      </c>
      <c r="D463" s="58">
        <v>1</v>
      </c>
      <c r="E463" s="14">
        <v>1844283</v>
      </c>
    </row>
    <row r="464" spans="1:12" s="10" customFormat="1" x14ac:dyDescent="0.2">
      <c r="A464" s="3">
        <f t="shared" si="18"/>
        <v>2028</v>
      </c>
      <c r="B464" s="58">
        <v>35.97</v>
      </c>
      <c r="C464" s="58">
        <v>71</v>
      </c>
      <c r="D464" s="58">
        <v>2.99</v>
      </c>
      <c r="E464" s="14">
        <v>2386131.9999999995</v>
      </c>
    </row>
    <row r="465" spans="1:5" s="10" customFormat="1" x14ac:dyDescent="0.2">
      <c r="A465" s="3">
        <f t="shared" si="18"/>
        <v>2029</v>
      </c>
      <c r="B465" s="58">
        <v>42.98</v>
      </c>
      <c r="C465" s="58">
        <v>85</v>
      </c>
      <c r="D465" s="58">
        <v>5</v>
      </c>
      <c r="E465" s="14">
        <v>2885665.9999999995</v>
      </c>
    </row>
    <row r="466" spans="1:5" s="10" customFormat="1" x14ac:dyDescent="0.2">
      <c r="A466" s="3">
        <f t="shared" si="18"/>
        <v>2030</v>
      </c>
      <c r="B466" s="58">
        <v>49.99</v>
      </c>
      <c r="C466" s="58">
        <v>100.01</v>
      </c>
      <c r="D466" s="58">
        <v>5.01</v>
      </c>
      <c r="E466" s="14">
        <v>3363716.9999999995</v>
      </c>
    </row>
    <row r="467" spans="1:5" s="10" customFormat="1" x14ac:dyDescent="0.2">
      <c r="A467" s="3">
        <f t="shared" si="18"/>
        <v>2031</v>
      </c>
      <c r="B467" s="58">
        <v>50</v>
      </c>
      <c r="C467" s="58">
        <v>100.01</v>
      </c>
      <c r="D467" s="58">
        <v>5.01</v>
      </c>
      <c r="E467" s="14">
        <v>3363933.9999999991</v>
      </c>
    </row>
    <row r="468" spans="1:5" s="10" customFormat="1" x14ac:dyDescent="0.2">
      <c r="A468" s="3">
        <f t="shared" si="18"/>
        <v>2032</v>
      </c>
      <c r="B468" s="58">
        <v>50.01</v>
      </c>
      <c r="C468" s="58">
        <v>100.01</v>
      </c>
      <c r="D468" s="58">
        <v>5.01</v>
      </c>
      <c r="E468" s="14">
        <v>3364151</v>
      </c>
    </row>
    <row r="469" spans="1:5" s="10" customFormat="1" x14ac:dyDescent="0.2">
      <c r="A469" s="3">
        <f t="shared" si="18"/>
        <v>2033</v>
      </c>
      <c r="B469" s="58">
        <v>50.01</v>
      </c>
      <c r="C469" s="58">
        <v>100.01</v>
      </c>
      <c r="D469" s="58">
        <v>5.01</v>
      </c>
      <c r="E469" s="14">
        <v>3364151</v>
      </c>
    </row>
    <row r="470" spans="1:5" s="10" customFormat="1" x14ac:dyDescent="0.2">
      <c r="A470" s="3">
        <f t="shared" si="18"/>
        <v>2034</v>
      </c>
      <c r="B470" s="58">
        <v>50.01</v>
      </c>
      <c r="C470" s="58">
        <v>100.01</v>
      </c>
      <c r="D470" s="58">
        <v>5.01</v>
      </c>
      <c r="E470" s="14">
        <v>3364151</v>
      </c>
    </row>
    <row r="471" spans="1:5" s="10" customFormat="1" x14ac:dyDescent="0.2">
      <c r="A471" s="3">
        <f t="shared" si="18"/>
        <v>2035</v>
      </c>
      <c r="B471" s="58">
        <v>50.01</v>
      </c>
      <c r="C471" s="58">
        <v>100.01</v>
      </c>
      <c r="D471" s="58">
        <v>5.01</v>
      </c>
      <c r="E471" s="14">
        <v>3364151</v>
      </c>
    </row>
    <row r="472" spans="1:5" s="10" customFormat="1" x14ac:dyDescent="0.2">
      <c r="A472" s="3">
        <f t="shared" si="18"/>
        <v>2036</v>
      </c>
      <c r="B472" s="58">
        <v>50.01</v>
      </c>
      <c r="C472" s="58">
        <v>100.01</v>
      </c>
      <c r="D472" s="58">
        <v>5.01</v>
      </c>
      <c r="E472" s="14">
        <v>3364151</v>
      </c>
    </row>
    <row r="473" spans="1:5" s="10" customFormat="1" x14ac:dyDescent="0.2">
      <c r="A473" s="3">
        <f t="shared" si="18"/>
        <v>2037</v>
      </c>
      <c r="B473" s="58">
        <v>50.01</v>
      </c>
      <c r="C473" s="58">
        <v>100.01</v>
      </c>
      <c r="D473" s="58">
        <v>5.01</v>
      </c>
      <c r="E473" s="14">
        <v>3364151</v>
      </c>
    </row>
    <row r="474" spans="1:5" s="10" customFormat="1" x14ac:dyDescent="0.2">
      <c r="A474" s="3">
        <f t="shared" si="18"/>
        <v>2038</v>
      </c>
      <c r="B474" s="58">
        <v>50.01</v>
      </c>
      <c r="C474" s="58">
        <v>100.01</v>
      </c>
      <c r="D474" s="58">
        <v>5.01</v>
      </c>
      <c r="E474" s="14">
        <v>3364151</v>
      </c>
    </row>
    <row r="475" spans="1:5" s="10" customFormat="1" x14ac:dyDescent="0.2">
      <c r="A475" s="3">
        <f t="shared" si="18"/>
        <v>2039</v>
      </c>
      <c r="B475" s="58">
        <v>50.01</v>
      </c>
      <c r="C475" s="58">
        <v>100.01</v>
      </c>
      <c r="D475" s="58">
        <v>5.01</v>
      </c>
      <c r="E475" s="14">
        <v>3364151</v>
      </c>
    </row>
    <row r="476" spans="1:5" s="10" customFormat="1" x14ac:dyDescent="0.2">
      <c r="A476" s="3">
        <f t="shared" si="18"/>
        <v>2040</v>
      </c>
      <c r="B476" s="58">
        <v>50.01</v>
      </c>
      <c r="C476" s="58">
        <v>100.01</v>
      </c>
      <c r="D476" s="58">
        <v>5.01</v>
      </c>
      <c r="E476" s="14">
        <v>3364151</v>
      </c>
    </row>
    <row r="477" spans="1:5" s="10" customFormat="1" x14ac:dyDescent="0.2">
      <c r="A477" s="3">
        <f t="shared" si="18"/>
        <v>2041</v>
      </c>
      <c r="B477" s="58">
        <v>50.01</v>
      </c>
      <c r="C477" s="58">
        <v>100.01</v>
      </c>
      <c r="D477" s="58">
        <v>5.01</v>
      </c>
      <c r="E477" s="14">
        <v>3364151</v>
      </c>
    </row>
    <row r="478" spans="1:5" s="10" customFormat="1" x14ac:dyDescent="0.2">
      <c r="A478" s="3">
        <f t="shared" si="18"/>
        <v>2042</v>
      </c>
      <c r="B478" s="58">
        <v>50.01</v>
      </c>
      <c r="C478" s="58">
        <v>100.01</v>
      </c>
      <c r="D478" s="58">
        <v>5.01</v>
      </c>
      <c r="E478" s="14">
        <v>3364151</v>
      </c>
    </row>
    <row r="479" spans="1:5" s="10" customFormat="1" x14ac:dyDescent="0.2">
      <c r="A479" s="3">
        <f t="shared" si="18"/>
        <v>2043</v>
      </c>
      <c r="B479" s="58">
        <v>50.01</v>
      </c>
      <c r="C479" s="58">
        <v>100.01</v>
      </c>
      <c r="D479" s="58">
        <v>5.01</v>
      </c>
      <c r="E479" s="14">
        <v>3364151</v>
      </c>
    </row>
    <row r="481" spans="1:12" x14ac:dyDescent="0.2">
      <c r="A481" s="3">
        <f>A456+1</f>
        <v>19</v>
      </c>
      <c r="B481" s="3" t="str">
        <f ca="1">OFFSET(Portfolios!$B$7,A481,0)</f>
        <v>Portfolio19</v>
      </c>
    </row>
    <row r="482" spans="1:12" s="11" customFormat="1" x14ac:dyDescent="0.2">
      <c r="A482" s="3"/>
      <c r="B482" s="42" t="s">
        <v>207</v>
      </c>
      <c r="C482" s="42" t="s">
        <v>208</v>
      </c>
      <c r="D482" s="42" t="s">
        <v>209</v>
      </c>
      <c r="E482" s="11" t="s">
        <v>210</v>
      </c>
      <c r="F482" s="11" t="s">
        <v>211</v>
      </c>
      <c r="G482" s="11" t="s">
        <v>212</v>
      </c>
      <c r="H482" s="11" t="s">
        <v>213</v>
      </c>
      <c r="I482" s="11" t="s">
        <v>214</v>
      </c>
      <c r="J482" s="11" t="s">
        <v>215</v>
      </c>
      <c r="K482" s="11" t="s">
        <v>216</v>
      </c>
      <c r="L482" s="11" t="s">
        <v>217</v>
      </c>
    </row>
    <row r="483" spans="1:12" s="11" customFormat="1" x14ac:dyDescent="0.2">
      <c r="A483" s="3" t="s">
        <v>163</v>
      </c>
      <c r="B483" s="42" t="s">
        <v>218</v>
      </c>
      <c r="C483" s="42" t="s">
        <v>218</v>
      </c>
      <c r="D483" s="42" t="s">
        <v>218</v>
      </c>
      <c r="E483" s="11" t="s">
        <v>219</v>
      </c>
      <c r="F483" s="11" t="s">
        <v>220</v>
      </c>
      <c r="G483" s="11" t="s">
        <v>220</v>
      </c>
      <c r="H483" s="11" t="s">
        <v>220</v>
      </c>
      <c r="I483" s="11" t="s">
        <v>220</v>
      </c>
      <c r="J483" s="11" t="s">
        <v>220</v>
      </c>
      <c r="K483" s="11" t="s">
        <v>220</v>
      </c>
    </row>
    <row r="484" spans="1:12" s="10" customFormat="1" x14ac:dyDescent="0.2">
      <c r="A484" s="3">
        <v>2023</v>
      </c>
      <c r="B484" s="58">
        <v>0</v>
      </c>
      <c r="C484" s="58">
        <v>0</v>
      </c>
      <c r="D484" s="58">
        <v>0</v>
      </c>
      <c r="E484" s="14">
        <v>0</v>
      </c>
    </row>
    <row r="485" spans="1:12" s="10" customFormat="1" x14ac:dyDescent="0.2">
      <c r="A485" s="3">
        <f>A484+1</f>
        <v>2024</v>
      </c>
      <c r="B485" s="58">
        <v>0</v>
      </c>
      <c r="C485" s="58">
        <v>0</v>
      </c>
      <c r="D485" s="58">
        <v>0</v>
      </c>
      <c r="E485" s="14">
        <v>0</v>
      </c>
    </row>
    <row r="486" spans="1:12" s="10" customFormat="1" x14ac:dyDescent="0.2">
      <c r="A486" s="3">
        <f t="shared" ref="A486:A504" si="19">A485+1</f>
        <v>2025</v>
      </c>
      <c r="B486" s="58">
        <v>0</v>
      </c>
      <c r="C486" s="58">
        <v>0</v>
      </c>
      <c r="D486" s="58">
        <v>0</v>
      </c>
      <c r="E486" s="14">
        <v>0</v>
      </c>
    </row>
    <row r="487" spans="1:12" s="10" customFormat="1" x14ac:dyDescent="0.2">
      <c r="A487" s="3">
        <f t="shared" si="19"/>
        <v>2026</v>
      </c>
      <c r="B487" s="58">
        <v>21.99</v>
      </c>
      <c r="C487" s="58">
        <v>43.01</v>
      </c>
      <c r="D487" s="58">
        <v>1</v>
      </c>
      <c r="E487" s="14">
        <v>1432200</v>
      </c>
    </row>
    <row r="488" spans="1:12" s="10" customFormat="1" x14ac:dyDescent="0.2">
      <c r="A488" s="3">
        <f t="shared" si="19"/>
        <v>2027</v>
      </c>
      <c r="B488" s="58">
        <v>27.98</v>
      </c>
      <c r="C488" s="58">
        <v>56.02</v>
      </c>
      <c r="D488" s="58">
        <v>1</v>
      </c>
      <c r="E488" s="14">
        <v>1844500</v>
      </c>
    </row>
    <row r="489" spans="1:12" s="10" customFormat="1" x14ac:dyDescent="0.2">
      <c r="A489" s="3">
        <f t="shared" si="19"/>
        <v>2028</v>
      </c>
      <c r="B489" s="58">
        <v>35.97</v>
      </c>
      <c r="C489" s="58">
        <v>71.03</v>
      </c>
      <c r="D489" s="58">
        <v>3.01</v>
      </c>
      <c r="E489" s="14">
        <v>2387217</v>
      </c>
    </row>
    <row r="490" spans="1:12" s="10" customFormat="1" x14ac:dyDescent="0.2">
      <c r="A490" s="3">
        <f t="shared" si="19"/>
        <v>2029</v>
      </c>
      <c r="B490" s="58">
        <v>42.98</v>
      </c>
      <c r="C490" s="58">
        <v>85.02</v>
      </c>
      <c r="D490" s="58">
        <v>5</v>
      </c>
      <c r="E490" s="14">
        <v>2886100</v>
      </c>
    </row>
    <row r="491" spans="1:12" s="10" customFormat="1" x14ac:dyDescent="0.2">
      <c r="A491" s="3">
        <f t="shared" si="19"/>
        <v>2030</v>
      </c>
      <c r="B491" s="58">
        <v>49.99</v>
      </c>
      <c r="C491" s="58">
        <v>100.01</v>
      </c>
      <c r="D491" s="58">
        <v>5.01</v>
      </c>
      <c r="E491" s="14">
        <v>3363716.9999999995</v>
      </c>
    </row>
    <row r="492" spans="1:12" s="10" customFormat="1" x14ac:dyDescent="0.2">
      <c r="A492" s="3">
        <f t="shared" si="19"/>
        <v>2031</v>
      </c>
      <c r="B492" s="58">
        <v>50</v>
      </c>
      <c r="C492" s="58">
        <v>100.01</v>
      </c>
      <c r="D492" s="58">
        <v>5.01</v>
      </c>
      <c r="E492" s="14">
        <v>3363933.9999999991</v>
      </c>
    </row>
    <row r="493" spans="1:12" s="10" customFormat="1" x14ac:dyDescent="0.2">
      <c r="A493" s="3">
        <f t="shared" si="19"/>
        <v>2032</v>
      </c>
      <c r="B493" s="58">
        <v>50.01</v>
      </c>
      <c r="C493" s="58">
        <v>100.01</v>
      </c>
      <c r="D493" s="58">
        <v>5.01</v>
      </c>
      <c r="E493" s="14">
        <v>3364151</v>
      </c>
    </row>
    <row r="494" spans="1:12" s="10" customFormat="1" x14ac:dyDescent="0.2">
      <c r="A494" s="3">
        <f t="shared" si="19"/>
        <v>2033</v>
      </c>
      <c r="B494" s="58">
        <v>50.01</v>
      </c>
      <c r="C494" s="58">
        <v>100.01</v>
      </c>
      <c r="D494" s="58">
        <v>5.01</v>
      </c>
      <c r="E494" s="14">
        <v>3364151</v>
      </c>
    </row>
    <row r="495" spans="1:12" s="10" customFormat="1" x14ac:dyDescent="0.2">
      <c r="A495" s="3">
        <f t="shared" si="19"/>
        <v>2034</v>
      </c>
      <c r="B495" s="58">
        <v>50.01</v>
      </c>
      <c r="C495" s="58">
        <v>100.01</v>
      </c>
      <c r="D495" s="58">
        <v>5.01</v>
      </c>
      <c r="E495" s="14">
        <v>3364151</v>
      </c>
    </row>
    <row r="496" spans="1:12" s="10" customFormat="1" x14ac:dyDescent="0.2">
      <c r="A496" s="3">
        <f t="shared" si="19"/>
        <v>2035</v>
      </c>
      <c r="B496" s="58">
        <v>50.01</v>
      </c>
      <c r="C496" s="58">
        <v>100.01</v>
      </c>
      <c r="D496" s="58">
        <v>5.01</v>
      </c>
      <c r="E496" s="14">
        <v>3364151</v>
      </c>
    </row>
    <row r="497" spans="1:12" s="10" customFormat="1" x14ac:dyDescent="0.2">
      <c r="A497" s="3">
        <f t="shared" si="19"/>
        <v>2036</v>
      </c>
      <c r="B497" s="58">
        <v>50.01</v>
      </c>
      <c r="C497" s="58">
        <v>100.01</v>
      </c>
      <c r="D497" s="58">
        <v>5.01</v>
      </c>
      <c r="E497" s="14">
        <v>3364151</v>
      </c>
    </row>
    <row r="498" spans="1:12" s="10" customFormat="1" x14ac:dyDescent="0.2">
      <c r="A498" s="3">
        <f t="shared" si="19"/>
        <v>2037</v>
      </c>
      <c r="B498" s="58">
        <v>50.01</v>
      </c>
      <c r="C498" s="58">
        <v>100.01</v>
      </c>
      <c r="D498" s="58">
        <v>5.01</v>
      </c>
      <c r="E498" s="14">
        <v>3364151</v>
      </c>
    </row>
    <row r="499" spans="1:12" s="10" customFormat="1" x14ac:dyDescent="0.2">
      <c r="A499" s="3">
        <f t="shared" si="19"/>
        <v>2038</v>
      </c>
      <c r="B499" s="58">
        <v>50.01</v>
      </c>
      <c r="C499" s="58">
        <v>100.01</v>
      </c>
      <c r="D499" s="58">
        <v>5.01</v>
      </c>
      <c r="E499" s="14">
        <v>3364151</v>
      </c>
    </row>
    <row r="500" spans="1:12" s="10" customFormat="1" x14ac:dyDescent="0.2">
      <c r="A500" s="3">
        <f t="shared" si="19"/>
        <v>2039</v>
      </c>
      <c r="B500" s="58">
        <v>50.01</v>
      </c>
      <c r="C500" s="58">
        <v>100.01</v>
      </c>
      <c r="D500" s="58">
        <v>5.01</v>
      </c>
      <c r="E500" s="14">
        <v>3364151</v>
      </c>
    </row>
    <row r="501" spans="1:12" s="10" customFormat="1" x14ac:dyDescent="0.2">
      <c r="A501" s="3">
        <f t="shared" si="19"/>
        <v>2040</v>
      </c>
      <c r="B501" s="58">
        <v>50.01</v>
      </c>
      <c r="C501" s="58">
        <v>100.01</v>
      </c>
      <c r="D501" s="58">
        <v>5.01</v>
      </c>
      <c r="E501" s="14">
        <v>3364151</v>
      </c>
    </row>
    <row r="502" spans="1:12" s="10" customFormat="1" x14ac:dyDescent="0.2">
      <c r="A502" s="3">
        <f t="shared" si="19"/>
        <v>2041</v>
      </c>
      <c r="B502" s="58">
        <v>50.01</v>
      </c>
      <c r="C502" s="58">
        <v>100.01</v>
      </c>
      <c r="D502" s="58">
        <v>5.01</v>
      </c>
      <c r="E502" s="14">
        <v>3364151</v>
      </c>
    </row>
    <row r="503" spans="1:12" s="10" customFormat="1" x14ac:dyDescent="0.2">
      <c r="A503" s="3">
        <f t="shared" si="19"/>
        <v>2042</v>
      </c>
      <c r="B503" s="58">
        <v>50.01</v>
      </c>
      <c r="C503" s="58">
        <v>100.01</v>
      </c>
      <c r="D503" s="58">
        <v>5.01</v>
      </c>
      <c r="E503" s="14">
        <v>3364151</v>
      </c>
    </row>
    <row r="504" spans="1:12" s="10" customFormat="1" x14ac:dyDescent="0.2">
      <c r="A504" s="3">
        <f t="shared" si="19"/>
        <v>2043</v>
      </c>
      <c r="B504" s="58">
        <v>50.01</v>
      </c>
      <c r="C504" s="58">
        <v>100.01</v>
      </c>
      <c r="D504" s="58">
        <v>5.01</v>
      </c>
      <c r="E504" s="14">
        <v>3364151</v>
      </c>
    </row>
    <row r="506" spans="1:12" x14ac:dyDescent="0.2">
      <c r="A506" s="3">
        <f>A481+1</f>
        <v>20</v>
      </c>
      <c r="B506" s="3" t="str">
        <f ca="1">OFFSET(Portfolios!$B$7,A506,0)</f>
        <v>Portfolio20</v>
      </c>
    </row>
    <row r="507" spans="1:12" s="11" customFormat="1" x14ac:dyDescent="0.2">
      <c r="A507" s="3"/>
      <c r="B507" s="42" t="s">
        <v>207</v>
      </c>
      <c r="C507" s="42" t="s">
        <v>208</v>
      </c>
      <c r="D507" s="42" t="s">
        <v>209</v>
      </c>
      <c r="E507" s="11" t="s">
        <v>210</v>
      </c>
      <c r="F507" s="11" t="s">
        <v>211</v>
      </c>
      <c r="G507" s="11" t="s">
        <v>212</v>
      </c>
      <c r="H507" s="11" t="s">
        <v>213</v>
      </c>
      <c r="I507" s="11" t="s">
        <v>214</v>
      </c>
      <c r="J507" s="11" t="s">
        <v>215</v>
      </c>
      <c r="K507" s="11" t="s">
        <v>216</v>
      </c>
      <c r="L507" s="11" t="s">
        <v>217</v>
      </c>
    </row>
    <row r="508" spans="1:12" s="11" customFormat="1" x14ac:dyDescent="0.2">
      <c r="A508" s="3" t="s">
        <v>163</v>
      </c>
      <c r="B508" s="42" t="s">
        <v>218</v>
      </c>
      <c r="C508" s="42" t="s">
        <v>218</v>
      </c>
      <c r="D508" s="42" t="s">
        <v>218</v>
      </c>
      <c r="E508" s="11" t="s">
        <v>219</v>
      </c>
      <c r="F508" s="11" t="s">
        <v>220</v>
      </c>
      <c r="G508" s="11" t="s">
        <v>220</v>
      </c>
      <c r="H508" s="11" t="s">
        <v>220</v>
      </c>
      <c r="I508" s="11" t="s">
        <v>220</v>
      </c>
      <c r="J508" s="11" t="s">
        <v>220</v>
      </c>
      <c r="K508" s="11" t="s">
        <v>220</v>
      </c>
    </row>
    <row r="509" spans="1:12" s="10" customFormat="1" x14ac:dyDescent="0.2">
      <c r="A509" s="3">
        <v>2023</v>
      </c>
      <c r="B509" s="58">
        <v>0</v>
      </c>
      <c r="C509" s="58">
        <v>0</v>
      </c>
      <c r="D509" s="58">
        <v>0</v>
      </c>
      <c r="E509" s="14">
        <v>0</v>
      </c>
    </row>
    <row r="510" spans="1:12" s="10" customFormat="1" x14ac:dyDescent="0.2">
      <c r="A510" s="3">
        <f>A509+1</f>
        <v>2024</v>
      </c>
      <c r="B510" s="58">
        <v>0</v>
      </c>
      <c r="C510" s="58">
        <v>0</v>
      </c>
      <c r="D510" s="58">
        <v>0</v>
      </c>
      <c r="E510" s="14">
        <v>0</v>
      </c>
    </row>
    <row r="511" spans="1:12" s="10" customFormat="1" x14ac:dyDescent="0.2">
      <c r="A511" s="3">
        <f t="shared" ref="A511:A529" si="20">A510+1</f>
        <v>2025</v>
      </c>
      <c r="B511" s="58">
        <v>0</v>
      </c>
      <c r="C511" s="58">
        <v>0</v>
      </c>
      <c r="D511" s="58">
        <v>0</v>
      </c>
      <c r="E511" s="14">
        <v>0</v>
      </c>
    </row>
    <row r="512" spans="1:12" s="10" customFormat="1" x14ac:dyDescent="0.2">
      <c r="A512" s="3">
        <f t="shared" si="20"/>
        <v>2026</v>
      </c>
      <c r="B512" s="58">
        <v>21.99</v>
      </c>
      <c r="C512" s="58">
        <v>42.99</v>
      </c>
      <c r="D512" s="58">
        <v>1</v>
      </c>
      <c r="E512" s="14">
        <v>1431766</v>
      </c>
    </row>
    <row r="513" spans="1:5" s="10" customFormat="1" x14ac:dyDescent="0.2">
      <c r="A513" s="3">
        <f t="shared" si="20"/>
        <v>2027</v>
      </c>
      <c r="B513" s="58">
        <v>27.98</v>
      </c>
      <c r="C513" s="58">
        <v>55.98</v>
      </c>
      <c r="D513" s="58">
        <v>1</v>
      </c>
      <c r="E513" s="14">
        <v>1843631.9999999998</v>
      </c>
    </row>
    <row r="514" spans="1:5" s="10" customFormat="1" x14ac:dyDescent="0.2">
      <c r="A514" s="3">
        <f t="shared" si="20"/>
        <v>2028</v>
      </c>
      <c r="B514" s="58">
        <v>35.97</v>
      </c>
      <c r="C514" s="58">
        <v>70.989999999999995</v>
      </c>
      <c r="D514" s="58">
        <v>2.99</v>
      </c>
      <c r="E514" s="14">
        <v>2385914.9999999995</v>
      </c>
    </row>
    <row r="515" spans="1:5" s="10" customFormat="1" x14ac:dyDescent="0.2">
      <c r="A515" s="3">
        <f t="shared" si="20"/>
        <v>2029</v>
      </c>
      <c r="B515" s="58">
        <v>42.98</v>
      </c>
      <c r="C515" s="58">
        <v>85</v>
      </c>
      <c r="D515" s="58">
        <v>5</v>
      </c>
      <c r="E515" s="14">
        <v>2885665.9999999995</v>
      </c>
    </row>
    <row r="516" spans="1:5" s="10" customFormat="1" x14ac:dyDescent="0.2">
      <c r="A516" s="3">
        <f t="shared" si="20"/>
        <v>2030</v>
      </c>
      <c r="B516" s="58">
        <v>49.99</v>
      </c>
      <c r="C516" s="58">
        <v>100.01</v>
      </c>
      <c r="D516" s="58">
        <v>5.01</v>
      </c>
      <c r="E516" s="14">
        <v>3363716.9999999995</v>
      </c>
    </row>
    <row r="517" spans="1:5" s="10" customFormat="1" x14ac:dyDescent="0.2">
      <c r="A517" s="3">
        <f t="shared" si="20"/>
        <v>2031</v>
      </c>
      <c r="B517" s="58">
        <v>50</v>
      </c>
      <c r="C517" s="58">
        <v>100.01</v>
      </c>
      <c r="D517" s="58">
        <v>5.01</v>
      </c>
      <c r="E517" s="14">
        <v>3363933.9999999991</v>
      </c>
    </row>
    <row r="518" spans="1:5" s="10" customFormat="1" x14ac:dyDescent="0.2">
      <c r="A518" s="3">
        <f t="shared" si="20"/>
        <v>2032</v>
      </c>
      <c r="B518" s="58">
        <v>50.01</v>
      </c>
      <c r="C518" s="58">
        <v>100.01</v>
      </c>
      <c r="D518" s="58">
        <v>5.01</v>
      </c>
      <c r="E518" s="14">
        <v>3364151</v>
      </c>
    </row>
    <row r="519" spans="1:5" s="10" customFormat="1" x14ac:dyDescent="0.2">
      <c r="A519" s="3">
        <f t="shared" si="20"/>
        <v>2033</v>
      </c>
      <c r="B519" s="58">
        <v>50.01</v>
      </c>
      <c r="C519" s="58">
        <v>100.01</v>
      </c>
      <c r="D519" s="58">
        <v>5.01</v>
      </c>
      <c r="E519" s="14">
        <v>3364151</v>
      </c>
    </row>
    <row r="520" spans="1:5" s="10" customFormat="1" x14ac:dyDescent="0.2">
      <c r="A520" s="3">
        <f t="shared" si="20"/>
        <v>2034</v>
      </c>
      <c r="B520" s="58">
        <v>50.01</v>
      </c>
      <c r="C520" s="58">
        <v>100.01</v>
      </c>
      <c r="D520" s="58">
        <v>5.01</v>
      </c>
      <c r="E520" s="14">
        <v>3364151</v>
      </c>
    </row>
    <row r="521" spans="1:5" s="10" customFormat="1" x14ac:dyDescent="0.2">
      <c r="A521" s="3">
        <f t="shared" si="20"/>
        <v>2035</v>
      </c>
      <c r="B521" s="58">
        <v>50.01</v>
      </c>
      <c r="C521" s="58">
        <v>100.01</v>
      </c>
      <c r="D521" s="58">
        <v>5.01</v>
      </c>
      <c r="E521" s="14">
        <v>3364151</v>
      </c>
    </row>
    <row r="522" spans="1:5" s="10" customFormat="1" x14ac:dyDescent="0.2">
      <c r="A522" s="3">
        <f t="shared" si="20"/>
        <v>2036</v>
      </c>
      <c r="B522" s="58">
        <v>50.01</v>
      </c>
      <c r="C522" s="58">
        <v>100.01</v>
      </c>
      <c r="D522" s="58">
        <v>5.01</v>
      </c>
      <c r="E522" s="14">
        <v>3364151</v>
      </c>
    </row>
    <row r="523" spans="1:5" s="10" customFormat="1" x14ac:dyDescent="0.2">
      <c r="A523" s="3">
        <f t="shared" si="20"/>
        <v>2037</v>
      </c>
      <c r="B523" s="58">
        <v>50.01</v>
      </c>
      <c r="C523" s="58">
        <v>100.01</v>
      </c>
      <c r="D523" s="58">
        <v>5.01</v>
      </c>
      <c r="E523" s="14">
        <v>3364151</v>
      </c>
    </row>
    <row r="524" spans="1:5" s="10" customFormat="1" x14ac:dyDescent="0.2">
      <c r="A524" s="3">
        <f t="shared" si="20"/>
        <v>2038</v>
      </c>
      <c r="B524" s="58">
        <v>50.01</v>
      </c>
      <c r="C524" s="58">
        <v>100.01</v>
      </c>
      <c r="D524" s="58">
        <v>5.01</v>
      </c>
      <c r="E524" s="14">
        <v>3364151</v>
      </c>
    </row>
    <row r="525" spans="1:5" s="10" customFormat="1" x14ac:dyDescent="0.2">
      <c r="A525" s="3">
        <f t="shared" si="20"/>
        <v>2039</v>
      </c>
      <c r="B525" s="58">
        <v>50.01</v>
      </c>
      <c r="C525" s="58">
        <v>100.01</v>
      </c>
      <c r="D525" s="58">
        <v>5.01</v>
      </c>
      <c r="E525" s="14">
        <v>3364151</v>
      </c>
    </row>
    <row r="526" spans="1:5" s="10" customFormat="1" x14ac:dyDescent="0.2">
      <c r="A526" s="3">
        <f t="shared" si="20"/>
        <v>2040</v>
      </c>
      <c r="B526" s="58">
        <v>50.01</v>
      </c>
      <c r="C526" s="58">
        <v>100.01</v>
      </c>
      <c r="D526" s="58">
        <v>5.01</v>
      </c>
      <c r="E526" s="14">
        <v>3364151</v>
      </c>
    </row>
    <row r="527" spans="1:5" s="10" customFormat="1" x14ac:dyDescent="0.2">
      <c r="A527" s="3">
        <f t="shared" si="20"/>
        <v>2041</v>
      </c>
      <c r="B527" s="58">
        <v>50.01</v>
      </c>
      <c r="C527" s="58">
        <v>100.01</v>
      </c>
      <c r="D527" s="58">
        <v>5.01</v>
      </c>
      <c r="E527" s="14">
        <v>3364151</v>
      </c>
    </row>
    <row r="528" spans="1:5" s="10" customFormat="1" x14ac:dyDescent="0.2">
      <c r="A528" s="3">
        <f t="shared" si="20"/>
        <v>2042</v>
      </c>
      <c r="B528" s="58">
        <v>50.01</v>
      </c>
      <c r="C528" s="58">
        <v>100.01</v>
      </c>
      <c r="D528" s="58">
        <v>5.01</v>
      </c>
      <c r="E528" s="14">
        <v>3364151</v>
      </c>
    </row>
    <row r="529" spans="1:12" s="10" customFormat="1" x14ac:dyDescent="0.2">
      <c r="A529" s="3">
        <f t="shared" si="20"/>
        <v>2043</v>
      </c>
      <c r="B529" s="58">
        <v>50.01</v>
      </c>
      <c r="C529" s="58">
        <v>100.01</v>
      </c>
      <c r="D529" s="58">
        <v>5.01</v>
      </c>
      <c r="E529" s="14">
        <v>3364151</v>
      </c>
    </row>
    <row r="531" spans="1:12" x14ac:dyDescent="0.2">
      <c r="A531" s="3">
        <f>A506+1</f>
        <v>21</v>
      </c>
      <c r="B531" s="3" t="str">
        <f ca="1">OFFSET(Portfolios!$B$7,A531,0)</f>
        <v>Portfolio21</v>
      </c>
    </row>
    <row r="532" spans="1:12" s="11" customFormat="1" x14ac:dyDescent="0.2">
      <c r="A532" s="3"/>
      <c r="B532" s="42" t="s">
        <v>207</v>
      </c>
      <c r="C532" s="42" t="s">
        <v>208</v>
      </c>
      <c r="D532" s="42" t="s">
        <v>209</v>
      </c>
      <c r="E532" s="11" t="s">
        <v>210</v>
      </c>
      <c r="F532" s="11" t="s">
        <v>211</v>
      </c>
      <c r="G532" s="11" t="s">
        <v>212</v>
      </c>
      <c r="H532" s="11" t="s">
        <v>213</v>
      </c>
      <c r="I532" s="11" t="s">
        <v>214</v>
      </c>
      <c r="J532" s="11" t="s">
        <v>215</v>
      </c>
      <c r="K532" s="11" t="s">
        <v>216</v>
      </c>
      <c r="L532" s="11" t="s">
        <v>217</v>
      </c>
    </row>
    <row r="533" spans="1:12" s="11" customFormat="1" x14ac:dyDescent="0.2">
      <c r="A533" s="3" t="s">
        <v>163</v>
      </c>
      <c r="B533" s="42" t="s">
        <v>218</v>
      </c>
      <c r="C533" s="42" t="s">
        <v>218</v>
      </c>
      <c r="D533" s="42" t="s">
        <v>218</v>
      </c>
      <c r="E533" s="11" t="s">
        <v>219</v>
      </c>
      <c r="F533" s="11" t="s">
        <v>220</v>
      </c>
      <c r="G533" s="11" t="s">
        <v>220</v>
      </c>
      <c r="H533" s="11" t="s">
        <v>220</v>
      </c>
      <c r="I533" s="11" t="s">
        <v>220</v>
      </c>
      <c r="J533" s="11" t="s">
        <v>220</v>
      </c>
      <c r="K533" s="11" t="s">
        <v>220</v>
      </c>
    </row>
    <row r="534" spans="1:12" s="10" customFormat="1" x14ac:dyDescent="0.2">
      <c r="A534" s="3">
        <v>2023</v>
      </c>
      <c r="B534" s="58">
        <v>0</v>
      </c>
      <c r="C534" s="58">
        <v>0</v>
      </c>
      <c r="D534" s="58">
        <v>0</v>
      </c>
      <c r="E534" s="14">
        <v>0</v>
      </c>
    </row>
    <row r="535" spans="1:12" s="10" customFormat="1" x14ac:dyDescent="0.2">
      <c r="A535" s="3">
        <f>A534+1</f>
        <v>2024</v>
      </c>
      <c r="B535" s="58">
        <v>0</v>
      </c>
      <c r="C535" s="58">
        <v>0</v>
      </c>
      <c r="D535" s="58">
        <v>0</v>
      </c>
      <c r="E535" s="14">
        <v>0</v>
      </c>
    </row>
    <row r="536" spans="1:12" s="10" customFormat="1" x14ac:dyDescent="0.2">
      <c r="A536" s="3">
        <f t="shared" ref="A536:A554" si="21">A535+1</f>
        <v>2025</v>
      </c>
      <c r="B536" s="58">
        <v>0</v>
      </c>
      <c r="C536" s="58">
        <v>0</v>
      </c>
      <c r="D536" s="58">
        <v>0</v>
      </c>
      <c r="E536" s="14">
        <v>0</v>
      </c>
    </row>
    <row r="537" spans="1:12" s="10" customFormat="1" x14ac:dyDescent="0.2">
      <c r="A537" s="3">
        <f t="shared" si="21"/>
        <v>2026</v>
      </c>
      <c r="B537" s="58">
        <v>21.99</v>
      </c>
      <c r="C537" s="58">
        <v>42.99</v>
      </c>
      <c r="D537" s="58">
        <v>1</v>
      </c>
      <c r="E537" s="14">
        <v>1431766</v>
      </c>
    </row>
    <row r="538" spans="1:12" s="10" customFormat="1" x14ac:dyDescent="0.2">
      <c r="A538" s="3">
        <f t="shared" si="21"/>
        <v>2027</v>
      </c>
      <c r="B538" s="58">
        <v>27.98</v>
      </c>
      <c r="C538" s="58">
        <v>55.98</v>
      </c>
      <c r="D538" s="58">
        <v>1</v>
      </c>
      <c r="E538" s="14">
        <v>1843631.9999999998</v>
      </c>
    </row>
    <row r="539" spans="1:12" s="10" customFormat="1" x14ac:dyDescent="0.2">
      <c r="A539" s="3">
        <f t="shared" si="21"/>
        <v>2028</v>
      </c>
      <c r="B539" s="58">
        <v>35.97</v>
      </c>
      <c r="C539" s="58">
        <v>70.98</v>
      </c>
      <c r="D539" s="58">
        <v>2.98</v>
      </c>
      <c r="E539" s="14">
        <v>2385481</v>
      </c>
    </row>
    <row r="540" spans="1:12" s="10" customFormat="1" x14ac:dyDescent="0.2">
      <c r="A540" s="3">
        <f t="shared" si="21"/>
        <v>2029</v>
      </c>
      <c r="B540" s="58">
        <v>42.98</v>
      </c>
      <c r="C540" s="58">
        <v>84.99</v>
      </c>
      <c r="D540" s="58">
        <v>4.99</v>
      </c>
      <c r="E540" s="14">
        <v>2885232</v>
      </c>
    </row>
    <row r="541" spans="1:12" s="10" customFormat="1" x14ac:dyDescent="0.2">
      <c r="A541" s="3">
        <f t="shared" si="21"/>
        <v>2030</v>
      </c>
      <c r="B541" s="58">
        <v>49.99</v>
      </c>
      <c r="C541" s="58">
        <v>100</v>
      </c>
      <c r="D541" s="58">
        <v>5</v>
      </c>
      <c r="E541" s="14">
        <v>3363283</v>
      </c>
    </row>
    <row r="542" spans="1:12" s="10" customFormat="1" x14ac:dyDescent="0.2">
      <c r="A542" s="3">
        <f t="shared" si="21"/>
        <v>2031</v>
      </c>
      <c r="B542" s="58">
        <v>50</v>
      </c>
      <c r="C542" s="58">
        <v>100.01</v>
      </c>
      <c r="D542" s="58">
        <v>5.01</v>
      </c>
      <c r="E542" s="14">
        <v>3363933.9999999991</v>
      </c>
    </row>
    <row r="543" spans="1:12" s="10" customFormat="1" x14ac:dyDescent="0.2">
      <c r="A543" s="3">
        <f t="shared" si="21"/>
        <v>2032</v>
      </c>
      <c r="B543" s="58">
        <v>50.01</v>
      </c>
      <c r="C543" s="58">
        <v>100.01</v>
      </c>
      <c r="D543" s="58">
        <v>5.01</v>
      </c>
      <c r="E543" s="14">
        <v>3364151</v>
      </c>
    </row>
    <row r="544" spans="1:12" s="10" customFormat="1" x14ac:dyDescent="0.2">
      <c r="A544" s="3">
        <f t="shared" si="21"/>
        <v>2033</v>
      </c>
      <c r="B544" s="58">
        <v>50.01</v>
      </c>
      <c r="C544" s="58">
        <v>100.01</v>
      </c>
      <c r="D544" s="58">
        <v>5.01</v>
      </c>
      <c r="E544" s="14">
        <v>3364151</v>
      </c>
    </row>
    <row r="545" spans="1:12" s="10" customFormat="1" x14ac:dyDescent="0.2">
      <c r="A545" s="3">
        <f t="shared" si="21"/>
        <v>2034</v>
      </c>
      <c r="B545" s="58">
        <v>50.01</v>
      </c>
      <c r="C545" s="58">
        <v>100.01</v>
      </c>
      <c r="D545" s="58">
        <v>5.01</v>
      </c>
      <c r="E545" s="14">
        <v>3364151</v>
      </c>
    </row>
    <row r="546" spans="1:12" s="10" customFormat="1" x14ac:dyDescent="0.2">
      <c r="A546" s="3">
        <f t="shared" si="21"/>
        <v>2035</v>
      </c>
      <c r="B546" s="58">
        <v>50.01</v>
      </c>
      <c r="C546" s="58">
        <v>100.01</v>
      </c>
      <c r="D546" s="58">
        <v>5.01</v>
      </c>
      <c r="E546" s="14">
        <v>3364151</v>
      </c>
    </row>
    <row r="547" spans="1:12" s="10" customFormat="1" x14ac:dyDescent="0.2">
      <c r="A547" s="3">
        <f t="shared" si="21"/>
        <v>2036</v>
      </c>
      <c r="B547" s="58">
        <v>50.01</v>
      </c>
      <c r="C547" s="58">
        <v>100.01</v>
      </c>
      <c r="D547" s="58">
        <v>5.01</v>
      </c>
      <c r="E547" s="14">
        <v>3364151</v>
      </c>
    </row>
    <row r="548" spans="1:12" s="10" customFormat="1" x14ac:dyDescent="0.2">
      <c r="A548" s="3">
        <f t="shared" si="21"/>
        <v>2037</v>
      </c>
      <c r="B548" s="58">
        <v>50.01</v>
      </c>
      <c r="C548" s="58">
        <v>100.01</v>
      </c>
      <c r="D548" s="58">
        <v>5.01</v>
      </c>
      <c r="E548" s="14">
        <v>3364151</v>
      </c>
    </row>
    <row r="549" spans="1:12" s="10" customFormat="1" x14ac:dyDescent="0.2">
      <c r="A549" s="3">
        <f t="shared" si="21"/>
        <v>2038</v>
      </c>
      <c r="B549" s="58">
        <v>50.01</v>
      </c>
      <c r="C549" s="58">
        <v>100.01</v>
      </c>
      <c r="D549" s="58">
        <v>5.01</v>
      </c>
      <c r="E549" s="14">
        <v>3364151</v>
      </c>
    </row>
    <row r="550" spans="1:12" s="10" customFormat="1" x14ac:dyDescent="0.2">
      <c r="A550" s="3">
        <f t="shared" si="21"/>
        <v>2039</v>
      </c>
      <c r="B550" s="58">
        <v>50.01</v>
      </c>
      <c r="C550" s="58">
        <v>100.01</v>
      </c>
      <c r="D550" s="58">
        <v>5.01</v>
      </c>
      <c r="E550" s="14">
        <v>3364151</v>
      </c>
    </row>
    <row r="551" spans="1:12" s="10" customFormat="1" x14ac:dyDescent="0.2">
      <c r="A551" s="3">
        <f t="shared" si="21"/>
        <v>2040</v>
      </c>
      <c r="B551" s="58">
        <v>50.01</v>
      </c>
      <c r="C551" s="58">
        <v>100.01</v>
      </c>
      <c r="D551" s="58">
        <v>5.01</v>
      </c>
      <c r="E551" s="14">
        <v>3364151</v>
      </c>
    </row>
    <row r="552" spans="1:12" s="10" customFormat="1" x14ac:dyDescent="0.2">
      <c r="A552" s="3">
        <f t="shared" si="21"/>
        <v>2041</v>
      </c>
      <c r="B552" s="58">
        <v>50.01</v>
      </c>
      <c r="C552" s="58">
        <v>100.01</v>
      </c>
      <c r="D552" s="58">
        <v>5.01</v>
      </c>
      <c r="E552" s="14">
        <v>3364151</v>
      </c>
    </row>
    <row r="553" spans="1:12" s="10" customFormat="1" x14ac:dyDescent="0.2">
      <c r="A553" s="3">
        <f t="shared" si="21"/>
        <v>2042</v>
      </c>
      <c r="B553" s="58">
        <v>50.01</v>
      </c>
      <c r="C553" s="58">
        <v>100.01</v>
      </c>
      <c r="D553" s="58">
        <v>5.01</v>
      </c>
      <c r="E553" s="14">
        <v>3364151</v>
      </c>
    </row>
    <row r="554" spans="1:12" s="10" customFormat="1" x14ac:dyDescent="0.2">
      <c r="A554" s="3">
        <f t="shared" si="21"/>
        <v>2043</v>
      </c>
      <c r="B554" s="58">
        <v>50.01</v>
      </c>
      <c r="C554" s="58">
        <v>100.01</v>
      </c>
      <c r="D554" s="58">
        <v>5.01</v>
      </c>
      <c r="E554" s="14">
        <v>3364151</v>
      </c>
    </row>
    <row r="556" spans="1:12" x14ac:dyDescent="0.2">
      <c r="A556" s="3">
        <f>A531+1</f>
        <v>22</v>
      </c>
      <c r="B556" s="3" t="str">
        <f ca="1">OFFSET(Portfolios!$B$7,A556,0)</f>
        <v>Portfolio22</v>
      </c>
    </row>
    <row r="557" spans="1:12" s="11" customFormat="1" x14ac:dyDescent="0.2">
      <c r="A557" s="3"/>
      <c r="B557" s="42" t="s">
        <v>207</v>
      </c>
      <c r="C557" s="42" t="s">
        <v>208</v>
      </c>
      <c r="D557" s="42" t="s">
        <v>209</v>
      </c>
      <c r="E557" s="11" t="s">
        <v>210</v>
      </c>
      <c r="F557" s="11" t="s">
        <v>211</v>
      </c>
      <c r="G557" s="11" t="s">
        <v>212</v>
      </c>
      <c r="H557" s="11" t="s">
        <v>213</v>
      </c>
      <c r="I557" s="11" t="s">
        <v>214</v>
      </c>
      <c r="J557" s="11" t="s">
        <v>215</v>
      </c>
      <c r="K557" s="11" t="s">
        <v>216</v>
      </c>
      <c r="L557" s="11" t="s">
        <v>217</v>
      </c>
    </row>
    <row r="558" spans="1:12" s="11" customFormat="1" x14ac:dyDescent="0.2">
      <c r="A558" s="3" t="s">
        <v>163</v>
      </c>
      <c r="B558" s="42" t="s">
        <v>218</v>
      </c>
      <c r="C558" s="42" t="s">
        <v>218</v>
      </c>
      <c r="D558" s="42" t="s">
        <v>218</v>
      </c>
      <c r="E558" s="11" t="s">
        <v>219</v>
      </c>
      <c r="F558" s="11" t="s">
        <v>220</v>
      </c>
      <c r="G558" s="11" t="s">
        <v>220</v>
      </c>
      <c r="H558" s="11" t="s">
        <v>220</v>
      </c>
      <c r="I558" s="11" t="s">
        <v>220</v>
      </c>
      <c r="J558" s="11" t="s">
        <v>220</v>
      </c>
      <c r="K558" s="11" t="s">
        <v>220</v>
      </c>
    </row>
    <row r="559" spans="1:12" s="10" customFormat="1" x14ac:dyDescent="0.2">
      <c r="A559" s="3">
        <v>2023</v>
      </c>
      <c r="B559" s="58">
        <v>0</v>
      </c>
      <c r="C559" s="58">
        <v>0</v>
      </c>
      <c r="D559" s="58">
        <v>0</v>
      </c>
      <c r="E559" s="14">
        <v>0</v>
      </c>
    </row>
    <row r="560" spans="1:12" s="10" customFormat="1" x14ac:dyDescent="0.2">
      <c r="A560" s="3">
        <f>A559+1</f>
        <v>2024</v>
      </c>
      <c r="B560" s="58">
        <v>0</v>
      </c>
      <c r="C560" s="58">
        <v>0</v>
      </c>
      <c r="D560" s="58">
        <v>0</v>
      </c>
      <c r="E560" s="14">
        <v>0</v>
      </c>
    </row>
    <row r="561" spans="1:5" s="10" customFormat="1" x14ac:dyDescent="0.2">
      <c r="A561" s="3">
        <f t="shared" ref="A561:A579" si="22">A560+1</f>
        <v>2025</v>
      </c>
      <c r="B561" s="58">
        <v>0</v>
      </c>
      <c r="C561" s="58">
        <v>0</v>
      </c>
      <c r="D561" s="58">
        <v>0</v>
      </c>
      <c r="E561" s="14">
        <v>0</v>
      </c>
    </row>
    <row r="562" spans="1:5" s="10" customFormat="1" x14ac:dyDescent="0.2">
      <c r="A562" s="3">
        <f t="shared" si="22"/>
        <v>2026</v>
      </c>
      <c r="B562" s="58">
        <v>21.99</v>
      </c>
      <c r="C562" s="58">
        <v>43.01</v>
      </c>
      <c r="D562" s="58">
        <v>1</v>
      </c>
      <c r="E562" s="14">
        <v>1432200</v>
      </c>
    </row>
    <row r="563" spans="1:5" s="10" customFormat="1" x14ac:dyDescent="0.2">
      <c r="A563" s="3">
        <f t="shared" si="22"/>
        <v>2027</v>
      </c>
      <c r="B563" s="58">
        <v>27.98</v>
      </c>
      <c r="C563" s="58">
        <v>56.02</v>
      </c>
      <c r="D563" s="58">
        <v>1</v>
      </c>
      <c r="E563" s="14">
        <v>1844500</v>
      </c>
    </row>
    <row r="564" spans="1:5" s="10" customFormat="1" x14ac:dyDescent="0.2">
      <c r="A564" s="3">
        <f t="shared" si="22"/>
        <v>2028</v>
      </c>
      <c r="B564" s="58">
        <v>35.97</v>
      </c>
      <c r="C564" s="58">
        <v>71.010000000000005</v>
      </c>
      <c r="D564" s="58">
        <v>2.99</v>
      </c>
      <c r="E564" s="14">
        <v>2386348.9999999995</v>
      </c>
    </row>
    <row r="565" spans="1:5" s="10" customFormat="1" x14ac:dyDescent="0.2">
      <c r="A565" s="3">
        <f t="shared" si="22"/>
        <v>2029</v>
      </c>
      <c r="B565" s="58">
        <v>42.98</v>
      </c>
      <c r="C565" s="58">
        <v>85</v>
      </c>
      <c r="D565" s="58">
        <v>5</v>
      </c>
      <c r="E565" s="14">
        <v>2885665.9999999995</v>
      </c>
    </row>
    <row r="566" spans="1:5" s="10" customFormat="1" x14ac:dyDescent="0.2">
      <c r="A566" s="3">
        <f t="shared" si="22"/>
        <v>2030</v>
      </c>
      <c r="B566" s="58">
        <v>49.99</v>
      </c>
      <c r="C566" s="58">
        <v>100.01</v>
      </c>
      <c r="D566" s="58">
        <v>5.01</v>
      </c>
      <c r="E566" s="14">
        <v>3363716.9999999995</v>
      </c>
    </row>
    <row r="567" spans="1:5" s="10" customFormat="1" x14ac:dyDescent="0.2">
      <c r="A567" s="3">
        <f t="shared" si="22"/>
        <v>2031</v>
      </c>
      <c r="B567" s="58">
        <v>50</v>
      </c>
      <c r="C567" s="58">
        <v>100.01</v>
      </c>
      <c r="D567" s="58">
        <v>5.01</v>
      </c>
      <c r="E567" s="14">
        <v>3363933.9999999991</v>
      </c>
    </row>
    <row r="568" spans="1:5" s="10" customFormat="1" x14ac:dyDescent="0.2">
      <c r="A568" s="3">
        <f t="shared" si="22"/>
        <v>2032</v>
      </c>
      <c r="B568" s="58">
        <v>50.01</v>
      </c>
      <c r="C568" s="58">
        <v>100.01</v>
      </c>
      <c r="D568" s="58">
        <v>5.01</v>
      </c>
      <c r="E568" s="14">
        <v>3364151</v>
      </c>
    </row>
    <row r="569" spans="1:5" s="10" customFormat="1" x14ac:dyDescent="0.2">
      <c r="A569" s="3">
        <f t="shared" si="22"/>
        <v>2033</v>
      </c>
      <c r="B569" s="58">
        <v>50.01</v>
      </c>
      <c r="C569" s="58">
        <v>100.01</v>
      </c>
      <c r="D569" s="58">
        <v>5.01</v>
      </c>
      <c r="E569" s="14">
        <v>3364151</v>
      </c>
    </row>
    <row r="570" spans="1:5" s="10" customFormat="1" x14ac:dyDescent="0.2">
      <c r="A570" s="3">
        <f t="shared" si="22"/>
        <v>2034</v>
      </c>
      <c r="B570" s="58">
        <v>50.01</v>
      </c>
      <c r="C570" s="58">
        <v>100.01</v>
      </c>
      <c r="D570" s="58">
        <v>5.01</v>
      </c>
      <c r="E570" s="14">
        <v>3364151</v>
      </c>
    </row>
    <row r="571" spans="1:5" s="10" customFormat="1" x14ac:dyDescent="0.2">
      <c r="A571" s="3">
        <f t="shared" si="22"/>
        <v>2035</v>
      </c>
      <c r="B571" s="58">
        <v>50.01</v>
      </c>
      <c r="C571" s="58">
        <v>100.01</v>
      </c>
      <c r="D571" s="58">
        <v>5.01</v>
      </c>
      <c r="E571" s="14">
        <v>3364151</v>
      </c>
    </row>
    <row r="572" spans="1:5" s="10" customFormat="1" x14ac:dyDescent="0.2">
      <c r="A572" s="3">
        <f t="shared" si="22"/>
        <v>2036</v>
      </c>
      <c r="B572" s="58">
        <v>50.01</v>
      </c>
      <c r="C572" s="58">
        <v>100.01</v>
      </c>
      <c r="D572" s="58">
        <v>5.01</v>
      </c>
      <c r="E572" s="14">
        <v>3364151</v>
      </c>
    </row>
    <row r="573" spans="1:5" s="10" customFormat="1" x14ac:dyDescent="0.2">
      <c r="A573" s="3">
        <f t="shared" si="22"/>
        <v>2037</v>
      </c>
      <c r="B573" s="58">
        <v>50.01</v>
      </c>
      <c r="C573" s="58">
        <v>100.01</v>
      </c>
      <c r="D573" s="58">
        <v>5.01</v>
      </c>
      <c r="E573" s="14">
        <v>3364151</v>
      </c>
    </row>
    <row r="574" spans="1:5" s="10" customFormat="1" x14ac:dyDescent="0.2">
      <c r="A574" s="3">
        <f t="shared" si="22"/>
        <v>2038</v>
      </c>
      <c r="B574" s="58">
        <v>50.01</v>
      </c>
      <c r="C574" s="58">
        <v>100.01</v>
      </c>
      <c r="D574" s="58">
        <v>5.01</v>
      </c>
      <c r="E574" s="14">
        <v>3364151</v>
      </c>
    </row>
    <row r="575" spans="1:5" s="10" customFormat="1" x14ac:dyDescent="0.2">
      <c r="A575" s="3">
        <f t="shared" si="22"/>
        <v>2039</v>
      </c>
      <c r="B575" s="58">
        <v>50.01</v>
      </c>
      <c r="C575" s="58">
        <v>100.01</v>
      </c>
      <c r="D575" s="58">
        <v>5.01</v>
      </c>
      <c r="E575" s="14">
        <v>3364151</v>
      </c>
    </row>
    <row r="576" spans="1:5" s="10" customFormat="1" x14ac:dyDescent="0.2">
      <c r="A576" s="3">
        <f t="shared" si="22"/>
        <v>2040</v>
      </c>
      <c r="B576" s="58">
        <v>50.01</v>
      </c>
      <c r="C576" s="58">
        <v>100.01</v>
      </c>
      <c r="D576" s="58">
        <v>5.01</v>
      </c>
      <c r="E576" s="14">
        <v>3364151</v>
      </c>
    </row>
    <row r="577" spans="1:12" s="10" customFormat="1" x14ac:dyDescent="0.2">
      <c r="A577" s="3">
        <f t="shared" si="22"/>
        <v>2041</v>
      </c>
      <c r="B577" s="58">
        <v>50.01</v>
      </c>
      <c r="C577" s="58">
        <v>100.01</v>
      </c>
      <c r="D577" s="58">
        <v>5.01</v>
      </c>
      <c r="E577" s="14">
        <v>3364151</v>
      </c>
    </row>
    <row r="578" spans="1:12" s="10" customFormat="1" x14ac:dyDescent="0.2">
      <c r="A578" s="3">
        <f t="shared" si="22"/>
        <v>2042</v>
      </c>
      <c r="B578" s="58">
        <v>50.01</v>
      </c>
      <c r="C578" s="58">
        <v>100.01</v>
      </c>
      <c r="D578" s="58">
        <v>5.01</v>
      </c>
      <c r="E578" s="14">
        <v>3364151</v>
      </c>
    </row>
    <row r="579" spans="1:12" s="10" customFormat="1" x14ac:dyDescent="0.2">
      <c r="A579" s="3">
        <f t="shared" si="22"/>
        <v>2043</v>
      </c>
      <c r="B579" s="58">
        <v>50.01</v>
      </c>
      <c r="C579" s="58">
        <v>100.01</v>
      </c>
      <c r="D579" s="58">
        <v>5.01</v>
      </c>
      <c r="E579" s="14">
        <v>3364151</v>
      </c>
    </row>
    <row r="581" spans="1:12" x14ac:dyDescent="0.2">
      <c r="A581" s="3">
        <f>A556+1</f>
        <v>23</v>
      </c>
      <c r="B581" s="3" t="str">
        <f ca="1">OFFSET(Portfolios!$B$7,A581,0)</f>
        <v>Portfolio23</v>
      </c>
    </row>
    <row r="582" spans="1:12" s="11" customFormat="1" x14ac:dyDescent="0.2">
      <c r="A582" s="3"/>
      <c r="B582" s="42" t="s">
        <v>207</v>
      </c>
      <c r="C582" s="42" t="s">
        <v>208</v>
      </c>
      <c r="D582" s="42" t="s">
        <v>209</v>
      </c>
      <c r="E582" s="11" t="s">
        <v>210</v>
      </c>
      <c r="F582" s="11" t="s">
        <v>211</v>
      </c>
      <c r="G582" s="11" t="s">
        <v>212</v>
      </c>
      <c r="H582" s="11" t="s">
        <v>213</v>
      </c>
      <c r="I582" s="11" t="s">
        <v>214</v>
      </c>
      <c r="J582" s="11" t="s">
        <v>215</v>
      </c>
      <c r="K582" s="11" t="s">
        <v>216</v>
      </c>
      <c r="L582" s="11" t="s">
        <v>217</v>
      </c>
    </row>
    <row r="583" spans="1:12" s="11" customFormat="1" x14ac:dyDescent="0.2">
      <c r="A583" s="3" t="s">
        <v>163</v>
      </c>
      <c r="B583" s="42" t="s">
        <v>218</v>
      </c>
      <c r="C583" s="42" t="s">
        <v>218</v>
      </c>
      <c r="D583" s="42" t="s">
        <v>218</v>
      </c>
      <c r="E583" s="11" t="s">
        <v>219</v>
      </c>
      <c r="F583" s="11" t="s">
        <v>220</v>
      </c>
      <c r="G583" s="11" t="s">
        <v>220</v>
      </c>
      <c r="H583" s="11" t="s">
        <v>220</v>
      </c>
      <c r="I583" s="11" t="s">
        <v>220</v>
      </c>
      <c r="J583" s="11" t="s">
        <v>220</v>
      </c>
      <c r="K583" s="11" t="s">
        <v>220</v>
      </c>
    </row>
    <row r="584" spans="1:12" s="10" customFormat="1" x14ac:dyDescent="0.2">
      <c r="A584" s="3">
        <v>2023</v>
      </c>
      <c r="B584" s="58">
        <v>0</v>
      </c>
      <c r="C584" s="58">
        <v>0</v>
      </c>
      <c r="D584" s="58">
        <v>0</v>
      </c>
      <c r="E584" s="14">
        <v>0</v>
      </c>
    </row>
    <row r="585" spans="1:12" s="10" customFormat="1" x14ac:dyDescent="0.2">
      <c r="A585" s="3">
        <f>A584+1</f>
        <v>2024</v>
      </c>
      <c r="B585" s="58">
        <v>0</v>
      </c>
      <c r="C585" s="58">
        <v>0</v>
      </c>
      <c r="D585" s="58">
        <v>0</v>
      </c>
      <c r="E585" s="14">
        <v>0</v>
      </c>
    </row>
    <row r="586" spans="1:12" s="10" customFormat="1" x14ac:dyDescent="0.2">
      <c r="A586" s="3">
        <f t="shared" ref="A586:A604" si="23">A585+1</f>
        <v>2025</v>
      </c>
      <c r="B586" s="58">
        <v>0</v>
      </c>
      <c r="C586" s="58">
        <v>0</v>
      </c>
      <c r="D586" s="58">
        <v>0</v>
      </c>
      <c r="E586" s="14">
        <v>0</v>
      </c>
    </row>
    <row r="587" spans="1:12" s="10" customFormat="1" x14ac:dyDescent="0.2">
      <c r="A587" s="3">
        <f t="shared" si="23"/>
        <v>2026</v>
      </c>
      <c r="B587" s="58">
        <v>21.99</v>
      </c>
      <c r="C587" s="58">
        <v>43.02</v>
      </c>
      <c r="D587" s="58">
        <v>1</v>
      </c>
      <c r="E587" s="14">
        <v>1432417.0000000002</v>
      </c>
    </row>
    <row r="588" spans="1:12" s="10" customFormat="1" x14ac:dyDescent="0.2">
      <c r="A588" s="3">
        <f t="shared" si="23"/>
        <v>2027</v>
      </c>
      <c r="B588" s="58">
        <v>27.98</v>
      </c>
      <c r="C588" s="58">
        <v>56.03</v>
      </c>
      <c r="D588" s="58">
        <v>1</v>
      </c>
      <c r="E588" s="14">
        <v>1844717</v>
      </c>
    </row>
    <row r="589" spans="1:12" s="10" customFormat="1" x14ac:dyDescent="0.2">
      <c r="A589" s="3">
        <f t="shared" si="23"/>
        <v>2028</v>
      </c>
      <c r="B589" s="58">
        <v>35.97</v>
      </c>
      <c r="C589" s="58">
        <v>71.02</v>
      </c>
      <c r="D589" s="58">
        <v>2.98</v>
      </c>
      <c r="E589" s="14">
        <v>2386348.9999999995</v>
      </c>
    </row>
    <row r="590" spans="1:12" s="10" customFormat="1" x14ac:dyDescent="0.2">
      <c r="A590" s="3">
        <f t="shared" si="23"/>
        <v>2029</v>
      </c>
      <c r="B590" s="58">
        <v>42.98</v>
      </c>
      <c r="C590" s="58">
        <v>85.01</v>
      </c>
      <c r="D590" s="58">
        <v>4.99</v>
      </c>
      <c r="E590" s="14">
        <v>2885666</v>
      </c>
    </row>
    <row r="591" spans="1:12" s="10" customFormat="1" x14ac:dyDescent="0.2">
      <c r="A591" s="3">
        <f t="shared" si="23"/>
        <v>2030</v>
      </c>
      <c r="B591" s="58">
        <v>49.99</v>
      </c>
      <c r="C591" s="58">
        <v>100.01</v>
      </c>
      <c r="D591" s="58">
        <v>5</v>
      </c>
      <c r="E591" s="14">
        <v>3363500</v>
      </c>
    </row>
    <row r="592" spans="1:12" s="10" customFormat="1" x14ac:dyDescent="0.2">
      <c r="A592" s="3">
        <f t="shared" si="23"/>
        <v>2031</v>
      </c>
      <c r="B592" s="58">
        <v>50</v>
      </c>
      <c r="C592" s="58">
        <v>100.01</v>
      </c>
      <c r="D592" s="58">
        <v>5.01</v>
      </c>
      <c r="E592" s="14">
        <v>3363933.9999999991</v>
      </c>
    </row>
    <row r="593" spans="1:12" s="10" customFormat="1" x14ac:dyDescent="0.2">
      <c r="A593" s="3">
        <f t="shared" si="23"/>
        <v>2032</v>
      </c>
      <c r="B593" s="58">
        <v>50.01</v>
      </c>
      <c r="C593" s="58">
        <v>100.01</v>
      </c>
      <c r="D593" s="58">
        <v>5.01</v>
      </c>
      <c r="E593" s="14">
        <v>3364151</v>
      </c>
    </row>
    <row r="594" spans="1:12" s="10" customFormat="1" x14ac:dyDescent="0.2">
      <c r="A594" s="3">
        <f t="shared" si="23"/>
        <v>2033</v>
      </c>
      <c r="B594" s="58">
        <v>50.01</v>
      </c>
      <c r="C594" s="58">
        <v>100.01</v>
      </c>
      <c r="D594" s="58">
        <v>5.01</v>
      </c>
      <c r="E594" s="14">
        <v>3364151</v>
      </c>
    </row>
    <row r="595" spans="1:12" s="10" customFormat="1" x14ac:dyDescent="0.2">
      <c r="A595" s="3">
        <f t="shared" si="23"/>
        <v>2034</v>
      </c>
      <c r="B595" s="58">
        <v>50.01</v>
      </c>
      <c r="C595" s="58">
        <v>100.01</v>
      </c>
      <c r="D595" s="58">
        <v>5.01</v>
      </c>
      <c r="E595" s="14">
        <v>3364151</v>
      </c>
    </row>
    <row r="596" spans="1:12" s="10" customFormat="1" x14ac:dyDescent="0.2">
      <c r="A596" s="3">
        <f t="shared" si="23"/>
        <v>2035</v>
      </c>
      <c r="B596" s="58">
        <v>50.01</v>
      </c>
      <c r="C596" s="58">
        <v>100.01</v>
      </c>
      <c r="D596" s="58">
        <v>5.01</v>
      </c>
      <c r="E596" s="14">
        <v>3364151</v>
      </c>
    </row>
    <row r="597" spans="1:12" s="10" customFormat="1" x14ac:dyDescent="0.2">
      <c r="A597" s="3">
        <f t="shared" si="23"/>
        <v>2036</v>
      </c>
      <c r="B597" s="58">
        <v>50.01</v>
      </c>
      <c r="C597" s="58">
        <v>100.01</v>
      </c>
      <c r="D597" s="58">
        <v>5.01</v>
      </c>
      <c r="E597" s="14">
        <v>3364151</v>
      </c>
    </row>
    <row r="598" spans="1:12" s="10" customFormat="1" x14ac:dyDescent="0.2">
      <c r="A598" s="3">
        <f t="shared" si="23"/>
        <v>2037</v>
      </c>
      <c r="B598" s="58">
        <v>50.01</v>
      </c>
      <c r="C598" s="58">
        <v>100.01</v>
      </c>
      <c r="D598" s="58">
        <v>5.01</v>
      </c>
      <c r="E598" s="14">
        <v>3364151</v>
      </c>
    </row>
    <row r="599" spans="1:12" s="10" customFormat="1" x14ac:dyDescent="0.2">
      <c r="A599" s="3">
        <f t="shared" si="23"/>
        <v>2038</v>
      </c>
      <c r="B599" s="58">
        <v>50.01</v>
      </c>
      <c r="C599" s="58">
        <v>100.01</v>
      </c>
      <c r="D599" s="58">
        <v>5.01</v>
      </c>
      <c r="E599" s="14">
        <v>3364151</v>
      </c>
    </row>
    <row r="600" spans="1:12" s="10" customFormat="1" x14ac:dyDescent="0.2">
      <c r="A600" s="3">
        <f t="shared" si="23"/>
        <v>2039</v>
      </c>
      <c r="B600" s="58">
        <v>50.01</v>
      </c>
      <c r="C600" s="58">
        <v>100.01</v>
      </c>
      <c r="D600" s="58">
        <v>5.01</v>
      </c>
      <c r="E600" s="14">
        <v>3364151</v>
      </c>
    </row>
    <row r="601" spans="1:12" s="10" customFormat="1" x14ac:dyDescent="0.2">
      <c r="A601" s="3">
        <f t="shared" si="23"/>
        <v>2040</v>
      </c>
      <c r="B601" s="58">
        <v>50.01</v>
      </c>
      <c r="C601" s="58">
        <v>100.01</v>
      </c>
      <c r="D601" s="58">
        <v>5.01</v>
      </c>
      <c r="E601" s="14">
        <v>3364151</v>
      </c>
    </row>
    <row r="602" spans="1:12" s="10" customFormat="1" x14ac:dyDescent="0.2">
      <c r="A602" s="3">
        <f t="shared" si="23"/>
        <v>2041</v>
      </c>
      <c r="B602" s="58">
        <v>50.01</v>
      </c>
      <c r="C602" s="58">
        <v>100.01</v>
      </c>
      <c r="D602" s="58">
        <v>5.01</v>
      </c>
      <c r="E602" s="14">
        <v>3364151</v>
      </c>
    </row>
    <row r="603" spans="1:12" s="10" customFormat="1" x14ac:dyDescent="0.2">
      <c r="A603" s="3">
        <f t="shared" si="23"/>
        <v>2042</v>
      </c>
      <c r="B603" s="58">
        <v>50.01</v>
      </c>
      <c r="C603" s="58">
        <v>100.01</v>
      </c>
      <c r="D603" s="58">
        <v>5.01</v>
      </c>
      <c r="E603" s="14">
        <v>3364151</v>
      </c>
    </row>
    <row r="604" spans="1:12" s="10" customFormat="1" x14ac:dyDescent="0.2">
      <c r="A604" s="3">
        <f t="shared" si="23"/>
        <v>2043</v>
      </c>
      <c r="B604" s="58">
        <v>50.01</v>
      </c>
      <c r="C604" s="58">
        <v>100.01</v>
      </c>
      <c r="D604" s="58">
        <v>5.01</v>
      </c>
      <c r="E604" s="14">
        <v>3364151</v>
      </c>
    </row>
    <row r="606" spans="1:12" x14ac:dyDescent="0.2">
      <c r="A606" s="3">
        <f>A581+1</f>
        <v>24</v>
      </c>
      <c r="B606" s="3" t="str">
        <f ca="1">OFFSET(Portfolios!$B$7,A606,0)</f>
        <v>Portfolio24</v>
      </c>
    </row>
    <row r="607" spans="1:12" s="11" customFormat="1" x14ac:dyDescent="0.2">
      <c r="A607" s="3"/>
      <c r="B607" s="42" t="s">
        <v>207</v>
      </c>
      <c r="C607" s="42" t="s">
        <v>208</v>
      </c>
      <c r="D607" s="42" t="s">
        <v>209</v>
      </c>
      <c r="E607" s="11" t="s">
        <v>210</v>
      </c>
      <c r="F607" s="11" t="s">
        <v>211</v>
      </c>
      <c r="G607" s="11" t="s">
        <v>212</v>
      </c>
      <c r="H607" s="11" t="s">
        <v>213</v>
      </c>
      <c r="I607" s="11" t="s">
        <v>214</v>
      </c>
      <c r="J607" s="11" t="s">
        <v>215</v>
      </c>
      <c r="K607" s="11" t="s">
        <v>216</v>
      </c>
      <c r="L607" s="11" t="s">
        <v>217</v>
      </c>
    </row>
    <row r="608" spans="1:12" s="11" customFormat="1" x14ac:dyDescent="0.2">
      <c r="A608" s="3" t="s">
        <v>163</v>
      </c>
      <c r="B608" s="42" t="s">
        <v>218</v>
      </c>
      <c r="C608" s="42" t="s">
        <v>218</v>
      </c>
      <c r="D608" s="42" t="s">
        <v>218</v>
      </c>
      <c r="E608" s="11" t="s">
        <v>219</v>
      </c>
      <c r="F608" s="11" t="s">
        <v>220</v>
      </c>
      <c r="G608" s="11" t="s">
        <v>220</v>
      </c>
      <c r="H608" s="11" t="s">
        <v>220</v>
      </c>
      <c r="I608" s="11" t="s">
        <v>220</v>
      </c>
      <c r="J608" s="11" t="s">
        <v>220</v>
      </c>
      <c r="K608" s="11" t="s">
        <v>220</v>
      </c>
    </row>
    <row r="609" spans="1:5" s="10" customFormat="1" x14ac:dyDescent="0.2">
      <c r="A609" s="3">
        <v>2023</v>
      </c>
      <c r="B609" s="58">
        <v>0</v>
      </c>
      <c r="C609" s="58">
        <v>0</v>
      </c>
      <c r="D609" s="58">
        <v>0</v>
      </c>
      <c r="E609" s="14">
        <v>0</v>
      </c>
    </row>
    <row r="610" spans="1:5" s="10" customFormat="1" x14ac:dyDescent="0.2">
      <c r="A610" s="3">
        <f>A609+1</f>
        <v>2024</v>
      </c>
      <c r="B610" s="58">
        <v>0</v>
      </c>
      <c r="C610" s="58">
        <v>0</v>
      </c>
      <c r="D610" s="58">
        <v>0</v>
      </c>
      <c r="E610" s="14">
        <v>0</v>
      </c>
    </row>
    <row r="611" spans="1:5" s="10" customFormat="1" x14ac:dyDescent="0.2">
      <c r="A611" s="3">
        <f t="shared" ref="A611:A629" si="24">A610+1</f>
        <v>2025</v>
      </c>
      <c r="B611" s="58">
        <v>0</v>
      </c>
      <c r="C611" s="58">
        <v>0</v>
      </c>
      <c r="D611" s="58">
        <v>0</v>
      </c>
      <c r="E611" s="14">
        <v>0</v>
      </c>
    </row>
    <row r="612" spans="1:5" s="10" customFormat="1" x14ac:dyDescent="0.2">
      <c r="A612" s="3">
        <f t="shared" si="24"/>
        <v>2026</v>
      </c>
      <c r="B612" s="58">
        <v>21.99</v>
      </c>
      <c r="C612" s="58">
        <v>42.99</v>
      </c>
      <c r="D612" s="58">
        <v>1</v>
      </c>
      <c r="E612" s="14">
        <v>1431766</v>
      </c>
    </row>
    <row r="613" spans="1:5" s="10" customFormat="1" x14ac:dyDescent="0.2">
      <c r="A613" s="3">
        <f t="shared" si="24"/>
        <v>2027</v>
      </c>
      <c r="B613" s="58">
        <v>27.98</v>
      </c>
      <c r="C613" s="58">
        <v>55.98</v>
      </c>
      <c r="D613" s="58">
        <v>1</v>
      </c>
      <c r="E613" s="14">
        <v>1843631.9999999998</v>
      </c>
    </row>
    <row r="614" spans="1:5" s="10" customFormat="1" x14ac:dyDescent="0.2">
      <c r="A614" s="3">
        <f t="shared" si="24"/>
        <v>2028</v>
      </c>
      <c r="B614" s="58">
        <v>35.97</v>
      </c>
      <c r="C614" s="58">
        <v>70.989999999999995</v>
      </c>
      <c r="D614" s="58">
        <v>2.99</v>
      </c>
      <c r="E614" s="14">
        <v>2385914.9999999995</v>
      </c>
    </row>
    <row r="615" spans="1:5" s="10" customFormat="1" x14ac:dyDescent="0.2">
      <c r="A615" s="3">
        <f t="shared" si="24"/>
        <v>2029</v>
      </c>
      <c r="B615" s="58">
        <v>42.98</v>
      </c>
      <c r="C615" s="58">
        <v>85</v>
      </c>
      <c r="D615" s="58">
        <v>5</v>
      </c>
      <c r="E615" s="14">
        <v>2885665.9999999995</v>
      </c>
    </row>
    <row r="616" spans="1:5" s="10" customFormat="1" x14ac:dyDescent="0.2">
      <c r="A616" s="3">
        <f t="shared" si="24"/>
        <v>2030</v>
      </c>
      <c r="B616" s="58">
        <v>49.99</v>
      </c>
      <c r="C616" s="58">
        <v>100.01</v>
      </c>
      <c r="D616" s="58">
        <v>5.01</v>
      </c>
      <c r="E616" s="14">
        <v>3363716.9999999995</v>
      </c>
    </row>
    <row r="617" spans="1:5" s="10" customFormat="1" x14ac:dyDescent="0.2">
      <c r="A617" s="3">
        <f t="shared" si="24"/>
        <v>2031</v>
      </c>
      <c r="B617" s="58">
        <v>50</v>
      </c>
      <c r="C617" s="58">
        <v>100.01</v>
      </c>
      <c r="D617" s="58">
        <v>5.01</v>
      </c>
      <c r="E617" s="14">
        <v>3363933.9999999991</v>
      </c>
    </row>
    <row r="618" spans="1:5" s="10" customFormat="1" x14ac:dyDescent="0.2">
      <c r="A618" s="3">
        <f t="shared" si="24"/>
        <v>2032</v>
      </c>
      <c r="B618" s="58">
        <v>50.01</v>
      </c>
      <c r="C618" s="58">
        <v>100.01</v>
      </c>
      <c r="D618" s="58">
        <v>5.01</v>
      </c>
      <c r="E618" s="14">
        <v>3364151</v>
      </c>
    </row>
    <row r="619" spans="1:5" s="10" customFormat="1" x14ac:dyDescent="0.2">
      <c r="A619" s="3">
        <f t="shared" si="24"/>
        <v>2033</v>
      </c>
      <c r="B619" s="58">
        <v>50.01</v>
      </c>
      <c r="C619" s="58">
        <v>100.01</v>
      </c>
      <c r="D619" s="58">
        <v>5.01</v>
      </c>
      <c r="E619" s="14">
        <v>3364151</v>
      </c>
    </row>
    <row r="620" spans="1:5" s="10" customFormat="1" x14ac:dyDescent="0.2">
      <c r="A620" s="3">
        <f t="shared" si="24"/>
        <v>2034</v>
      </c>
      <c r="B620" s="58">
        <v>50.01</v>
      </c>
      <c r="C620" s="58">
        <v>100.01</v>
      </c>
      <c r="D620" s="58">
        <v>5.01</v>
      </c>
      <c r="E620" s="14">
        <v>3364151</v>
      </c>
    </row>
    <row r="621" spans="1:5" s="10" customFormat="1" x14ac:dyDescent="0.2">
      <c r="A621" s="3">
        <f t="shared" si="24"/>
        <v>2035</v>
      </c>
      <c r="B621" s="58">
        <v>50.01</v>
      </c>
      <c r="C621" s="58">
        <v>100.01</v>
      </c>
      <c r="D621" s="58">
        <v>5.01</v>
      </c>
      <c r="E621" s="14">
        <v>3364151</v>
      </c>
    </row>
    <row r="622" spans="1:5" s="10" customFormat="1" x14ac:dyDescent="0.2">
      <c r="A622" s="3">
        <f t="shared" si="24"/>
        <v>2036</v>
      </c>
      <c r="B622" s="58">
        <v>50.01</v>
      </c>
      <c r="C622" s="58">
        <v>100.01</v>
      </c>
      <c r="D622" s="58">
        <v>5.01</v>
      </c>
      <c r="E622" s="14">
        <v>3364151</v>
      </c>
    </row>
    <row r="623" spans="1:5" s="10" customFormat="1" x14ac:dyDescent="0.2">
      <c r="A623" s="3">
        <f t="shared" si="24"/>
        <v>2037</v>
      </c>
      <c r="B623" s="58">
        <v>50.01</v>
      </c>
      <c r="C623" s="58">
        <v>100.01</v>
      </c>
      <c r="D623" s="58">
        <v>5.01</v>
      </c>
      <c r="E623" s="14">
        <v>3364151</v>
      </c>
    </row>
    <row r="624" spans="1:5" s="10" customFormat="1" x14ac:dyDescent="0.2">
      <c r="A624" s="3">
        <f t="shared" si="24"/>
        <v>2038</v>
      </c>
      <c r="B624" s="58">
        <v>50.01</v>
      </c>
      <c r="C624" s="58">
        <v>100.01</v>
      </c>
      <c r="D624" s="58">
        <v>5.01</v>
      </c>
      <c r="E624" s="14">
        <v>3364151</v>
      </c>
    </row>
    <row r="625" spans="1:12" s="10" customFormat="1" x14ac:dyDescent="0.2">
      <c r="A625" s="3">
        <f t="shared" si="24"/>
        <v>2039</v>
      </c>
      <c r="B625" s="58">
        <v>50.01</v>
      </c>
      <c r="C625" s="58">
        <v>100.01</v>
      </c>
      <c r="D625" s="58">
        <v>5.01</v>
      </c>
      <c r="E625" s="14">
        <v>3364151</v>
      </c>
    </row>
    <row r="626" spans="1:12" s="10" customFormat="1" x14ac:dyDescent="0.2">
      <c r="A626" s="3">
        <f t="shared" si="24"/>
        <v>2040</v>
      </c>
      <c r="B626" s="58">
        <v>50.01</v>
      </c>
      <c r="C626" s="58">
        <v>100.01</v>
      </c>
      <c r="D626" s="58">
        <v>5.01</v>
      </c>
      <c r="E626" s="14">
        <v>3364151</v>
      </c>
    </row>
    <row r="627" spans="1:12" s="10" customFormat="1" x14ac:dyDescent="0.2">
      <c r="A627" s="3">
        <f t="shared" si="24"/>
        <v>2041</v>
      </c>
      <c r="B627" s="58">
        <v>50.01</v>
      </c>
      <c r="C627" s="58">
        <v>100.01</v>
      </c>
      <c r="D627" s="58">
        <v>5.01</v>
      </c>
      <c r="E627" s="14">
        <v>3364151</v>
      </c>
    </row>
    <row r="628" spans="1:12" s="10" customFormat="1" x14ac:dyDescent="0.2">
      <c r="A628" s="3">
        <f t="shared" si="24"/>
        <v>2042</v>
      </c>
      <c r="B628" s="58">
        <v>50.01</v>
      </c>
      <c r="C628" s="58">
        <v>100.01</v>
      </c>
      <c r="D628" s="58">
        <v>5.01</v>
      </c>
      <c r="E628" s="14">
        <v>3364151</v>
      </c>
    </row>
    <row r="629" spans="1:12" s="10" customFormat="1" x14ac:dyDescent="0.2">
      <c r="A629" s="3">
        <f t="shared" si="24"/>
        <v>2043</v>
      </c>
      <c r="B629" s="58">
        <v>50.01</v>
      </c>
      <c r="C629" s="58">
        <v>100.01</v>
      </c>
      <c r="D629" s="58">
        <v>5.01</v>
      </c>
      <c r="E629" s="14">
        <v>3364151</v>
      </c>
    </row>
    <row r="631" spans="1:12" x14ac:dyDescent="0.2">
      <c r="A631" s="3">
        <f>A606+1</f>
        <v>25</v>
      </c>
      <c r="B631" s="3" t="str">
        <f ca="1">OFFSET(Portfolios!$B$7,A631,0)</f>
        <v>Portfolio25</v>
      </c>
    </row>
    <row r="632" spans="1:12" s="11" customFormat="1" x14ac:dyDescent="0.2">
      <c r="A632" s="3"/>
      <c r="B632" s="42" t="s">
        <v>207</v>
      </c>
      <c r="C632" s="42" t="s">
        <v>208</v>
      </c>
      <c r="D632" s="42" t="s">
        <v>209</v>
      </c>
      <c r="E632" s="11" t="s">
        <v>210</v>
      </c>
      <c r="F632" s="11" t="s">
        <v>211</v>
      </c>
      <c r="G632" s="11" t="s">
        <v>212</v>
      </c>
      <c r="H632" s="11" t="s">
        <v>213</v>
      </c>
      <c r="I632" s="11" t="s">
        <v>214</v>
      </c>
      <c r="J632" s="11" t="s">
        <v>215</v>
      </c>
      <c r="K632" s="11" t="s">
        <v>216</v>
      </c>
      <c r="L632" s="11" t="s">
        <v>217</v>
      </c>
    </row>
    <row r="633" spans="1:12" s="11" customFormat="1" x14ac:dyDescent="0.2">
      <c r="A633" s="3" t="s">
        <v>163</v>
      </c>
      <c r="B633" s="42" t="s">
        <v>218</v>
      </c>
      <c r="C633" s="42" t="s">
        <v>218</v>
      </c>
      <c r="D633" s="42" t="s">
        <v>218</v>
      </c>
      <c r="E633" s="11" t="s">
        <v>219</v>
      </c>
      <c r="F633" s="11" t="s">
        <v>220</v>
      </c>
      <c r="G633" s="11" t="s">
        <v>220</v>
      </c>
      <c r="H633" s="11" t="s">
        <v>220</v>
      </c>
      <c r="I633" s="11" t="s">
        <v>220</v>
      </c>
      <c r="J633" s="11" t="s">
        <v>220</v>
      </c>
      <c r="K633" s="11" t="s">
        <v>220</v>
      </c>
    </row>
    <row r="634" spans="1:12" s="10" customFormat="1" x14ac:dyDescent="0.2">
      <c r="A634" s="3">
        <v>2023</v>
      </c>
      <c r="B634" s="58">
        <v>0</v>
      </c>
      <c r="C634" s="58">
        <v>0</v>
      </c>
      <c r="D634" s="58">
        <v>0</v>
      </c>
      <c r="E634" s="14">
        <v>0</v>
      </c>
    </row>
    <row r="635" spans="1:12" s="10" customFormat="1" x14ac:dyDescent="0.2">
      <c r="A635" s="3">
        <f>A634+1</f>
        <v>2024</v>
      </c>
      <c r="B635" s="58">
        <v>0</v>
      </c>
      <c r="C635" s="58">
        <v>0</v>
      </c>
      <c r="D635" s="58">
        <v>0</v>
      </c>
      <c r="E635" s="14">
        <v>0</v>
      </c>
    </row>
    <row r="636" spans="1:12" s="10" customFormat="1" x14ac:dyDescent="0.2">
      <c r="A636" s="3">
        <f t="shared" ref="A636:A654" si="25">A635+1</f>
        <v>2025</v>
      </c>
      <c r="B636" s="58">
        <v>0</v>
      </c>
      <c r="C636" s="58">
        <v>0</v>
      </c>
      <c r="D636" s="58">
        <v>0</v>
      </c>
      <c r="E636" s="14">
        <v>0</v>
      </c>
    </row>
    <row r="637" spans="1:12" s="10" customFormat="1" x14ac:dyDescent="0.2">
      <c r="A637" s="3">
        <f t="shared" si="25"/>
        <v>2026</v>
      </c>
      <c r="B637" s="58">
        <v>21.99</v>
      </c>
      <c r="C637" s="58">
        <v>43.01</v>
      </c>
      <c r="D637" s="58">
        <v>1</v>
      </c>
      <c r="E637" s="14">
        <v>1432200</v>
      </c>
    </row>
    <row r="638" spans="1:12" s="10" customFormat="1" x14ac:dyDescent="0.2">
      <c r="A638" s="3">
        <f t="shared" si="25"/>
        <v>2027</v>
      </c>
      <c r="B638" s="58">
        <v>27.98</v>
      </c>
      <c r="C638" s="58">
        <v>56</v>
      </c>
      <c r="D638" s="58">
        <v>1</v>
      </c>
      <c r="E638" s="14">
        <v>1844066</v>
      </c>
    </row>
    <row r="639" spans="1:12" s="10" customFormat="1" x14ac:dyDescent="0.2">
      <c r="A639" s="3">
        <f t="shared" si="25"/>
        <v>2028</v>
      </c>
      <c r="B639" s="58">
        <v>35.97</v>
      </c>
      <c r="C639" s="58">
        <v>70.989999999999995</v>
      </c>
      <c r="D639" s="58">
        <v>2.99</v>
      </c>
      <c r="E639" s="14">
        <v>2385914.9999999995</v>
      </c>
    </row>
    <row r="640" spans="1:12" s="10" customFormat="1" x14ac:dyDescent="0.2">
      <c r="A640" s="3">
        <f t="shared" si="25"/>
        <v>2029</v>
      </c>
      <c r="B640" s="58">
        <v>42.98</v>
      </c>
      <c r="C640" s="58">
        <v>85</v>
      </c>
      <c r="D640" s="58">
        <v>5</v>
      </c>
      <c r="E640" s="14">
        <v>2885665.9999999995</v>
      </c>
    </row>
    <row r="641" spans="1:5" s="10" customFormat="1" x14ac:dyDescent="0.2">
      <c r="A641" s="3">
        <f t="shared" si="25"/>
        <v>2030</v>
      </c>
      <c r="B641" s="58">
        <v>49.99</v>
      </c>
      <c r="C641" s="58">
        <v>100.01</v>
      </c>
      <c r="D641" s="58">
        <v>5.01</v>
      </c>
      <c r="E641" s="14">
        <v>3363716.9999999995</v>
      </c>
    </row>
    <row r="642" spans="1:5" s="10" customFormat="1" x14ac:dyDescent="0.2">
      <c r="A642" s="3">
        <f t="shared" si="25"/>
        <v>2031</v>
      </c>
      <c r="B642" s="58">
        <v>50</v>
      </c>
      <c r="C642" s="58">
        <v>100.01</v>
      </c>
      <c r="D642" s="58">
        <v>5.01</v>
      </c>
      <c r="E642" s="14">
        <v>3363933.9999999991</v>
      </c>
    </row>
    <row r="643" spans="1:5" s="10" customFormat="1" x14ac:dyDescent="0.2">
      <c r="A643" s="3">
        <f t="shared" si="25"/>
        <v>2032</v>
      </c>
      <c r="B643" s="58">
        <v>50.01</v>
      </c>
      <c r="C643" s="58">
        <v>100.01</v>
      </c>
      <c r="D643" s="58">
        <v>5.01</v>
      </c>
      <c r="E643" s="14">
        <v>3364151</v>
      </c>
    </row>
    <row r="644" spans="1:5" s="10" customFormat="1" x14ac:dyDescent="0.2">
      <c r="A644" s="3">
        <f t="shared" si="25"/>
        <v>2033</v>
      </c>
      <c r="B644" s="58">
        <v>50.01</v>
      </c>
      <c r="C644" s="58">
        <v>100.01</v>
      </c>
      <c r="D644" s="58">
        <v>5.01</v>
      </c>
      <c r="E644" s="14">
        <v>3364151</v>
      </c>
    </row>
    <row r="645" spans="1:5" s="10" customFormat="1" x14ac:dyDescent="0.2">
      <c r="A645" s="3">
        <f t="shared" si="25"/>
        <v>2034</v>
      </c>
      <c r="B645" s="58">
        <v>50.01</v>
      </c>
      <c r="C645" s="58">
        <v>100.01</v>
      </c>
      <c r="D645" s="58">
        <v>5.01</v>
      </c>
      <c r="E645" s="14">
        <v>3364151</v>
      </c>
    </row>
    <row r="646" spans="1:5" s="10" customFormat="1" x14ac:dyDescent="0.2">
      <c r="A646" s="3">
        <f t="shared" si="25"/>
        <v>2035</v>
      </c>
      <c r="B646" s="58">
        <v>50.01</v>
      </c>
      <c r="C646" s="58">
        <v>100.01</v>
      </c>
      <c r="D646" s="58">
        <v>5.01</v>
      </c>
      <c r="E646" s="14">
        <v>3364151</v>
      </c>
    </row>
    <row r="647" spans="1:5" s="10" customFormat="1" x14ac:dyDescent="0.2">
      <c r="A647" s="3">
        <f t="shared" si="25"/>
        <v>2036</v>
      </c>
      <c r="B647" s="58">
        <v>50.01</v>
      </c>
      <c r="C647" s="58">
        <v>100.01</v>
      </c>
      <c r="D647" s="58">
        <v>5.01</v>
      </c>
      <c r="E647" s="14">
        <v>3364151</v>
      </c>
    </row>
    <row r="648" spans="1:5" s="10" customFormat="1" x14ac:dyDescent="0.2">
      <c r="A648" s="3">
        <f t="shared" si="25"/>
        <v>2037</v>
      </c>
      <c r="B648" s="58">
        <v>50.01</v>
      </c>
      <c r="C648" s="58">
        <v>100.01</v>
      </c>
      <c r="D648" s="58">
        <v>5.01</v>
      </c>
      <c r="E648" s="14">
        <v>3364151</v>
      </c>
    </row>
    <row r="649" spans="1:5" s="10" customFormat="1" x14ac:dyDescent="0.2">
      <c r="A649" s="3">
        <f t="shared" si="25"/>
        <v>2038</v>
      </c>
      <c r="B649" s="58">
        <v>50.01</v>
      </c>
      <c r="C649" s="58">
        <v>100.01</v>
      </c>
      <c r="D649" s="58">
        <v>5.01</v>
      </c>
      <c r="E649" s="14">
        <v>3364151</v>
      </c>
    </row>
    <row r="650" spans="1:5" s="10" customFormat="1" x14ac:dyDescent="0.2">
      <c r="A650" s="3">
        <f t="shared" si="25"/>
        <v>2039</v>
      </c>
      <c r="B650" s="58">
        <v>50.01</v>
      </c>
      <c r="C650" s="58">
        <v>100.01</v>
      </c>
      <c r="D650" s="58">
        <v>5.01</v>
      </c>
      <c r="E650" s="14">
        <v>3364151</v>
      </c>
    </row>
    <row r="651" spans="1:5" s="10" customFormat="1" x14ac:dyDescent="0.2">
      <c r="A651" s="3">
        <f t="shared" si="25"/>
        <v>2040</v>
      </c>
      <c r="B651" s="58">
        <v>50.01</v>
      </c>
      <c r="C651" s="58">
        <v>100.01</v>
      </c>
      <c r="D651" s="58">
        <v>5.01</v>
      </c>
      <c r="E651" s="14">
        <v>3364151</v>
      </c>
    </row>
    <row r="652" spans="1:5" s="10" customFormat="1" x14ac:dyDescent="0.2">
      <c r="A652" s="3">
        <f t="shared" si="25"/>
        <v>2041</v>
      </c>
      <c r="B652" s="58">
        <v>50.01</v>
      </c>
      <c r="C652" s="58">
        <v>100.01</v>
      </c>
      <c r="D652" s="58">
        <v>5.01</v>
      </c>
      <c r="E652" s="14">
        <v>3364151</v>
      </c>
    </row>
    <row r="653" spans="1:5" s="10" customFormat="1" x14ac:dyDescent="0.2">
      <c r="A653" s="3">
        <f t="shared" si="25"/>
        <v>2042</v>
      </c>
      <c r="B653" s="58">
        <v>50.01</v>
      </c>
      <c r="C653" s="58">
        <v>100.01</v>
      </c>
      <c r="D653" s="58">
        <v>5.01</v>
      </c>
      <c r="E653" s="14">
        <v>3364151</v>
      </c>
    </row>
    <row r="654" spans="1:5" s="10" customFormat="1" x14ac:dyDescent="0.2">
      <c r="A654" s="3">
        <f t="shared" si="25"/>
        <v>2043</v>
      </c>
      <c r="B654" s="58">
        <v>50.01</v>
      </c>
      <c r="C654" s="58">
        <v>100.01</v>
      </c>
      <c r="D654" s="58">
        <v>5.01</v>
      </c>
      <c r="E654" s="14">
        <v>3364151</v>
      </c>
    </row>
    <row r="656" spans="1:5" x14ac:dyDescent="0.2">
      <c r="A656" s="3">
        <f>A631+1</f>
        <v>26</v>
      </c>
      <c r="B656" s="3" t="str">
        <f ca="1">OFFSET(Portfolios!$B$7,A656,0)</f>
        <v>Portfolio26</v>
      </c>
    </row>
    <row r="657" spans="1:12" s="11" customFormat="1" x14ac:dyDescent="0.2">
      <c r="A657" s="3"/>
      <c r="B657" s="42" t="s">
        <v>207</v>
      </c>
      <c r="C657" s="42" t="s">
        <v>208</v>
      </c>
      <c r="D657" s="42" t="s">
        <v>209</v>
      </c>
      <c r="E657" s="11" t="s">
        <v>210</v>
      </c>
      <c r="F657" s="11" t="s">
        <v>211</v>
      </c>
      <c r="G657" s="11" t="s">
        <v>212</v>
      </c>
      <c r="H657" s="11" t="s">
        <v>213</v>
      </c>
      <c r="I657" s="11" t="s">
        <v>214</v>
      </c>
      <c r="J657" s="11" t="s">
        <v>215</v>
      </c>
      <c r="K657" s="11" t="s">
        <v>216</v>
      </c>
      <c r="L657" s="11" t="s">
        <v>217</v>
      </c>
    </row>
    <row r="658" spans="1:12" s="11" customFormat="1" x14ac:dyDescent="0.2">
      <c r="A658" s="3" t="s">
        <v>163</v>
      </c>
      <c r="B658" s="42" t="s">
        <v>218</v>
      </c>
      <c r="C658" s="42" t="s">
        <v>218</v>
      </c>
      <c r="D658" s="42" t="s">
        <v>218</v>
      </c>
      <c r="E658" s="11" t="s">
        <v>219</v>
      </c>
      <c r="F658" s="11" t="s">
        <v>220</v>
      </c>
      <c r="G658" s="11" t="s">
        <v>220</v>
      </c>
      <c r="H658" s="11" t="s">
        <v>220</v>
      </c>
      <c r="I658" s="11" t="s">
        <v>220</v>
      </c>
      <c r="J658" s="11" t="s">
        <v>220</v>
      </c>
      <c r="K658" s="11" t="s">
        <v>220</v>
      </c>
    </row>
    <row r="659" spans="1:12" s="10" customFormat="1" x14ac:dyDescent="0.2">
      <c r="A659" s="3">
        <v>2023</v>
      </c>
      <c r="B659" s="58">
        <v>0</v>
      </c>
      <c r="C659" s="58">
        <v>0</v>
      </c>
      <c r="D659" s="58">
        <v>0</v>
      </c>
      <c r="E659" s="14">
        <v>0</v>
      </c>
    </row>
    <row r="660" spans="1:12" s="10" customFormat="1" x14ac:dyDescent="0.2">
      <c r="A660" s="3">
        <f>A659+1</f>
        <v>2024</v>
      </c>
      <c r="B660" s="58">
        <v>0</v>
      </c>
      <c r="C660" s="58">
        <v>0</v>
      </c>
      <c r="D660" s="58">
        <v>0</v>
      </c>
      <c r="E660" s="14">
        <v>0</v>
      </c>
    </row>
    <row r="661" spans="1:12" s="10" customFormat="1" x14ac:dyDescent="0.2">
      <c r="A661" s="3">
        <f t="shared" ref="A661:A679" si="26">A660+1</f>
        <v>2025</v>
      </c>
      <c r="B661" s="58">
        <v>0</v>
      </c>
      <c r="C661" s="58">
        <v>0</v>
      </c>
      <c r="D661" s="58">
        <v>0</v>
      </c>
      <c r="E661" s="14">
        <v>0</v>
      </c>
    </row>
    <row r="662" spans="1:12" s="10" customFormat="1" x14ac:dyDescent="0.2">
      <c r="A662" s="3">
        <f t="shared" si="26"/>
        <v>2026</v>
      </c>
      <c r="B662" s="58">
        <v>21.99</v>
      </c>
      <c r="C662" s="58">
        <v>43.01</v>
      </c>
      <c r="D662" s="58">
        <v>1</v>
      </c>
      <c r="E662" s="14">
        <v>1432200</v>
      </c>
    </row>
    <row r="663" spans="1:12" s="10" customFormat="1" x14ac:dyDescent="0.2">
      <c r="A663" s="3">
        <f t="shared" si="26"/>
        <v>2027</v>
      </c>
      <c r="B663" s="58">
        <v>27.98</v>
      </c>
      <c r="C663" s="58">
        <v>56</v>
      </c>
      <c r="D663" s="58">
        <v>1</v>
      </c>
      <c r="E663" s="14">
        <v>1844066</v>
      </c>
    </row>
    <row r="664" spans="1:12" s="10" customFormat="1" x14ac:dyDescent="0.2">
      <c r="A664" s="3">
        <f t="shared" si="26"/>
        <v>2028</v>
      </c>
      <c r="B664" s="58">
        <v>35.97</v>
      </c>
      <c r="C664" s="58">
        <v>70.989999999999995</v>
      </c>
      <c r="D664" s="58">
        <v>2.98</v>
      </c>
      <c r="E664" s="14">
        <v>2385698</v>
      </c>
    </row>
    <row r="665" spans="1:12" s="10" customFormat="1" x14ac:dyDescent="0.2">
      <c r="A665" s="3">
        <f t="shared" si="26"/>
        <v>2029</v>
      </c>
      <c r="B665" s="58">
        <v>42.98</v>
      </c>
      <c r="C665" s="58">
        <v>85</v>
      </c>
      <c r="D665" s="58">
        <v>4.99</v>
      </c>
      <c r="E665" s="14">
        <v>2885449</v>
      </c>
    </row>
    <row r="666" spans="1:12" s="10" customFormat="1" x14ac:dyDescent="0.2">
      <c r="A666" s="3">
        <f t="shared" si="26"/>
        <v>2030</v>
      </c>
      <c r="B666" s="58">
        <v>49.99</v>
      </c>
      <c r="C666" s="58">
        <v>100.01</v>
      </c>
      <c r="D666" s="58">
        <v>5</v>
      </c>
      <c r="E666" s="14">
        <v>3363500</v>
      </c>
    </row>
    <row r="667" spans="1:12" s="10" customFormat="1" x14ac:dyDescent="0.2">
      <c r="A667" s="3">
        <f t="shared" si="26"/>
        <v>2031</v>
      </c>
      <c r="B667" s="58">
        <v>50</v>
      </c>
      <c r="C667" s="58">
        <v>100.01</v>
      </c>
      <c r="D667" s="58">
        <v>5.01</v>
      </c>
      <c r="E667" s="14">
        <v>3363933.9999999991</v>
      </c>
    </row>
    <row r="668" spans="1:12" s="10" customFormat="1" x14ac:dyDescent="0.2">
      <c r="A668" s="3">
        <f t="shared" si="26"/>
        <v>2032</v>
      </c>
      <c r="B668" s="58">
        <v>50.01</v>
      </c>
      <c r="C668" s="58">
        <v>100.01</v>
      </c>
      <c r="D668" s="58">
        <v>5.01</v>
      </c>
      <c r="E668" s="14">
        <v>3364151</v>
      </c>
    </row>
    <row r="669" spans="1:12" s="10" customFormat="1" x14ac:dyDescent="0.2">
      <c r="A669" s="3">
        <f t="shared" si="26"/>
        <v>2033</v>
      </c>
      <c r="B669" s="58">
        <v>50.01</v>
      </c>
      <c r="C669" s="58">
        <v>100.01</v>
      </c>
      <c r="D669" s="58">
        <v>5.01</v>
      </c>
      <c r="E669" s="14">
        <v>3364151</v>
      </c>
    </row>
    <row r="670" spans="1:12" s="10" customFormat="1" x14ac:dyDescent="0.2">
      <c r="A670" s="3">
        <f t="shared" si="26"/>
        <v>2034</v>
      </c>
      <c r="B670" s="58">
        <v>50.01</v>
      </c>
      <c r="C670" s="58">
        <v>100.01</v>
      </c>
      <c r="D670" s="58">
        <v>5.01</v>
      </c>
      <c r="E670" s="14">
        <v>3364151</v>
      </c>
    </row>
    <row r="671" spans="1:12" s="10" customFormat="1" x14ac:dyDescent="0.2">
      <c r="A671" s="3">
        <f t="shared" si="26"/>
        <v>2035</v>
      </c>
      <c r="B671" s="58">
        <v>50.01</v>
      </c>
      <c r="C671" s="58">
        <v>100.01</v>
      </c>
      <c r="D671" s="58">
        <v>5.01</v>
      </c>
      <c r="E671" s="14">
        <v>3364151</v>
      </c>
    </row>
    <row r="672" spans="1:12" s="10" customFormat="1" x14ac:dyDescent="0.2">
      <c r="A672" s="3">
        <f t="shared" si="26"/>
        <v>2036</v>
      </c>
      <c r="B672" s="58">
        <v>50.01</v>
      </c>
      <c r="C672" s="58">
        <v>100.01</v>
      </c>
      <c r="D672" s="58">
        <v>5.01</v>
      </c>
      <c r="E672" s="14">
        <v>3364151</v>
      </c>
    </row>
    <row r="673" spans="1:12" s="10" customFormat="1" x14ac:dyDescent="0.2">
      <c r="A673" s="3">
        <f t="shared" si="26"/>
        <v>2037</v>
      </c>
      <c r="B673" s="58">
        <v>50.01</v>
      </c>
      <c r="C673" s="58">
        <v>100.01</v>
      </c>
      <c r="D673" s="58">
        <v>5.01</v>
      </c>
      <c r="E673" s="14">
        <v>3364151</v>
      </c>
    </row>
    <row r="674" spans="1:12" s="10" customFormat="1" x14ac:dyDescent="0.2">
      <c r="A674" s="3">
        <f t="shared" si="26"/>
        <v>2038</v>
      </c>
      <c r="B674" s="58">
        <v>50.01</v>
      </c>
      <c r="C674" s="58">
        <v>100.01</v>
      </c>
      <c r="D674" s="58">
        <v>5.01</v>
      </c>
      <c r="E674" s="14">
        <v>3364151</v>
      </c>
    </row>
    <row r="675" spans="1:12" s="10" customFormat="1" x14ac:dyDescent="0.2">
      <c r="A675" s="3">
        <f t="shared" si="26"/>
        <v>2039</v>
      </c>
      <c r="B675" s="58">
        <v>50.01</v>
      </c>
      <c r="C675" s="58">
        <v>100.01</v>
      </c>
      <c r="D675" s="58">
        <v>5.01</v>
      </c>
      <c r="E675" s="14">
        <v>3364151</v>
      </c>
    </row>
    <row r="676" spans="1:12" s="10" customFormat="1" x14ac:dyDescent="0.2">
      <c r="A676" s="3">
        <f t="shared" si="26"/>
        <v>2040</v>
      </c>
      <c r="B676" s="58">
        <v>50.01</v>
      </c>
      <c r="C676" s="58">
        <v>100.01</v>
      </c>
      <c r="D676" s="58">
        <v>5.01</v>
      </c>
      <c r="E676" s="14">
        <v>3364151</v>
      </c>
    </row>
    <row r="677" spans="1:12" s="10" customFormat="1" x14ac:dyDescent="0.2">
      <c r="A677" s="3">
        <f t="shared" si="26"/>
        <v>2041</v>
      </c>
      <c r="B677" s="58">
        <v>50.01</v>
      </c>
      <c r="C677" s="58">
        <v>100.01</v>
      </c>
      <c r="D677" s="58">
        <v>5.01</v>
      </c>
      <c r="E677" s="14">
        <v>3364151</v>
      </c>
    </row>
    <row r="678" spans="1:12" s="10" customFormat="1" x14ac:dyDescent="0.2">
      <c r="A678" s="3">
        <f t="shared" si="26"/>
        <v>2042</v>
      </c>
      <c r="B678" s="58">
        <v>50.01</v>
      </c>
      <c r="C678" s="58">
        <v>100.01</v>
      </c>
      <c r="D678" s="58">
        <v>5.01</v>
      </c>
      <c r="E678" s="14">
        <v>3364151</v>
      </c>
    </row>
    <row r="679" spans="1:12" s="10" customFormat="1" x14ac:dyDescent="0.2">
      <c r="A679" s="3">
        <f t="shared" si="26"/>
        <v>2043</v>
      </c>
      <c r="B679" s="58">
        <v>50.01</v>
      </c>
      <c r="C679" s="58">
        <v>100.01</v>
      </c>
      <c r="D679" s="58">
        <v>5.01</v>
      </c>
      <c r="E679" s="14">
        <v>3364151</v>
      </c>
    </row>
    <row r="681" spans="1:12" x14ac:dyDescent="0.2">
      <c r="A681" s="3">
        <f>A656+1</f>
        <v>27</v>
      </c>
      <c r="B681" s="3" t="str">
        <f ca="1">OFFSET(Portfolios!$B$7,A681,0)</f>
        <v>Portfolio27</v>
      </c>
    </row>
    <row r="682" spans="1:12" s="11" customFormat="1" x14ac:dyDescent="0.2">
      <c r="A682" s="3"/>
      <c r="B682" s="42" t="s">
        <v>207</v>
      </c>
      <c r="C682" s="42" t="s">
        <v>208</v>
      </c>
      <c r="D682" s="42" t="s">
        <v>209</v>
      </c>
      <c r="E682" s="11" t="s">
        <v>210</v>
      </c>
      <c r="F682" s="11" t="s">
        <v>211</v>
      </c>
      <c r="G682" s="11" t="s">
        <v>212</v>
      </c>
      <c r="H682" s="11" t="s">
        <v>213</v>
      </c>
      <c r="I682" s="11" t="s">
        <v>214</v>
      </c>
      <c r="J682" s="11" t="s">
        <v>215</v>
      </c>
      <c r="K682" s="11" t="s">
        <v>216</v>
      </c>
      <c r="L682" s="11" t="s">
        <v>217</v>
      </c>
    </row>
    <row r="683" spans="1:12" s="11" customFormat="1" x14ac:dyDescent="0.2">
      <c r="A683" s="3" t="s">
        <v>163</v>
      </c>
      <c r="B683" s="42" t="s">
        <v>218</v>
      </c>
      <c r="C683" s="42" t="s">
        <v>218</v>
      </c>
      <c r="D683" s="42" t="s">
        <v>218</v>
      </c>
      <c r="E683" s="11" t="s">
        <v>219</v>
      </c>
      <c r="F683" s="11" t="s">
        <v>220</v>
      </c>
      <c r="G683" s="11" t="s">
        <v>220</v>
      </c>
      <c r="H683" s="11" t="s">
        <v>220</v>
      </c>
      <c r="I683" s="11" t="s">
        <v>220</v>
      </c>
      <c r="J683" s="11" t="s">
        <v>220</v>
      </c>
      <c r="K683" s="11" t="s">
        <v>220</v>
      </c>
    </row>
    <row r="684" spans="1:12" s="10" customFormat="1" x14ac:dyDescent="0.2">
      <c r="A684" s="3">
        <v>2023</v>
      </c>
      <c r="B684" s="58">
        <v>0</v>
      </c>
      <c r="C684" s="58">
        <v>0</v>
      </c>
      <c r="D684" s="58">
        <v>0</v>
      </c>
      <c r="E684" s="14">
        <v>0</v>
      </c>
    </row>
    <row r="685" spans="1:12" s="10" customFormat="1" x14ac:dyDescent="0.2">
      <c r="A685" s="3">
        <f>A684+1</f>
        <v>2024</v>
      </c>
      <c r="B685" s="58">
        <v>0</v>
      </c>
      <c r="C685" s="58">
        <v>0</v>
      </c>
      <c r="D685" s="58">
        <v>0</v>
      </c>
      <c r="E685" s="14">
        <v>0</v>
      </c>
    </row>
    <row r="686" spans="1:12" s="10" customFormat="1" x14ac:dyDescent="0.2">
      <c r="A686" s="3">
        <f t="shared" ref="A686:A704" si="27">A685+1</f>
        <v>2025</v>
      </c>
      <c r="B686" s="58">
        <v>0</v>
      </c>
      <c r="C686" s="58">
        <v>0</v>
      </c>
      <c r="D686" s="58">
        <v>0</v>
      </c>
      <c r="E686" s="14">
        <v>0</v>
      </c>
    </row>
    <row r="687" spans="1:12" s="10" customFormat="1" x14ac:dyDescent="0.2">
      <c r="A687" s="3">
        <f t="shared" si="27"/>
        <v>2026</v>
      </c>
      <c r="B687" s="58">
        <v>21.99</v>
      </c>
      <c r="C687" s="58">
        <v>43.01</v>
      </c>
      <c r="D687" s="58">
        <v>1</v>
      </c>
      <c r="E687" s="14">
        <v>1432200</v>
      </c>
    </row>
    <row r="688" spans="1:12" s="10" customFormat="1" x14ac:dyDescent="0.2">
      <c r="A688" s="3">
        <f t="shared" si="27"/>
        <v>2027</v>
      </c>
      <c r="B688" s="58">
        <v>27.98</v>
      </c>
      <c r="C688" s="58">
        <v>56</v>
      </c>
      <c r="D688" s="58">
        <v>1</v>
      </c>
      <c r="E688" s="14">
        <v>1844066</v>
      </c>
    </row>
    <row r="689" spans="1:5" s="10" customFormat="1" x14ac:dyDescent="0.2">
      <c r="A689" s="3">
        <f t="shared" si="27"/>
        <v>2028</v>
      </c>
      <c r="B689" s="58">
        <v>35.97</v>
      </c>
      <c r="C689" s="58">
        <v>70.989999999999995</v>
      </c>
      <c r="D689" s="58">
        <v>2.99</v>
      </c>
      <c r="E689" s="14">
        <v>2385914.9999999995</v>
      </c>
    </row>
    <row r="690" spans="1:5" s="10" customFormat="1" x14ac:dyDescent="0.2">
      <c r="A690" s="3">
        <f t="shared" si="27"/>
        <v>2029</v>
      </c>
      <c r="B690" s="58">
        <v>42.98</v>
      </c>
      <c r="C690" s="58">
        <v>85</v>
      </c>
      <c r="D690" s="58">
        <v>5</v>
      </c>
      <c r="E690" s="14">
        <v>2885665.9999999995</v>
      </c>
    </row>
    <row r="691" spans="1:5" s="10" customFormat="1" x14ac:dyDescent="0.2">
      <c r="A691" s="3">
        <f t="shared" si="27"/>
        <v>2030</v>
      </c>
      <c r="B691" s="58">
        <v>49.99</v>
      </c>
      <c r="C691" s="58">
        <v>100.01</v>
      </c>
      <c r="D691" s="58">
        <v>5.01</v>
      </c>
      <c r="E691" s="14">
        <v>3363716.9999999995</v>
      </c>
    </row>
    <row r="692" spans="1:5" s="10" customFormat="1" x14ac:dyDescent="0.2">
      <c r="A692" s="3">
        <f t="shared" si="27"/>
        <v>2031</v>
      </c>
      <c r="B692" s="58">
        <v>50</v>
      </c>
      <c r="C692" s="58">
        <v>100.01</v>
      </c>
      <c r="D692" s="58">
        <v>5.01</v>
      </c>
      <c r="E692" s="14">
        <v>3363933.9999999991</v>
      </c>
    </row>
    <row r="693" spans="1:5" s="10" customFormat="1" x14ac:dyDescent="0.2">
      <c r="A693" s="3">
        <f t="shared" si="27"/>
        <v>2032</v>
      </c>
      <c r="B693" s="58">
        <v>50.01</v>
      </c>
      <c r="C693" s="58">
        <v>100.01</v>
      </c>
      <c r="D693" s="58">
        <v>5.01</v>
      </c>
      <c r="E693" s="14">
        <v>3364151</v>
      </c>
    </row>
    <row r="694" spans="1:5" s="10" customFormat="1" x14ac:dyDescent="0.2">
      <c r="A694" s="3">
        <f t="shared" si="27"/>
        <v>2033</v>
      </c>
      <c r="B694" s="58">
        <v>50.01</v>
      </c>
      <c r="C694" s="58">
        <v>100.01</v>
      </c>
      <c r="D694" s="58">
        <v>5.01</v>
      </c>
      <c r="E694" s="14">
        <v>3364151</v>
      </c>
    </row>
    <row r="695" spans="1:5" s="10" customFormat="1" x14ac:dyDescent="0.2">
      <c r="A695" s="3">
        <f t="shared" si="27"/>
        <v>2034</v>
      </c>
      <c r="B695" s="58">
        <v>50.01</v>
      </c>
      <c r="C695" s="58">
        <v>100.01</v>
      </c>
      <c r="D695" s="58">
        <v>5.01</v>
      </c>
      <c r="E695" s="14">
        <v>3364151</v>
      </c>
    </row>
    <row r="696" spans="1:5" s="10" customFormat="1" x14ac:dyDescent="0.2">
      <c r="A696" s="3">
        <f t="shared" si="27"/>
        <v>2035</v>
      </c>
      <c r="B696" s="58">
        <v>50.01</v>
      </c>
      <c r="C696" s="58">
        <v>100.01</v>
      </c>
      <c r="D696" s="58">
        <v>5.01</v>
      </c>
      <c r="E696" s="14">
        <v>3364151</v>
      </c>
    </row>
    <row r="697" spans="1:5" s="10" customFormat="1" x14ac:dyDescent="0.2">
      <c r="A697" s="3">
        <f t="shared" si="27"/>
        <v>2036</v>
      </c>
      <c r="B697" s="58">
        <v>50.01</v>
      </c>
      <c r="C697" s="58">
        <v>100.01</v>
      </c>
      <c r="D697" s="58">
        <v>5.01</v>
      </c>
      <c r="E697" s="14">
        <v>3364151</v>
      </c>
    </row>
    <row r="698" spans="1:5" s="10" customFormat="1" x14ac:dyDescent="0.2">
      <c r="A698" s="3">
        <f t="shared" si="27"/>
        <v>2037</v>
      </c>
      <c r="B698" s="58">
        <v>50.01</v>
      </c>
      <c r="C698" s="58">
        <v>100.01</v>
      </c>
      <c r="D698" s="58">
        <v>5.01</v>
      </c>
      <c r="E698" s="14">
        <v>3364151</v>
      </c>
    </row>
    <row r="699" spans="1:5" s="10" customFormat="1" x14ac:dyDescent="0.2">
      <c r="A699" s="3">
        <f t="shared" si="27"/>
        <v>2038</v>
      </c>
      <c r="B699" s="58">
        <v>50.01</v>
      </c>
      <c r="C699" s="58">
        <v>100.01</v>
      </c>
      <c r="D699" s="58">
        <v>5.01</v>
      </c>
      <c r="E699" s="14">
        <v>3364151</v>
      </c>
    </row>
    <row r="700" spans="1:5" s="10" customFormat="1" x14ac:dyDescent="0.2">
      <c r="A700" s="3">
        <f t="shared" si="27"/>
        <v>2039</v>
      </c>
      <c r="B700" s="58">
        <v>50.01</v>
      </c>
      <c r="C700" s="58">
        <v>100.01</v>
      </c>
      <c r="D700" s="58">
        <v>5.01</v>
      </c>
      <c r="E700" s="14">
        <v>3364151</v>
      </c>
    </row>
    <row r="701" spans="1:5" s="10" customFormat="1" x14ac:dyDescent="0.2">
      <c r="A701" s="3">
        <f t="shared" si="27"/>
        <v>2040</v>
      </c>
      <c r="B701" s="58">
        <v>50.01</v>
      </c>
      <c r="C701" s="58">
        <v>100.01</v>
      </c>
      <c r="D701" s="58">
        <v>5.01</v>
      </c>
      <c r="E701" s="14">
        <v>3364151</v>
      </c>
    </row>
    <row r="702" spans="1:5" s="10" customFormat="1" x14ac:dyDescent="0.2">
      <c r="A702" s="3">
        <f t="shared" si="27"/>
        <v>2041</v>
      </c>
      <c r="B702" s="58">
        <v>50.01</v>
      </c>
      <c r="C702" s="58">
        <v>100.01</v>
      </c>
      <c r="D702" s="58">
        <v>5.01</v>
      </c>
      <c r="E702" s="14">
        <v>3364151</v>
      </c>
    </row>
    <row r="703" spans="1:5" s="10" customFormat="1" x14ac:dyDescent="0.2">
      <c r="A703" s="3">
        <f t="shared" si="27"/>
        <v>2042</v>
      </c>
      <c r="B703" s="58">
        <v>50.01</v>
      </c>
      <c r="C703" s="58">
        <v>100.01</v>
      </c>
      <c r="D703" s="58">
        <v>5.01</v>
      </c>
      <c r="E703" s="14">
        <v>3364151</v>
      </c>
    </row>
    <row r="704" spans="1:5" s="10" customFormat="1" x14ac:dyDescent="0.2">
      <c r="A704" s="3">
        <f t="shared" si="27"/>
        <v>2043</v>
      </c>
      <c r="B704" s="58">
        <v>50.01</v>
      </c>
      <c r="C704" s="58">
        <v>100.01</v>
      </c>
      <c r="D704" s="58">
        <v>5.01</v>
      </c>
      <c r="E704" s="14">
        <v>3364151</v>
      </c>
    </row>
    <row r="706" spans="1:12" x14ac:dyDescent="0.2">
      <c r="A706" s="3">
        <f>A681+1</f>
        <v>28</v>
      </c>
      <c r="B706" s="3" t="str">
        <f ca="1">OFFSET(Portfolios!$B$7,A706,0)</f>
        <v>Portfolio28</v>
      </c>
    </row>
    <row r="707" spans="1:12" s="11" customFormat="1" x14ac:dyDescent="0.2">
      <c r="A707" s="3"/>
      <c r="B707" s="42" t="s">
        <v>207</v>
      </c>
      <c r="C707" s="42" t="s">
        <v>208</v>
      </c>
      <c r="D707" s="42" t="s">
        <v>209</v>
      </c>
      <c r="E707" s="11" t="s">
        <v>210</v>
      </c>
      <c r="F707" s="11" t="s">
        <v>211</v>
      </c>
      <c r="G707" s="11" t="s">
        <v>212</v>
      </c>
      <c r="H707" s="11" t="s">
        <v>213</v>
      </c>
      <c r="I707" s="11" t="s">
        <v>214</v>
      </c>
      <c r="J707" s="11" t="s">
        <v>215</v>
      </c>
      <c r="K707" s="11" t="s">
        <v>216</v>
      </c>
      <c r="L707" s="11" t="s">
        <v>217</v>
      </c>
    </row>
    <row r="708" spans="1:12" s="11" customFormat="1" x14ac:dyDescent="0.2">
      <c r="A708" s="3" t="s">
        <v>163</v>
      </c>
      <c r="B708" s="42" t="s">
        <v>218</v>
      </c>
      <c r="C708" s="42" t="s">
        <v>218</v>
      </c>
      <c r="D708" s="42" t="s">
        <v>218</v>
      </c>
      <c r="E708" s="11" t="s">
        <v>219</v>
      </c>
      <c r="F708" s="11" t="s">
        <v>220</v>
      </c>
      <c r="G708" s="11" t="s">
        <v>220</v>
      </c>
      <c r="H708" s="11" t="s">
        <v>220</v>
      </c>
      <c r="I708" s="11" t="s">
        <v>220</v>
      </c>
      <c r="J708" s="11" t="s">
        <v>220</v>
      </c>
      <c r="K708" s="11" t="s">
        <v>220</v>
      </c>
    </row>
    <row r="709" spans="1:12" s="10" customFormat="1" x14ac:dyDescent="0.2">
      <c r="A709" s="3">
        <v>2023</v>
      </c>
      <c r="B709" s="58">
        <v>0</v>
      </c>
      <c r="C709" s="58">
        <v>0</v>
      </c>
      <c r="D709" s="58">
        <v>0</v>
      </c>
      <c r="E709" s="14">
        <v>0</v>
      </c>
    </row>
    <row r="710" spans="1:12" s="10" customFormat="1" x14ac:dyDescent="0.2">
      <c r="A710" s="3">
        <f>A709+1</f>
        <v>2024</v>
      </c>
      <c r="B710" s="58">
        <v>0</v>
      </c>
      <c r="C710" s="58">
        <v>0</v>
      </c>
      <c r="D710" s="58">
        <v>0</v>
      </c>
      <c r="E710" s="14">
        <v>0</v>
      </c>
    </row>
    <row r="711" spans="1:12" s="10" customFormat="1" x14ac:dyDescent="0.2">
      <c r="A711" s="3">
        <f t="shared" ref="A711:A729" si="28">A710+1</f>
        <v>2025</v>
      </c>
      <c r="B711" s="58">
        <v>0</v>
      </c>
      <c r="C711" s="58">
        <v>0</v>
      </c>
      <c r="D711" s="58">
        <v>0</v>
      </c>
      <c r="E711" s="14">
        <v>0</v>
      </c>
    </row>
    <row r="712" spans="1:12" s="10" customFormat="1" x14ac:dyDescent="0.2">
      <c r="A712" s="3">
        <f t="shared" si="28"/>
        <v>2026</v>
      </c>
      <c r="B712" s="58">
        <v>21.99</v>
      </c>
      <c r="C712" s="58">
        <v>43.01</v>
      </c>
      <c r="D712" s="58">
        <v>1</v>
      </c>
      <c r="E712" s="14">
        <v>1432200</v>
      </c>
    </row>
    <row r="713" spans="1:12" s="10" customFormat="1" x14ac:dyDescent="0.2">
      <c r="A713" s="3">
        <f t="shared" si="28"/>
        <v>2027</v>
      </c>
      <c r="B713" s="58">
        <v>27.98</v>
      </c>
      <c r="C713" s="58">
        <v>56</v>
      </c>
      <c r="D713" s="58">
        <v>1</v>
      </c>
      <c r="E713" s="14">
        <v>1844066</v>
      </c>
    </row>
    <row r="714" spans="1:12" s="10" customFormat="1" x14ac:dyDescent="0.2">
      <c r="A714" s="3">
        <f t="shared" si="28"/>
        <v>2028</v>
      </c>
      <c r="B714" s="58">
        <v>35.979999999999997</v>
      </c>
      <c r="C714" s="58">
        <v>70.989999999999995</v>
      </c>
      <c r="D714" s="58">
        <v>2.99</v>
      </c>
      <c r="E714" s="14">
        <v>2386131.9999999995</v>
      </c>
    </row>
    <row r="715" spans="1:12" s="10" customFormat="1" x14ac:dyDescent="0.2">
      <c r="A715" s="3">
        <f t="shared" si="28"/>
        <v>2029</v>
      </c>
      <c r="B715" s="58">
        <v>42.99</v>
      </c>
      <c r="C715" s="58">
        <v>85</v>
      </c>
      <c r="D715" s="58">
        <v>5</v>
      </c>
      <c r="E715" s="14">
        <v>2885883.0000000005</v>
      </c>
    </row>
    <row r="716" spans="1:12" s="10" customFormat="1" x14ac:dyDescent="0.2">
      <c r="A716" s="3">
        <f t="shared" si="28"/>
        <v>2030</v>
      </c>
      <c r="B716" s="58">
        <v>50</v>
      </c>
      <c r="C716" s="58">
        <v>100.01</v>
      </c>
      <c r="D716" s="58">
        <v>5.01</v>
      </c>
      <c r="E716" s="14">
        <v>3363933.9999999991</v>
      </c>
    </row>
    <row r="717" spans="1:12" s="10" customFormat="1" x14ac:dyDescent="0.2">
      <c r="A717" s="3">
        <f t="shared" si="28"/>
        <v>2031</v>
      </c>
      <c r="B717" s="58">
        <v>50.01</v>
      </c>
      <c r="C717" s="58">
        <v>100.01</v>
      </c>
      <c r="D717" s="58">
        <v>5.01</v>
      </c>
      <c r="E717" s="14">
        <v>3364151</v>
      </c>
    </row>
    <row r="718" spans="1:12" s="10" customFormat="1" x14ac:dyDescent="0.2">
      <c r="A718" s="3">
        <f t="shared" si="28"/>
        <v>2032</v>
      </c>
      <c r="B718" s="58">
        <v>50.01</v>
      </c>
      <c r="C718" s="58">
        <v>100.01</v>
      </c>
      <c r="D718" s="58">
        <v>5.01</v>
      </c>
      <c r="E718" s="14">
        <v>3364151</v>
      </c>
    </row>
    <row r="719" spans="1:12" s="10" customFormat="1" x14ac:dyDescent="0.2">
      <c r="A719" s="3">
        <f t="shared" si="28"/>
        <v>2033</v>
      </c>
      <c r="B719" s="58">
        <v>50.01</v>
      </c>
      <c r="C719" s="58">
        <v>100.01</v>
      </c>
      <c r="D719" s="58">
        <v>5.01</v>
      </c>
      <c r="E719" s="14">
        <v>3364151</v>
      </c>
    </row>
    <row r="720" spans="1:12" s="10" customFormat="1" x14ac:dyDescent="0.2">
      <c r="A720" s="3">
        <f t="shared" si="28"/>
        <v>2034</v>
      </c>
      <c r="B720" s="58">
        <v>50.01</v>
      </c>
      <c r="C720" s="58">
        <v>100.01</v>
      </c>
      <c r="D720" s="58">
        <v>5.01</v>
      </c>
      <c r="E720" s="14">
        <v>3364151</v>
      </c>
    </row>
    <row r="721" spans="1:12" s="10" customFormat="1" x14ac:dyDescent="0.2">
      <c r="A721" s="3">
        <f t="shared" si="28"/>
        <v>2035</v>
      </c>
      <c r="B721" s="58">
        <v>50.01</v>
      </c>
      <c r="C721" s="58">
        <v>100.01</v>
      </c>
      <c r="D721" s="58">
        <v>5.01</v>
      </c>
      <c r="E721" s="14">
        <v>3364151</v>
      </c>
    </row>
    <row r="722" spans="1:12" s="10" customFormat="1" x14ac:dyDescent="0.2">
      <c r="A722" s="3">
        <f t="shared" si="28"/>
        <v>2036</v>
      </c>
      <c r="B722" s="58">
        <v>50.01</v>
      </c>
      <c r="C722" s="58">
        <v>100.01</v>
      </c>
      <c r="D722" s="58">
        <v>5.01</v>
      </c>
      <c r="E722" s="14">
        <v>3364151</v>
      </c>
    </row>
    <row r="723" spans="1:12" s="10" customFormat="1" x14ac:dyDescent="0.2">
      <c r="A723" s="3">
        <f t="shared" si="28"/>
        <v>2037</v>
      </c>
      <c r="B723" s="58">
        <v>50.01</v>
      </c>
      <c r="C723" s="58">
        <v>100.01</v>
      </c>
      <c r="D723" s="58">
        <v>5.01</v>
      </c>
      <c r="E723" s="14">
        <v>3364151</v>
      </c>
    </row>
    <row r="724" spans="1:12" s="10" customFormat="1" x14ac:dyDescent="0.2">
      <c r="A724" s="3">
        <f t="shared" si="28"/>
        <v>2038</v>
      </c>
      <c r="B724" s="58">
        <v>50.01</v>
      </c>
      <c r="C724" s="58">
        <v>100.01</v>
      </c>
      <c r="D724" s="58">
        <v>5.01</v>
      </c>
      <c r="E724" s="14">
        <v>3364151</v>
      </c>
    </row>
    <row r="725" spans="1:12" s="10" customFormat="1" x14ac:dyDescent="0.2">
      <c r="A725" s="3">
        <f t="shared" si="28"/>
        <v>2039</v>
      </c>
      <c r="B725" s="58">
        <v>50.01</v>
      </c>
      <c r="C725" s="58">
        <v>100.01</v>
      </c>
      <c r="D725" s="58">
        <v>5.01</v>
      </c>
      <c r="E725" s="14">
        <v>3364151</v>
      </c>
    </row>
    <row r="726" spans="1:12" s="10" customFormat="1" x14ac:dyDescent="0.2">
      <c r="A726" s="3">
        <f t="shared" si="28"/>
        <v>2040</v>
      </c>
      <c r="B726" s="58">
        <v>50.01</v>
      </c>
      <c r="C726" s="58">
        <v>100.01</v>
      </c>
      <c r="D726" s="58">
        <v>5.01</v>
      </c>
      <c r="E726" s="14">
        <v>3364151</v>
      </c>
    </row>
    <row r="727" spans="1:12" s="10" customFormat="1" x14ac:dyDescent="0.2">
      <c r="A727" s="3">
        <f t="shared" si="28"/>
        <v>2041</v>
      </c>
      <c r="B727" s="58">
        <v>50.01</v>
      </c>
      <c r="C727" s="58">
        <v>100.01</v>
      </c>
      <c r="D727" s="58">
        <v>5.01</v>
      </c>
      <c r="E727" s="14">
        <v>3364151</v>
      </c>
    </row>
    <row r="728" spans="1:12" s="10" customFormat="1" x14ac:dyDescent="0.2">
      <c r="A728" s="3">
        <f t="shared" si="28"/>
        <v>2042</v>
      </c>
      <c r="B728" s="58">
        <v>50.01</v>
      </c>
      <c r="C728" s="58">
        <v>100.01</v>
      </c>
      <c r="D728" s="58">
        <v>5.01</v>
      </c>
      <c r="E728" s="14">
        <v>3364151</v>
      </c>
    </row>
    <row r="729" spans="1:12" s="10" customFormat="1" x14ac:dyDescent="0.2">
      <c r="A729" s="3">
        <f t="shared" si="28"/>
        <v>2043</v>
      </c>
      <c r="B729" s="58">
        <v>50.01</v>
      </c>
      <c r="C729" s="58">
        <v>100.01</v>
      </c>
      <c r="D729" s="58">
        <v>5.01</v>
      </c>
      <c r="E729" s="14">
        <v>3364151</v>
      </c>
    </row>
    <row r="731" spans="1:12" x14ac:dyDescent="0.2">
      <c r="A731" s="3">
        <f>A706+1</f>
        <v>29</v>
      </c>
      <c r="B731" s="3" t="str">
        <f ca="1">OFFSET(Portfolios!$B$7,A731,0)</f>
        <v>Portfolio29</v>
      </c>
    </row>
    <row r="732" spans="1:12" s="11" customFormat="1" x14ac:dyDescent="0.2">
      <c r="A732" s="3"/>
      <c r="B732" s="42" t="s">
        <v>207</v>
      </c>
      <c r="C732" s="42" t="s">
        <v>208</v>
      </c>
      <c r="D732" s="42" t="s">
        <v>209</v>
      </c>
      <c r="E732" s="11" t="s">
        <v>210</v>
      </c>
      <c r="F732" s="11" t="s">
        <v>211</v>
      </c>
      <c r="G732" s="11" t="s">
        <v>212</v>
      </c>
      <c r="H732" s="11" t="s">
        <v>213</v>
      </c>
      <c r="I732" s="11" t="s">
        <v>214</v>
      </c>
      <c r="J732" s="11" t="s">
        <v>215</v>
      </c>
      <c r="K732" s="11" t="s">
        <v>216</v>
      </c>
      <c r="L732" s="11" t="s">
        <v>217</v>
      </c>
    </row>
    <row r="733" spans="1:12" s="11" customFormat="1" x14ac:dyDescent="0.2">
      <c r="A733" s="3" t="s">
        <v>163</v>
      </c>
      <c r="B733" s="42" t="s">
        <v>218</v>
      </c>
      <c r="C733" s="42" t="s">
        <v>218</v>
      </c>
      <c r="D733" s="42" t="s">
        <v>218</v>
      </c>
      <c r="E733" s="11" t="s">
        <v>219</v>
      </c>
      <c r="F733" s="11" t="s">
        <v>220</v>
      </c>
      <c r="G733" s="11" t="s">
        <v>220</v>
      </c>
      <c r="H733" s="11" t="s">
        <v>220</v>
      </c>
      <c r="I733" s="11" t="s">
        <v>220</v>
      </c>
      <c r="J733" s="11" t="s">
        <v>220</v>
      </c>
      <c r="K733" s="11" t="s">
        <v>220</v>
      </c>
    </row>
    <row r="734" spans="1:12" s="10" customFormat="1" x14ac:dyDescent="0.2">
      <c r="A734" s="3">
        <v>2023</v>
      </c>
      <c r="B734" s="58">
        <v>0</v>
      </c>
      <c r="C734" s="58">
        <v>0</v>
      </c>
      <c r="D734" s="58">
        <v>0</v>
      </c>
      <c r="E734" s="14">
        <v>0</v>
      </c>
    </row>
    <row r="735" spans="1:12" s="10" customFormat="1" x14ac:dyDescent="0.2">
      <c r="A735" s="3">
        <f>A734+1</f>
        <v>2024</v>
      </c>
      <c r="B735" s="58">
        <v>0</v>
      </c>
      <c r="C735" s="58">
        <v>0</v>
      </c>
      <c r="D735" s="58">
        <v>0</v>
      </c>
      <c r="E735" s="14">
        <v>0</v>
      </c>
    </row>
    <row r="736" spans="1:12" s="10" customFormat="1" x14ac:dyDescent="0.2">
      <c r="A736" s="3">
        <f t="shared" ref="A736:A754" si="29">A735+1</f>
        <v>2025</v>
      </c>
      <c r="B736" s="58">
        <v>0</v>
      </c>
      <c r="C736" s="58">
        <v>0</v>
      </c>
      <c r="D736" s="58">
        <v>0</v>
      </c>
      <c r="E736" s="14">
        <v>0</v>
      </c>
    </row>
    <row r="737" spans="1:5" s="10" customFormat="1" x14ac:dyDescent="0.2">
      <c r="A737" s="3">
        <f t="shared" si="29"/>
        <v>2026</v>
      </c>
      <c r="B737" s="58">
        <v>21.99</v>
      </c>
      <c r="C737" s="58">
        <v>43.01</v>
      </c>
      <c r="D737" s="58">
        <v>1</v>
      </c>
      <c r="E737" s="14">
        <v>1432200</v>
      </c>
    </row>
    <row r="738" spans="1:5" s="10" customFormat="1" x14ac:dyDescent="0.2">
      <c r="A738" s="3">
        <f t="shared" si="29"/>
        <v>2027</v>
      </c>
      <c r="B738" s="58">
        <v>27.98</v>
      </c>
      <c r="C738" s="58">
        <v>56</v>
      </c>
      <c r="D738" s="58">
        <v>1</v>
      </c>
      <c r="E738" s="14">
        <v>1844066</v>
      </c>
    </row>
    <row r="739" spans="1:5" s="10" customFormat="1" x14ac:dyDescent="0.2">
      <c r="A739" s="3">
        <f t="shared" si="29"/>
        <v>2028</v>
      </c>
      <c r="B739" s="58">
        <v>35.97</v>
      </c>
      <c r="C739" s="58">
        <v>70.989999999999995</v>
      </c>
      <c r="D739" s="58">
        <v>2.99</v>
      </c>
      <c r="E739" s="14">
        <v>2385914.9999999995</v>
      </c>
    </row>
    <row r="740" spans="1:5" s="10" customFormat="1" x14ac:dyDescent="0.2">
      <c r="A740" s="3">
        <f t="shared" si="29"/>
        <v>2029</v>
      </c>
      <c r="B740" s="58">
        <v>42.98</v>
      </c>
      <c r="C740" s="58">
        <v>85</v>
      </c>
      <c r="D740" s="58">
        <v>5</v>
      </c>
      <c r="E740" s="14">
        <v>2885665.9999999995</v>
      </c>
    </row>
    <row r="741" spans="1:5" s="10" customFormat="1" x14ac:dyDescent="0.2">
      <c r="A741" s="3">
        <f t="shared" si="29"/>
        <v>2030</v>
      </c>
      <c r="B741" s="58">
        <v>49.99</v>
      </c>
      <c r="C741" s="58">
        <v>100.01</v>
      </c>
      <c r="D741" s="58">
        <v>5.01</v>
      </c>
      <c r="E741" s="14">
        <v>3363716.9999999995</v>
      </c>
    </row>
    <row r="742" spans="1:5" s="10" customFormat="1" x14ac:dyDescent="0.2">
      <c r="A742" s="3">
        <f t="shared" si="29"/>
        <v>2031</v>
      </c>
      <c r="B742" s="58">
        <v>50</v>
      </c>
      <c r="C742" s="58">
        <v>100.01</v>
      </c>
      <c r="D742" s="58">
        <v>5.01</v>
      </c>
      <c r="E742" s="14">
        <v>3363933.9999999991</v>
      </c>
    </row>
    <row r="743" spans="1:5" s="10" customFormat="1" x14ac:dyDescent="0.2">
      <c r="A743" s="3">
        <f t="shared" si="29"/>
        <v>2032</v>
      </c>
      <c r="B743" s="58">
        <v>50.01</v>
      </c>
      <c r="C743" s="58">
        <v>100.01</v>
      </c>
      <c r="D743" s="58">
        <v>5.01</v>
      </c>
      <c r="E743" s="14">
        <v>3364151</v>
      </c>
    </row>
    <row r="744" spans="1:5" s="10" customFormat="1" x14ac:dyDescent="0.2">
      <c r="A744" s="3">
        <f t="shared" si="29"/>
        <v>2033</v>
      </c>
      <c r="B744" s="58">
        <v>50.01</v>
      </c>
      <c r="C744" s="58">
        <v>100.01</v>
      </c>
      <c r="D744" s="58">
        <v>5.01</v>
      </c>
      <c r="E744" s="14">
        <v>3364151</v>
      </c>
    </row>
    <row r="745" spans="1:5" s="10" customFormat="1" x14ac:dyDescent="0.2">
      <c r="A745" s="3">
        <f t="shared" si="29"/>
        <v>2034</v>
      </c>
      <c r="B745" s="58">
        <v>50.01</v>
      </c>
      <c r="C745" s="58">
        <v>100.01</v>
      </c>
      <c r="D745" s="58">
        <v>5.01</v>
      </c>
      <c r="E745" s="14">
        <v>3364151</v>
      </c>
    </row>
    <row r="746" spans="1:5" s="10" customFormat="1" x14ac:dyDescent="0.2">
      <c r="A746" s="3">
        <f t="shared" si="29"/>
        <v>2035</v>
      </c>
      <c r="B746" s="58">
        <v>50.01</v>
      </c>
      <c r="C746" s="58">
        <v>100.01</v>
      </c>
      <c r="D746" s="58">
        <v>5.01</v>
      </c>
      <c r="E746" s="14">
        <v>3364151</v>
      </c>
    </row>
    <row r="747" spans="1:5" s="10" customFormat="1" x14ac:dyDescent="0.2">
      <c r="A747" s="3">
        <f t="shared" si="29"/>
        <v>2036</v>
      </c>
      <c r="B747" s="58">
        <v>50.01</v>
      </c>
      <c r="C747" s="58">
        <v>100.01</v>
      </c>
      <c r="D747" s="58">
        <v>5.01</v>
      </c>
      <c r="E747" s="14">
        <v>3364151</v>
      </c>
    </row>
    <row r="748" spans="1:5" s="10" customFormat="1" x14ac:dyDescent="0.2">
      <c r="A748" s="3">
        <f t="shared" si="29"/>
        <v>2037</v>
      </c>
      <c r="B748" s="58">
        <v>50.01</v>
      </c>
      <c r="C748" s="58">
        <v>100.01</v>
      </c>
      <c r="D748" s="58">
        <v>5.01</v>
      </c>
      <c r="E748" s="14">
        <v>3364151</v>
      </c>
    </row>
    <row r="749" spans="1:5" s="10" customFormat="1" x14ac:dyDescent="0.2">
      <c r="A749" s="3">
        <f t="shared" si="29"/>
        <v>2038</v>
      </c>
      <c r="B749" s="58">
        <v>50.01</v>
      </c>
      <c r="C749" s="58">
        <v>100.01</v>
      </c>
      <c r="D749" s="58">
        <v>5.01</v>
      </c>
      <c r="E749" s="14">
        <v>3364151</v>
      </c>
    </row>
    <row r="750" spans="1:5" s="10" customFormat="1" x14ac:dyDescent="0.2">
      <c r="A750" s="3">
        <f t="shared" si="29"/>
        <v>2039</v>
      </c>
      <c r="B750" s="58">
        <v>50.01</v>
      </c>
      <c r="C750" s="58">
        <v>100.01</v>
      </c>
      <c r="D750" s="58">
        <v>5.01</v>
      </c>
      <c r="E750" s="14">
        <v>3364151</v>
      </c>
    </row>
    <row r="751" spans="1:5" s="10" customFormat="1" x14ac:dyDescent="0.2">
      <c r="A751" s="3">
        <f t="shared" si="29"/>
        <v>2040</v>
      </c>
      <c r="B751" s="58">
        <v>50.01</v>
      </c>
      <c r="C751" s="58">
        <v>100.01</v>
      </c>
      <c r="D751" s="58">
        <v>5.01</v>
      </c>
      <c r="E751" s="14">
        <v>3364151</v>
      </c>
    </row>
    <row r="752" spans="1:5" s="10" customFormat="1" x14ac:dyDescent="0.2">
      <c r="A752" s="3">
        <f t="shared" si="29"/>
        <v>2041</v>
      </c>
      <c r="B752" s="58">
        <v>50.01</v>
      </c>
      <c r="C752" s="58">
        <v>100.01</v>
      </c>
      <c r="D752" s="58">
        <v>5.01</v>
      </c>
      <c r="E752" s="14">
        <v>3364151</v>
      </c>
    </row>
    <row r="753" spans="1:12" s="10" customFormat="1" x14ac:dyDescent="0.2">
      <c r="A753" s="3">
        <f t="shared" si="29"/>
        <v>2042</v>
      </c>
      <c r="B753" s="58">
        <v>50.01</v>
      </c>
      <c r="C753" s="58">
        <v>100.01</v>
      </c>
      <c r="D753" s="58">
        <v>5.01</v>
      </c>
      <c r="E753" s="14">
        <v>3364151</v>
      </c>
    </row>
    <row r="754" spans="1:12" s="10" customFormat="1" x14ac:dyDescent="0.2">
      <c r="A754" s="3">
        <f t="shared" si="29"/>
        <v>2043</v>
      </c>
      <c r="B754" s="58">
        <v>50.01</v>
      </c>
      <c r="C754" s="58">
        <v>100.01</v>
      </c>
      <c r="D754" s="58">
        <v>5.01</v>
      </c>
      <c r="E754" s="14">
        <v>3364151</v>
      </c>
    </row>
    <row r="756" spans="1:12" x14ac:dyDescent="0.2">
      <c r="A756" s="3">
        <f>A731+1</f>
        <v>30</v>
      </c>
      <c r="B756" s="3" t="str">
        <f ca="1">OFFSET(Portfolios!$B$7,A756,0)</f>
        <v>Portfolio30</v>
      </c>
    </row>
    <row r="757" spans="1:12" s="11" customFormat="1" x14ac:dyDescent="0.2">
      <c r="A757" s="3"/>
      <c r="B757" s="42" t="s">
        <v>207</v>
      </c>
      <c r="C757" s="42" t="s">
        <v>208</v>
      </c>
      <c r="D757" s="42" t="s">
        <v>209</v>
      </c>
      <c r="E757" s="11" t="s">
        <v>210</v>
      </c>
      <c r="F757" s="11" t="s">
        <v>211</v>
      </c>
      <c r="G757" s="11" t="s">
        <v>212</v>
      </c>
      <c r="H757" s="11" t="s">
        <v>213</v>
      </c>
      <c r="I757" s="11" t="s">
        <v>214</v>
      </c>
      <c r="J757" s="11" t="s">
        <v>215</v>
      </c>
      <c r="K757" s="11" t="s">
        <v>216</v>
      </c>
      <c r="L757" s="11" t="s">
        <v>217</v>
      </c>
    </row>
    <row r="758" spans="1:12" s="11" customFormat="1" x14ac:dyDescent="0.2">
      <c r="A758" s="3" t="s">
        <v>163</v>
      </c>
      <c r="B758" s="42" t="s">
        <v>218</v>
      </c>
      <c r="C758" s="42" t="s">
        <v>218</v>
      </c>
      <c r="D758" s="42" t="s">
        <v>218</v>
      </c>
      <c r="E758" s="11" t="s">
        <v>219</v>
      </c>
      <c r="F758" s="11" t="s">
        <v>220</v>
      </c>
      <c r="G758" s="11" t="s">
        <v>220</v>
      </c>
      <c r="H758" s="11" t="s">
        <v>220</v>
      </c>
      <c r="I758" s="11" t="s">
        <v>220</v>
      </c>
      <c r="J758" s="11" t="s">
        <v>220</v>
      </c>
      <c r="K758" s="11" t="s">
        <v>220</v>
      </c>
    </row>
    <row r="759" spans="1:12" s="10" customFormat="1" x14ac:dyDescent="0.2">
      <c r="A759" s="3">
        <v>2023</v>
      </c>
      <c r="B759" s="58">
        <v>0</v>
      </c>
      <c r="C759" s="58">
        <v>0</v>
      </c>
      <c r="D759" s="58">
        <v>0</v>
      </c>
      <c r="E759" s="14">
        <v>0</v>
      </c>
    </row>
    <row r="760" spans="1:12" s="10" customFormat="1" x14ac:dyDescent="0.2">
      <c r="A760" s="3">
        <f>A759+1</f>
        <v>2024</v>
      </c>
      <c r="B760" s="58">
        <v>0</v>
      </c>
      <c r="C760" s="58">
        <v>0</v>
      </c>
      <c r="D760" s="58">
        <v>0</v>
      </c>
      <c r="E760" s="14">
        <v>0</v>
      </c>
    </row>
    <row r="761" spans="1:12" s="10" customFormat="1" x14ac:dyDescent="0.2">
      <c r="A761" s="3">
        <f t="shared" ref="A761:A779" si="30">A760+1</f>
        <v>2025</v>
      </c>
      <c r="B761" s="58">
        <v>0</v>
      </c>
      <c r="C761" s="58">
        <v>0</v>
      </c>
      <c r="D761" s="58">
        <v>0</v>
      </c>
      <c r="E761" s="14">
        <v>0</v>
      </c>
    </row>
    <row r="762" spans="1:12" s="10" customFormat="1" x14ac:dyDescent="0.2">
      <c r="A762" s="3">
        <f t="shared" si="30"/>
        <v>2026</v>
      </c>
      <c r="B762" s="58">
        <v>21.99</v>
      </c>
      <c r="C762" s="58">
        <v>43.01</v>
      </c>
      <c r="D762" s="58">
        <v>1</v>
      </c>
      <c r="E762" s="14">
        <v>1432200</v>
      </c>
    </row>
    <row r="763" spans="1:12" s="10" customFormat="1" x14ac:dyDescent="0.2">
      <c r="A763" s="3">
        <f t="shared" si="30"/>
        <v>2027</v>
      </c>
      <c r="B763" s="58">
        <v>27.98</v>
      </c>
      <c r="C763" s="58">
        <v>56</v>
      </c>
      <c r="D763" s="58">
        <v>1</v>
      </c>
      <c r="E763" s="14">
        <v>1844066</v>
      </c>
    </row>
    <row r="764" spans="1:12" s="10" customFormat="1" x14ac:dyDescent="0.2">
      <c r="A764" s="3">
        <f t="shared" si="30"/>
        <v>2028</v>
      </c>
      <c r="B764" s="58">
        <v>35.97</v>
      </c>
      <c r="C764" s="58">
        <v>70.989999999999995</v>
      </c>
      <c r="D764" s="58">
        <v>2.98</v>
      </c>
      <c r="E764" s="14">
        <v>2385698</v>
      </c>
    </row>
    <row r="765" spans="1:12" s="10" customFormat="1" x14ac:dyDescent="0.2">
      <c r="A765" s="3">
        <f t="shared" si="30"/>
        <v>2029</v>
      </c>
      <c r="B765" s="58">
        <v>42.98</v>
      </c>
      <c r="C765" s="58">
        <v>85</v>
      </c>
      <c r="D765" s="58">
        <v>4.99</v>
      </c>
      <c r="E765" s="14">
        <v>2885449</v>
      </c>
    </row>
    <row r="766" spans="1:12" s="10" customFormat="1" x14ac:dyDescent="0.2">
      <c r="A766" s="3">
        <f t="shared" si="30"/>
        <v>2030</v>
      </c>
      <c r="B766" s="58">
        <v>49.99</v>
      </c>
      <c r="C766" s="58">
        <v>100.01</v>
      </c>
      <c r="D766" s="58">
        <v>5</v>
      </c>
      <c r="E766" s="14">
        <v>3363500</v>
      </c>
    </row>
    <row r="767" spans="1:12" s="10" customFormat="1" x14ac:dyDescent="0.2">
      <c r="A767" s="3">
        <f t="shared" si="30"/>
        <v>2031</v>
      </c>
      <c r="B767" s="58">
        <v>50</v>
      </c>
      <c r="C767" s="58">
        <v>100.01</v>
      </c>
      <c r="D767" s="58">
        <v>5.01</v>
      </c>
      <c r="E767" s="14">
        <v>3363933.9999999991</v>
      </c>
    </row>
    <row r="768" spans="1:12" s="10" customFormat="1" x14ac:dyDescent="0.2">
      <c r="A768" s="3">
        <f t="shared" si="30"/>
        <v>2032</v>
      </c>
      <c r="B768" s="58">
        <v>50.01</v>
      </c>
      <c r="C768" s="58">
        <v>100.01</v>
      </c>
      <c r="D768" s="58">
        <v>5.01</v>
      </c>
      <c r="E768" s="14">
        <v>3364151</v>
      </c>
    </row>
    <row r="769" spans="1:12" s="10" customFormat="1" x14ac:dyDescent="0.2">
      <c r="A769" s="3">
        <f t="shared" si="30"/>
        <v>2033</v>
      </c>
      <c r="B769" s="58">
        <v>50.01</v>
      </c>
      <c r="C769" s="58">
        <v>100.01</v>
      </c>
      <c r="D769" s="58">
        <v>5.01</v>
      </c>
      <c r="E769" s="14">
        <v>3364151</v>
      </c>
    </row>
    <row r="770" spans="1:12" s="10" customFormat="1" x14ac:dyDescent="0.2">
      <c r="A770" s="3">
        <f t="shared" si="30"/>
        <v>2034</v>
      </c>
      <c r="B770" s="58">
        <v>50.01</v>
      </c>
      <c r="C770" s="58">
        <v>100.01</v>
      </c>
      <c r="D770" s="58">
        <v>5.01</v>
      </c>
      <c r="E770" s="14">
        <v>3364151</v>
      </c>
    </row>
    <row r="771" spans="1:12" s="10" customFormat="1" x14ac:dyDescent="0.2">
      <c r="A771" s="3">
        <f t="shared" si="30"/>
        <v>2035</v>
      </c>
      <c r="B771" s="58">
        <v>50.01</v>
      </c>
      <c r="C771" s="58">
        <v>100.01</v>
      </c>
      <c r="D771" s="58">
        <v>5.01</v>
      </c>
      <c r="E771" s="14">
        <v>3364151</v>
      </c>
    </row>
    <row r="772" spans="1:12" s="10" customFormat="1" x14ac:dyDescent="0.2">
      <c r="A772" s="3">
        <f t="shared" si="30"/>
        <v>2036</v>
      </c>
      <c r="B772" s="58">
        <v>50.01</v>
      </c>
      <c r="C772" s="58">
        <v>100.01</v>
      </c>
      <c r="D772" s="58">
        <v>5.01</v>
      </c>
      <c r="E772" s="14">
        <v>3364151</v>
      </c>
    </row>
    <row r="773" spans="1:12" s="10" customFormat="1" x14ac:dyDescent="0.2">
      <c r="A773" s="3">
        <f t="shared" si="30"/>
        <v>2037</v>
      </c>
      <c r="B773" s="58">
        <v>50.01</v>
      </c>
      <c r="C773" s="58">
        <v>100.01</v>
      </c>
      <c r="D773" s="58">
        <v>5.01</v>
      </c>
      <c r="E773" s="14">
        <v>3364151</v>
      </c>
    </row>
    <row r="774" spans="1:12" s="10" customFormat="1" x14ac:dyDescent="0.2">
      <c r="A774" s="3">
        <f t="shared" si="30"/>
        <v>2038</v>
      </c>
      <c r="B774" s="58">
        <v>50.01</v>
      </c>
      <c r="C774" s="58">
        <v>100.01</v>
      </c>
      <c r="D774" s="58">
        <v>5.01</v>
      </c>
      <c r="E774" s="14">
        <v>3364151</v>
      </c>
    </row>
    <row r="775" spans="1:12" s="10" customFormat="1" x14ac:dyDescent="0.2">
      <c r="A775" s="3">
        <f t="shared" si="30"/>
        <v>2039</v>
      </c>
      <c r="B775" s="58">
        <v>50.01</v>
      </c>
      <c r="C775" s="58">
        <v>100.01</v>
      </c>
      <c r="D775" s="58">
        <v>5.01</v>
      </c>
      <c r="E775" s="14">
        <v>3364151</v>
      </c>
    </row>
    <row r="776" spans="1:12" s="10" customFormat="1" x14ac:dyDescent="0.2">
      <c r="A776" s="3">
        <f t="shared" si="30"/>
        <v>2040</v>
      </c>
      <c r="B776" s="58">
        <v>50.01</v>
      </c>
      <c r="C776" s="58">
        <v>100.01</v>
      </c>
      <c r="D776" s="58">
        <v>5.01</v>
      </c>
      <c r="E776" s="14">
        <v>3364151</v>
      </c>
    </row>
    <row r="777" spans="1:12" s="10" customFormat="1" x14ac:dyDescent="0.2">
      <c r="A777" s="3">
        <f t="shared" si="30"/>
        <v>2041</v>
      </c>
      <c r="B777" s="58">
        <v>50.01</v>
      </c>
      <c r="C777" s="58">
        <v>100.01</v>
      </c>
      <c r="D777" s="58">
        <v>5.01</v>
      </c>
      <c r="E777" s="14">
        <v>3364151</v>
      </c>
    </row>
    <row r="778" spans="1:12" s="10" customFormat="1" x14ac:dyDescent="0.2">
      <c r="A778" s="3">
        <f t="shared" si="30"/>
        <v>2042</v>
      </c>
      <c r="B778" s="58">
        <v>50.01</v>
      </c>
      <c r="C778" s="58">
        <v>100.01</v>
      </c>
      <c r="D778" s="58">
        <v>5.01</v>
      </c>
      <c r="E778" s="14">
        <v>3364151</v>
      </c>
    </row>
    <row r="779" spans="1:12" s="10" customFormat="1" x14ac:dyDescent="0.2">
      <c r="A779" s="3">
        <f t="shared" si="30"/>
        <v>2043</v>
      </c>
      <c r="B779" s="58">
        <v>50.01</v>
      </c>
      <c r="C779" s="58">
        <v>100.01</v>
      </c>
      <c r="D779" s="58">
        <v>5.01</v>
      </c>
      <c r="E779" s="14">
        <v>3364151</v>
      </c>
    </row>
    <row r="781" spans="1:12" x14ac:dyDescent="0.2">
      <c r="A781" s="3">
        <f>A756+1</f>
        <v>31</v>
      </c>
      <c r="B781" s="3" t="str">
        <f ca="1">OFFSET(Portfolios!$B$7,A781,0)</f>
        <v>Portfolio31</v>
      </c>
    </row>
    <row r="782" spans="1:12" s="11" customFormat="1" x14ac:dyDescent="0.2">
      <c r="A782" s="3"/>
      <c r="B782" s="42" t="s">
        <v>207</v>
      </c>
      <c r="C782" s="42" t="s">
        <v>208</v>
      </c>
      <c r="D782" s="42" t="s">
        <v>209</v>
      </c>
      <c r="E782" s="11" t="s">
        <v>210</v>
      </c>
      <c r="F782" s="11" t="s">
        <v>211</v>
      </c>
      <c r="G782" s="11" t="s">
        <v>212</v>
      </c>
      <c r="H782" s="11" t="s">
        <v>213</v>
      </c>
      <c r="I782" s="11" t="s">
        <v>214</v>
      </c>
      <c r="J782" s="11" t="s">
        <v>215</v>
      </c>
      <c r="K782" s="11" t="s">
        <v>216</v>
      </c>
      <c r="L782" s="11" t="s">
        <v>217</v>
      </c>
    </row>
    <row r="783" spans="1:12" s="11" customFormat="1" x14ac:dyDescent="0.2">
      <c r="A783" s="3" t="s">
        <v>163</v>
      </c>
      <c r="B783" s="42" t="s">
        <v>218</v>
      </c>
      <c r="C783" s="42" t="s">
        <v>218</v>
      </c>
      <c r="D783" s="42" t="s">
        <v>218</v>
      </c>
      <c r="E783" s="11" t="s">
        <v>219</v>
      </c>
      <c r="F783" s="11" t="s">
        <v>220</v>
      </c>
      <c r="G783" s="11" t="s">
        <v>220</v>
      </c>
      <c r="H783" s="11" t="s">
        <v>220</v>
      </c>
      <c r="I783" s="11" t="s">
        <v>220</v>
      </c>
      <c r="J783" s="11" t="s">
        <v>220</v>
      </c>
      <c r="K783" s="11" t="s">
        <v>220</v>
      </c>
    </row>
    <row r="784" spans="1:12" s="10" customFormat="1" x14ac:dyDescent="0.2">
      <c r="A784" s="3">
        <v>2023</v>
      </c>
      <c r="B784" s="31">
        <v>0</v>
      </c>
      <c r="C784" s="31">
        <v>0</v>
      </c>
      <c r="D784" s="31">
        <v>0</v>
      </c>
      <c r="E784" s="14">
        <v>0</v>
      </c>
    </row>
    <row r="785" spans="1:5" s="10" customFormat="1" x14ac:dyDescent="0.2">
      <c r="A785" s="3">
        <f>A784+1</f>
        <v>2024</v>
      </c>
      <c r="B785" s="31">
        <v>0</v>
      </c>
      <c r="C785" s="31">
        <v>0</v>
      </c>
      <c r="D785" s="31">
        <v>0</v>
      </c>
      <c r="E785" s="14">
        <v>0</v>
      </c>
    </row>
    <row r="786" spans="1:5" s="10" customFormat="1" x14ac:dyDescent="0.2">
      <c r="A786" s="3">
        <f t="shared" ref="A786:A804" si="31">A785+1</f>
        <v>2025</v>
      </c>
      <c r="B786" s="31">
        <v>0</v>
      </c>
      <c r="C786" s="31">
        <v>0</v>
      </c>
      <c r="D786" s="31">
        <v>0</v>
      </c>
      <c r="E786" s="14">
        <v>0</v>
      </c>
    </row>
    <row r="787" spans="1:5" s="10" customFormat="1" x14ac:dyDescent="0.2">
      <c r="A787" s="3">
        <f t="shared" si="31"/>
        <v>2026</v>
      </c>
      <c r="B787" s="31">
        <v>21.99</v>
      </c>
      <c r="C787" s="31">
        <v>43.01</v>
      </c>
      <c r="D787" s="31">
        <v>1</v>
      </c>
      <c r="E787" s="14">
        <v>1432200</v>
      </c>
    </row>
    <row r="788" spans="1:5" s="10" customFormat="1" x14ac:dyDescent="0.2">
      <c r="A788" s="3">
        <f t="shared" si="31"/>
        <v>2027</v>
      </c>
      <c r="B788" s="31">
        <v>27.98</v>
      </c>
      <c r="C788" s="31">
        <v>56</v>
      </c>
      <c r="D788" s="31">
        <v>1</v>
      </c>
      <c r="E788" s="14">
        <v>1844066</v>
      </c>
    </row>
    <row r="789" spans="1:5" s="10" customFormat="1" x14ac:dyDescent="0.2">
      <c r="A789" s="3">
        <f t="shared" si="31"/>
        <v>2028</v>
      </c>
      <c r="B789" s="31">
        <v>35.97</v>
      </c>
      <c r="C789" s="31">
        <v>70.989999999999995</v>
      </c>
      <c r="D789" s="31">
        <v>2.99</v>
      </c>
      <c r="E789" s="14">
        <v>2385914.9999999995</v>
      </c>
    </row>
    <row r="790" spans="1:5" s="10" customFormat="1" x14ac:dyDescent="0.2">
      <c r="A790" s="3">
        <f t="shared" si="31"/>
        <v>2029</v>
      </c>
      <c r="B790" s="31">
        <v>42.98</v>
      </c>
      <c r="C790" s="31">
        <v>85</v>
      </c>
      <c r="D790" s="31">
        <v>5</v>
      </c>
      <c r="E790" s="14">
        <v>2885665.9999999995</v>
      </c>
    </row>
    <row r="791" spans="1:5" s="10" customFormat="1" x14ac:dyDescent="0.2">
      <c r="A791" s="3">
        <f t="shared" si="31"/>
        <v>2030</v>
      </c>
      <c r="B791" s="31">
        <v>49.99</v>
      </c>
      <c r="C791" s="31">
        <v>100.01</v>
      </c>
      <c r="D791" s="31">
        <v>5.01</v>
      </c>
      <c r="E791" s="14">
        <v>3363716.9999999995</v>
      </c>
    </row>
    <row r="792" spans="1:5" s="10" customFormat="1" x14ac:dyDescent="0.2">
      <c r="A792" s="3">
        <f t="shared" si="31"/>
        <v>2031</v>
      </c>
      <c r="B792" s="31">
        <v>50</v>
      </c>
      <c r="C792" s="31">
        <v>100.01</v>
      </c>
      <c r="D792" s="31">
        <v>5.01</v>
      </c>
      <c r="E792" s="14">
        <v>3363933.9999999991</v>
      </c>
    </row>
    <row r="793" spans="1:5" s="10" customFormat="1" x14ac:dyDescent="0.2">
      <c r="A793" s="3">
        <f t="shared" si="31"/>
        <v>2032</v>
      </c>
      <c r="B793" s="31">
        <v>50.01</v>
      </c>
      <c r="C793" s="31">
        <v>100.01</v>
      </c>
      <c r="D793" s="31">
        <v>5.01</v>
      </c>
      <c r="E793" s="14">
        <v>3364151</v>
      </c>
    </row>
    <row r="794" spans="1:5" s="10" customFormat="1" x14ac:dyDescent="0.2">
      <c r="A794" s="3">
        <f t="shared" si="31"/>
        <v>2033</v>
      </c>
      <c r="B794" s="31">
        <v>50.01</v>
      </c>
      <c r="C794" s="31">
        <v>100.01</v>
      </c>
      <c r="D794" s="31">
        <v>5.01</v>
      </c>
      <c r="E794" s="14">
        <v>3364151</v>
      </c>
    </row>
    <row r="795" spans="1:5" s="10" customFormat="1" x14ac:dyDescent="0.2">
      <c r="A795" s="3">
        <f t="shared" si="31"/>
        <v>2034</v>
      </c>
      <c r="B795" s="31">
        <v>50.01</v>
      </c>
      <c r="C795" s="31">
        <v>100.01</v>
      </c>
      <c r="D795" s="31">
        <v>5.01</v>
      </c>
      <c r="E795" s="14">
        <v>3364151</v>
      </c>
    </row>
    <row r="796" spans="1:5" s="10" customFormat="1" x14ac:dyDescent="0.2">
      <c r="A796" s="3">
        <f t="shared" si="31"/>
        <v>2035</v>
      </c>
      <c r="B796" s="31">
        <v>50.01</v>
      </c>
      <c r="C796" s="31">
        <v>100.01</v>
      </c>
      <c r="D796" s="31">
        <v>5.01</v>
      </c>
      <c r="E796" s="14">
        <v>3364151</v>
      </c>
    </row>
    <row r="797" spans="1:5" s="10" customFormat="1" x14ac:dyDescent="0.2">
      <c r="A797" s="3">
        <f t="shared" si="31"/>
        <v>2036</v>
      </c>
      <c r="B797" s="31">
        <v>50.01</v>
      </c>
      <c r="C797" s="31">
        <v>100.01</v>
      </c>
      <c r="D797" s="31">
        <v>5.01</v>
      </c>
      <c r="E797" s="14">
        <v>3364151</v>
      </c>
    </row>
    <row r="798" spans="1:5" s="10" customFormat="1" x14ac:dyDescent="0.2">
      <c r="A798" s="3">
        <f t="shared" si="31"/>
        <v>2037</v>
      </c>
      <c r="B798" s="31">
        <v>50.01</v>
      </c>
      <c r="C798" s="31">
        <v>100.01</v>
      </c>
      <c r="D798" s="31">
        <v>5.01</v>
      </c>
      <c r="E798" s="14">
        <v>3364151</v>
      </c>
    </row>
    <row r="799" spans="1:5" s="10" customFormat="1" x14ac:dyDescent="0.2">
      <c r="A799" s="3">
        <f t="shared" si="31"/>
        <v>2038</v>
      </c>
      <c r="B799" s="31">
        <v>50.01</v>
      </c>
      <c r="C799" s="31">
        <v>100.01</v>
      </c>
      <c r="D799" s="31">
        <v>5.01</v>
      </c>
      <c r="E799" s="14">
        <v>3364151</v>
      </c>
    </row>
    <row r="800" spans="1:5" s="10" customFormat="1" x14ac:dyDescent="0.2">
      <c r="A800" s="3">
        <f t="shared" si="31"/>
        <v>2039</v>
      </c>
      <c r="B800" s="31">
        <v>50.01</v>
      </c>
      <c r="C800" s="31">
        <v>100.01</v>
      </c>
      <c r="D800" s="31">
        <v>5.01</v>
      </c>
      <c r="E800" s="14">
        <v>3364151</v>
      </c>
    </row>
    <row r="801" spans="1:12" s="10" customFormat="1" x14ac:dyDescent="0.2">
      <c r="A801" s="3">
        <f t="shared" si="31"/>
        <v>2040</v>
      </c>
      <c r="B801" s="31">
        <v>50.01</v>
      </c>
      <c r="C801" s="31">
        <v>100.01</v>
      </c>
      <c r="D801" s="31">
        <v>5.01</v>
      </c>
      <c r="E801" s="14">
        <v>3364151</v>
      </c>
    </row>
    <row r="802" spans="1:12" s="10" customFormat="1" x14ac:dyDescent="0.2">
      <c r="A802" s="3">
        <f t="shared" si="31"/>
        <v>2041</v>
      </c>
      <c r="B802" s="31">
        <v>50.01</v>
      </c>
      <c r="C802" s="31">
        <v>100.01</v>
      </c>
      <c r="D802" s="31">
        <v>5.01</v>
      </c>
      <c r="E802" s="14">
        <v>3364151</v>
      </c>
    </row>
    <row r="803" spans="1:12" s="10" customFormat="1" x14ac:dyDescent="0.2">
      <c r="A803" s="3">
        <f t="shared" si="31"/>
        <v>2042</v>
      </c>
      <c r="B803" s="31">
        <v>50.01</v>
      </c>
      <c r="C803" s="31">
        <v>100.01</v>
      </c>
      <c r="D803" s="31">
        <v>5.01</v>
      </c>
      <c r="E803" s="14">
        <v>3364151</v>
      </c>
    </row>
    <row r="804" spans="1:12" s="10" customFormat="1" x14ac:dyDescent="0.2">
      <c r="A804" s="3">
        <f t="shared" si="31"/>
        <v>2043</v>
      </c>
      <c r="B804" s="31">
        <v>50.01</v>
      </c>
      <c r="C804" s="31">
        <v>100.01</v>
      </c>
      <c r="D804" s="31">
        <v>5.01</v>
      </c>
      <c r="E804" s="14">
        <v>3364151</v>
      </c>
    </row>
    <row r="806" spans="1:12" x14ac:dyDescent="0.2">
      <c r="A806" s="3">
        <f>A781+1</f>
        <v>32</v>
      </c>
      <c r="B806" s="3" t="str">
        <f ca="1">OFFSET(Portfolios!$B$7,A806,0)</f>
        <v>Portfolio32</v>
      </c>
    </row>
    <row r="807" spans="1:12" s="11" customFormat="1" x14ac:dyDescent="0.2">
      <c r="A807" s="3"/>
      <c r="B807" s="42" t="s">
        <v>207</v>
      </c>
      <c r="C807" s="42" t="s">
        <v>208</v>
      </c>
      <c r="D807" s="42" t="s">
        <v>209</v>
      </c>
      <c r="E807" s="11" t="s">
        <v>210</v>
      </c>
      <c r="F807" s="11" t="s">
        <v>211</v>
      </c>
      <c r="G807" s="11" t="s">
        <v>212</v>
      </c>
      <c r="H807" s="11" t="s">
        <v>213</v>
      </c>
      <c r="I807" s="11" t="s">
        <v>214</v>
      </c>
      <c r="J807" s="11" t="s">
        <v>215</v>
      </c>
      <c r="K807" s="11" t="s">
        <v>216</v>
      </c>
      <c r="L807" s="11" t="s">
        <v>217</v>
      </c>
    </row>
    <row r="808" spans="1:12" s="11" customFormat="1" x14ac:dyDescent="0.2">
      <c r="A808" s="3" t="s">
        <v>163</v>
      </c>
      <c r="B808" s="42" t="s">
        <v>218</v>
      </c>
      <c r="C808" s="42" t="s">
        <v>218</v>
      </c>
      <c r="D808" s="42" t="s">
        <v>218</v>
      </c>
      <c r="E808" s="11" t="s">
        <v>219</v>
      </c>
      <c r="F808" s="11" t="s">
        <v>220</v>
      </c>
      <c r="G808" s="11" t="s">
        <v>220</v>
      </c>
      <c r="H808" s="11" t="s">
        <v>220</v>
      </c>
      <c r="I808" s="11" t="s">
        <v>220</v>
      </c>
      <c r="J808" s="11" t="s">
        <v>220</v>
      </c>
      <c r="K808" s="11" t="s">
        <v>220</v>
      </c>
    </row>
    <row r="809" spans="1:12" s="10" customFormat="1" x14ac:dyDescent="0.2">
      <c r="A809" s="3">
        <v>2023</v>
      </c>
      <c r="B809" s="31">
        <v>0</v>
      </c>
      <c r="C809" s="31">
        <v>0</v>
      </c>
      <c r="D809" s="31">
        <v>0</v>
      </c>
      <c r="E809" s="14">
        <v>0</v>
      </c>
    </row>
    <row r="810" spans="1:12" s="10" customFormat="1" x14ac:dyDescent="0.2">
      <c r="A810" s="3">
        <f>A809+1</f>
        <v>2024</v>
      </c>
      <c r="B810" s="31">
        <v>0</v>
      </c>
      <c r="C810" s="31">
        <v>0</v>
      </c>
      <c r="D810" s="31">
        <v>0</v>
      </c>
      <c r="E810" s="14">
        <v>0</v>
      </c>
    </row>
    <row r="811" spans="1:12" s="10" customFormat="1" x14ac:dyDescent="0.2">
      <c r="A811" s="3">
        <f t="shared" ref="A811:A829" si="32">A810+1</f>
        <v>2025</v>
      </c>
      <c r="B811" s="31">
        <v>0</v>
      </c>
      <c r="C811" s="31">
        <v>0</v>
      </c>
      <c r="D811" s="31">
        <v>0</v>
      </c>
      <c r="E811" s="14">
        <v>0</v>
      </c>
    </row>
    <row r="812" spans="1:12" s="10" customFormat="1" x14ac:dyDescent="0.2">
      <c r="A812" s="3">
        <f t="shared" si="32"/>
        <v>2026</v>
      </c>
      <c r="B812" s="31">
        <v>21.99</v>
      </c>
      <c r="C812" s="31">
        <v>43.01</v>
      </c>
      <c r="D812" s="31">
        <v>1</v>
      </c>
      <c r="E812" s="14">
        <v>1432200</v>
      </c>
    </row>
    <row r="813" spans="1:12" s="10" customFormat="1" x14ac:dyDescent="0.2">
      <c r="A813" s="3">
        <f t="shared" si="32"/>
        <v>2027</v>
      </c>
      <c r="B813" s="31">
        <v>27.98</v>
      </c>
      <c r="C813" s="31">
        <v>56</v>
      </c>
      <c r="D813" s="31">
        <v>1</v>
      </c>
      <c r="E813" s="14">
        <v>1844066</v>
      </c>
    </row>
    <row r="814" spans="1:12" s="10" customFormat="1" x14ac:dyDescent="0.2">
      <c r="A814" s="3">
        <f t="shared" si="32"/>
        <v>2028</v>
      </c>
      <c r="B814" s="31">
        <v>35.97</v>
      </c>
      <c r="C814" s="31">
        <v>70.989999999999995</v>
      </c>
      <c r="D814" s="31">
        <v>2.99</v>
      </c>
      <c r="E814" s="14">
        <v>2385914.9999999995</v>
      </c>
    </row>
    <row r="815" spans="1:12" s="10" customFormat="1" x14ac:dyDescent="0.2">
      <c r="A815" s="3">
        <f t="shared" si="32"/>
        <v>2029</v>
      </c>
      <c r="B815" s="31">
        <v>42.98</v>
      </c>
      <c r="C815" s="31">
        <v>85</v>
      </c>
      <c r="D815" s="31">
        <v>5</v>
      </c>
      <c r="E815" s="14">
        <v>2885665.9999999995</v>
      </c>
    </row>
    <row r="816" spans="1:12" s="10" customFormat="1" x14ac:dyDescent="0.2">
      <c r="A816" s="3">
        <f t="shared" si="32"/>
        <v>2030</v>
      </c>
      <c r="B816" s="31">
        <v>49.99</v>
      </c>
      <c r="C816" s="31">
        <v>100.01</v>
      </c>
      <c r="D816" s="31">
        <v>5.01</v>
      </c>
      <c r="E816" s="14">
        <v>3363716.9999999995</v>
      </c>
    </row>
    <row r="817" spans="1:12" s="10" customFormat="1" x14ac:dyDescent="0.2">
      <c r="A817" s="3">
        <f t="shared" si="32"/>
        <v>2031</v>
      </c>
      <c r="B817" s="31">
        <v>50</v>
      </c>
      <c r="C817" s="31">
        <v>100.01</v>
      </c>
      <c r="D817" s="31">
        <v>5.01</v>
      </c>
      <c r="E817" s="14">
        <v>3363933.9999999991</v>
      </c>
    </row>
    <row r="818" spans="1:12" s="10" customFormat="1" x14ac:dyDescent="0.2">
      <c r="A818" s="3">
        <f t="shared" si="32"/>
        <v>2032</v>
      </c>
      <c r="B818" s="31">
        <v>50.01</v>
      </c>
      <c r="C818" s="31">
        <v>100.01</v>
      </c>
      <c r="D818" s="31">
        <v>5.01</v>
      </c>
      <c r="E818" s="14">
        <v>3364151</v>
      </c>
    </row>
    <row r="819" spans="1:12" s="10" customFormat="1" x14ac:dyDescent="0.2">
      <c r="A819" s="3">
        <f t="shared" si="32"/>
        <v>2033</v>
      </c>
      <c r="B819" s="31">
        <v>50.01</v>
      </c>
      <c r="C819" s="31">
        <v>100.01</v>
      </c>
      <c r="D819" s="31">
        <v>5.01</v>
      </c>
      <c r="E819" s="14">
        <v>3364151</v>
      </c>
    </row>
    <row r="820" spans="1:12" s="10" customFormat="1" x14ac:dyDescent="0.2">
      <c r="A820" s="3">
        <f t="shared" si="32"/>
        <v>2034</v>
      </c>
      <c r="B820" s="31">
        <v>50.01</v>
      </c>
      <c r="C820" s="31">
        <v>100.01</v>
      </c>
      <c r="D820" s="31">
        <v>5.01</v>
      </c>
      <c r="E820" s="14">
        <v>3364151</v>
      </c>
    </row>
    <row r="821" spans="1:12" s="10" customFormat="1" x14ac:dyDescent="0.2">
      <c r="A821" s="3">
        <f t="shared" si="32"/>
        <v>2035</v>
      </c>
      <c r="B821" s="31">
        <v>50.01</v>
      </c>
      <c r="C821" s="31">
        <v>100.01</v>
      </c>
      <c r="D821" s="31">
        <v>5.01</v>
      </c>
      <c r="E821" s="14">
        <v>3364151</v>
      </c>
    </row>
    <row r="822" spans="1:12" s="10" customFormat="1" x14ac:dyDescent="0.2">
      <c r="A822" s="3">
        <f t="shared" si="32"/>
        <v>2036</v>
      </c>
      <c r="B822" s="31">
        <v>50.01</v>
      </c>
      <c r="C822" s="31">
        <v>100.01</v>
      </c>
      <c r="D822" s="31">
        <v>5.01</v>
      </c>
      <c r="E822" s="14">
        <v>3364151</v>
      </c>
    </row>
    <row r="823" spans="1:12" s="10" customFormat="1" x14ac:dyDescent="0.2">
      <c r="A823" s="3">
        <f t="shared" si="32"/>
        <v>2037</v>
      </c>
      <c r="B823" s="31">
        <v>50.01</v>
      </c>
      <c r="C823" s="31">
        <v>100.01</v>
      </c>
      <c r="D823" s="31">
        <v>5.01</v>
      </c>
      <c r="E823" s="14">
        <v>3364151</v>
      </c>
    </row>
    <row r="824" spans="1:12" s="10" customFormat="1" x14ac:dyDescent="0.2">
      <c r="A824" s="3">
        <f t="shared" si="32"/>
        <v>2038</v>
      </c>
      <c r="B824" s="31">
        <v>50.01</v>
      </c>
      <c r="C824" s="31">
        <v>100.01</v>
      </c>
      <c r="D824" s="31">
        <v>5.01</v>
      </c>
      <c r="E824" s="14">
        <v>3364151</v>
      </c>
    </row>
    <row r="825" spans="1:12" s="10" customFormat="1" x14ac:dyDescent="0.2">
      <c r="A825" s="3">
        <f t="shared" si="32"/>
        <v>2039</v>
      </c>
      <c r="B825" s="31">
        <v>50.01</v>
      </c>
      <c r="C825" s="31">
        <v>100.01</v>
      </c>
      <c r="D825" s="31">
        <v>5.01</v>
      </c>
      <c r="E825" s="14">
        <v>3364151</v>
      </c>
    </row>
    <row r="826" spans="1:12" s="10" customFormat="1" x14ac:dyDescent="0.2">
      <c r="A826" s="3">
        <f t="shared" si="32"/>
        <v>2040</v>
      </c>
      <c r="B826" s="31">
        <v>50.01</v>
      </c>
      <c r="C826" s="31">
        <v>100.01</v>
      </c>
      <c r="D826" s="31">
        <v>5.01</v>
      </c>
      <c r="E826" s="14">
        <v>3364151</v>
      </c>
    </row>
    <row r="827" spans="1:12" s="10" customFormat="1" x14ac:dyDescent="0.2">
      <c r="A827" s="3">
        <f t="shared" si="32"/>
        <v>2041</v>
      </c>
      <c r="B827" s="31">
        <v>50.01</v>
      </c>
      <c r="C827" s="31">
        <v>100.01</v>
      </c>
      <c r="D827" s="31">
        <v>5.01</v>
      </c>
      <c r="E827" s="14">
        <v>3364151</v>
      </c>
    </row>
    <row r="828" spans="1:12" s="10" customFormat="1" x14ac:dyDescent="0.2">
      <c r="A828" s="3">
        <f t="shared" si="32"/>
        <v>2042</v>
      </c>
      <c r="B828" s="31">
        <v>50.01</v>
      </c>
      <c r="C828" s="31">
        <v>100.01</v>
      </c>
      <c r="D828" s="31">
        <v>5.01</v>
      </c>
      <c r="E828" s="14">
        <v>3364151</v>
      </c>
    </row>
    <row r="829" spans="1:12" s="10" customFormat="1" x14ac:dyDescent="0.2">
      <c r="A829" s="3">
        <f t="shared" si="32"/>
        <v>2043</v>
      </c>
      <c r="B829" s="31">
        <v>50.01</v>
      </c>
      <c r="C829" s="31">
        <v>100.01</v>
      </c>
      <c r="D829" s="31">
        <v>5.01</v>
      </c>
      <c r="E829" s="14">
        <v>3364151</v>
      </c>
    </row>
    <row r="831" spans="1:12" x14ac:dyDescent="0.2">
      <c r="A831" s="3">
        <f>A806+1</f>
        <v>33</v>
      </c>
      <c r="B831" s="3" t="str">
        <f ca="1">OFFSET(Portfolios!$B$7,A831,0)</f>
        <v>Portfolio33</v>
      </c>
    </row>
    <row r="832" spans="1:12" s="11" customFormat="1" x14ac:dyDescent="0.2">
      <c r="A832" s="3"/>
      <c r="B832" s="42" t="s">
        <v>207</v>
      </c>
      <c r="C832" s="42" t="s">
        <v>208</v>
      </c>
      <c r="D832" s="42" t="s">
        <v>209</v>
      </c>
      <c r="E832" s="11" t="s">
        <v>210</v>
      </c>
      <c r="F832" s="11" t="s">
        <v>211</v>
      </c>
      <c r="G832" s="11" t="s">
        <v>212</v>
      </c>
      <c r="H832" s="11" t="s">
        <v>213</v>
      </c>
      <c r="I832" s="11" t="s">
        <v>214</v>
      </c>
      <c r="J832" s="11" t="s">
        <v>215</v>
      </c>
      <c r="K832" s="11" t="s">
        <v>216</v>
      </c>
      <c r="L832" s="11" t="s">
        <v>217</v>
      </c>
    </row>
    <row r="833" spans="1:11" s="11" customFormat="1" x14ac:dyDescent="0.2">
      <c r="A833" s="3" t="s">
        <v>163</v>
      </c>
      <c r="B833" s="42" t="s">
        <v>218</v>
      </c>
      <c r="C833" s="42" t="s">
        <v>218</v>
      </c>
      <c r="D833" s="42" t="s">
        <v>218</v>
      </c>
      <c r="E833" s="11" t="s">
        <v>219</v>
      </c>
      <c r="F833" s="11" t="s">
        <v>220</v>
      </c>
      <c r="G833" s="11" t="s">
        <v>220</v>
      </c>
      <c r="H833" s="11" t="s">
        <v>220</v>
      </c>
      <c r="I833" s="11" t="s">
        <v>220</v>
      </c>
      <c r="J833" s="11" t="s">
        <v>220</v>
      </c>
      <c r="K833" s="11" t="s">
        <v>220</v>
      </c>
    </row>
    <row r="834" spans="1:11" s="10" customFormat="1" x14ac:dyDescent="0.2">
      <c r="A834" s="3">
        <v>2023</v>
      </c>
      <c r="B834" s="31">
        <v>0</v>
      </c>
      <c r="C834" s="31">
        <v>0</v>
      </c>
      <c r="D834" s="31">
        <v>0</v>
      </c>
      <c r="E834" s="14">
        <v>0</v>
      </c>
    </row>
    <row r="835" spans="1:11" s="10" customFormat="1" x14ac:dyDescent="0.2">
      <c r="A835" s="3">
        <f>A834+1</f>
        <v>2024</v>
      </c>
      <c r="B835" s="31">
        <v>0</v>
      </c>
      <c r="C835" s="31">
        <v>0</v>
      </c>
      <c r="D835" s="31">
        <v>0</v>
      </c>
      <c r="E835" s="14">
        <v>0</v>
      </c>
    </row>
    <row r="836" spans="1:11" s="10" customFormat="1" x14ac:dyDescent="0.2">
      <c r="A836" s="3">
        <f t="shared" ref="A836:A854" si="33">A835+1</f>
        <v>2025</v>
      </c>
      <c r="B836" s="31">
        <v>0</v>
      </c>
      <c r="C836" s="31">
        <v>0</v>
      </c>
      <c r="D836" s="31">
        <v>0</v>
      </c>
      <c r="E836" s="14">
        <v>0</v>
      </c>
    </row>
    <row r="837" spans="1:11" s="10" customFormat="1" x14ac:dyDescent="0.2">
      <c r="A837" s="3">
        <f t="shared" si="33"/>
        <v>2026</v>
      </c>
      <c r="B837" s="31">
        <v>21.99</v>
      </c>
      <c r="C837" s="31">
        <v>42.99</v>
      </c>
      <c r="D837" s="31">
        <v>1</v>
      </c>
      <c r="E837" s="14">
        <v>1431766</v>
      </c>
    </row>
    <row r="838" spans="1:11" s="10" customFormat="1" x14ac:dyDescent="0.2">
      <c r="A838" s="3">
        <f t="shared" si="33"/>
        <v>2027</v>
      </c>
      <c r="B838" s="31">
        <v>27.98</v>
      </c>
      <c r="C838" s="31">
        <v>55.98</v>
      </c>
      <c r="D838" s="31">
        <v>1</v>
      </c>
      <c r="E838" s="14">
        <v>1843631.9999999998</v>
      </c>
    </row>
    <row r="839" spans="1:11" s="10" customFormat="1" x14ac:dyDescent="0.2">
      <c r="A839" s="3">
        <f t="shared" si="33"/>
        <v>2028</v>
      </c>
      <c r="B839" s="31">
        <v>35.97</v>
      </c>
      <c r="C839" s="31">
        <v>70.989999999999995</v>
      </c>
      <c r="D839" s="31">
        <v>2.99</v>
      </c>
      <c r="E839" s="14">
        <v>2385914.9999999995</v>
      </c>
    </row>
    <row r="840" spans="1:11" s="10" customFormat="1" x14ac:dyDescent="0.2">
      <c r="A840" s="3">
        <f t="shared" si="33"/>
        <v>2029</v>
      </c>
      <c r="B840" s="31">
        <v>42.98</v>
      </c>
      <c r="C840" s="31">
        <v>85</v>
      </c>
      <c r="D840" s="31">
        <v>5</v>
      </c>
      <c r="E840" s="14">
        <v>2885665.9999999995</v>
      </c>
    </row>
    <row r="841" spans="1:11" s="10" customFormat="1" x14ac:dyDescent="0.2">
      <c r="A841" s="3">
        <f t="shared" si="33"/>
        <v>2030</v>
      </c>
      <c r="B841" s="31">
        <v>49.99</v>
      </c>
      <c r="C841" s="31">
        <v>100.01</v>
      </c>
      <c r="D841" s="31">
        <v>5.01</v>
      </c>
      <c r="E841" s="14">
        <v>3363716.9999999995</v>
      </c>
    </row>
    <row r="842" spans="1:11" s="10" customFormat="1" x14ac:dyDescent="0.2">
      <c r="A842" s="3">
        <f t="shared" si="33"/>
        <v>2031</v>
      </c>
      <c r="B842" s="31">
        <v>49.99</v>
      </c>
      <c r="C842" s="31">
        <v>100.01</v>
      </c>
      <c r="D842" s="31">
        <v>5.01</v>
      </c>
      <c r="E842" s="14">
        <v>3363716.9999999995</v>
      </c>
    </row>
    <row r="843" spans="1:11" s="10" customFormat="1" x14ac:dyDescent="0.2">
      <c r="A843" s="3">
        <f t="shared" si="33"/>
        <v>2032</v>
      </c>
      <c r="B843" s="31">
        <v>49.99</v>
      </c>
      <c r="C843" s="31">
        <v>100.01</v>
      </c>
      <c r="D843" s="31">
        <v>5.01</v>
      </c>
      <c r="E843" s="14">
        <v>3363716.9999999995</v>
      </c>
    </row>
    <row r="844" spans="1:11" s="10" customFormat="1" x14ac:dyDescent="0.2">
      <c r="A844" s="3">
        <f t="shared" si="33"/>
        <v>2033</v>
      </c>
      <c r="B844" s="31">
        <v>49.99</v>
      </c>
      <c r="C844" s="31">
        <v>100.01</v>
      </c>
      <c r="D844" s="31">
        <v>5.01</v>
      </c>
      <c r="E844" s="14">
        <v>3363716.9999999995</v>
      </c>
    </row>
    <row r="845" spans="1:11" s="10" customFormat="1" x14ac:dyDescent="0.2">
      <c r="A845" s="3">
        <f t="shared" si="33"/>
        <v>2034</v>
      </c>
      <c r="B845" s="31">
        <v>49.99</v>
      </c>
      <c r="C845" s="31">
        <v>100.01</v>
      </c>
      <c r="D845" s="31">
        <v>5.01</v>
      </c>
      <c r="E845" s="14">
        <v>3363716.9999999995</v>
      </c>
    </row>
    <row r="846" spans="1:11" s="10" customFormat="1" x14ac:dyDescent="0.2">
      <c r="A846" s="3">
        <f t="shared" si="33"/>
        <v>2035</v>
      </c>
      <c r="B846" s="31">
        <v>49.99</v>
      </c>
      <c r="C846" s="31">
        <v>100.01</v>
      </c>
      <c r="D846" s="31">
        <v>5.01</v>
      </c>
      <c r="E846" s="14">
        <v>3363716.9999999995</v>
      </c>
    </row>
    <row r="847" spans="1:11" s="10" customFormat="1" x14ac:dyDescent="0.2">
      <c r="A847" s="3">
        <f t="shared" si="33"/>
        <v>2036</v>
      </c>
      <c r="B847" s="31">
        <v>49.99</v>
      </c>
      <c r="C847" s="31">
        <v>100.01</v>
      </c>
      <c r="D847" s="31">
        <v>5.01</v>
      </c>
      <c r="E847" s="14">
        <v>3363716.9999999995</v>
      </c>
    </row>
    <row r="848" spans="1:11" s="10" customFormat="1" x14ac:dyDescent="0.2">
      <c r="A848" s="3">
        <f t="shared" si="33"/>
        <v>2037</v>
      </c>
      <c r="B848" s="31">
        <v>49.99</v>
      </c>
      <c r="C848" s="31">
        <v>100.01</v>
      </c>
      <c r="D848" s="31">
        <v>5.01</v>
      </c>
      <c r="E848" s="14">
        <v>3363716.9999999995</v>
      </c>
    </row>
    <row r="849" spans="1:12" s="10" customFormat="1" x14ac:dyDescent="0.2">
      <c r="A849" s="3">
        <f t="shared" si="33"/>
        <v>2038</v>
      </c>
      <c r="B849" s="31">
        <v>49.99</v>
      </c>
      <c r="C849" s="31">
        <v>100.01</v>
      </c>
      <c r="D849" s="31">
        <v>5.01</v>
      </c>
      <c r="E849" s="14">
        <v>3363716.9999999995</v>
      </c>
    </row>
    <row r="850" spans="1:12" s="10" customFormat="1" x14ac:dyDescent="0.2">
      <c r="A850" s="3">
        <f t="shared" si="33"/>
        <v>2039</v>
      </c>
      <c r="B850" s="31">
        <v>49.99</v>
      </c>
      <c r="C850" s="31">
        <v>100.01</v>
      </c>
      <c r="D850" s="31">
        <v>5.01</v>
      </c>
      <c r="E850" s="14">
        <v>3363716.9999999995</v>
      </c>
    </row>
    <row r="851" spans="1:12" s="10" customFormat="1" x14ac:dyDescent="0.2">
      <c r="A851" s="3">
        <f t="shared" si="33"/>
        <v>2040</v>
      </c>
      <c r="B851" s="31">
        <v>49.99</v>
      </c>
      <c r="C851" s="31">
        <v>100.01</v>
      </c>
      <c r="D851" s="31">
        <v>5.01</v>
      </c>
      <c r="E851" s="14">
        <v>3363716.9999999995</v>
      </c>
    </row>
    <row r="852" spans="1:12" s="10" customFormat="1" x14ac:dyDescent="0.2">
      <c r="A852" s="3">
        <f t="shared" si="33"/>
        <v>2041</v>
      </c>
      <c r="B852" s="31">
        <v>50</v>
      </c>
      <c r="C852" s="31">
        <v>100.01</v>
      </c>
      <c r="D852" s="31">
        <v>5.01</v>
      </c>
      <c r="E852" s="14">
        <v>3363933.9999999991</v>
      </c>
    </row>
    <row r="853" spans="1:12" s="10" customFormat="1" x14ac:dyDescent="0.2">
      <c r="A853" s="3">
        <f t="shared" si="33"/>
        <v>2042</v>
      </c>
      <c r="B853" s="31">
        <v>50</v>
      </c>
      <c r="C853" s="31">
        <v>100.01</v>
      </c>
      <c r="D853" s="31">
        <v>5.01</v>
      </c>
      <c r="E853" s="14">
        <v>3363933.9999999991</v>
      </c>
    </row>
    <row r="854" spans="1:12" s="10" customFormat="1" x14ac:dyDescent="0.2">
      <c r="A854" s="3">
        <f t="shared" si="33"/>
        <v>2043</v>
      </c>
      <c r="B854" s="31">
        <v>50.01</v>
      </c>
      <c r="C854" s="31">
        <v>100.01</v>
      </c>
      <c r="D854" s="31">
        <v>5.01</v>
      </c>
      <c r="E854" s="14">
        <v>3364151</v>
      </c>
    </row>
    <row r="856" spans="1:12" x14ac:dyDescent="0.2">
      <c r="A856" s="3">
        <f>A831+1</f>
        <v>34</v>
      </c>
      <c r="B856" s="3" t="str">
        <f ca="1">OFFSET(Portfolios!$B$7,A856,0)</f>
        <v>Portfolio34</v>
      </c>
    </row>
    <row r="857" spans="1:12" s="11" customFormat="1" x14ac:dyDescent="0.2">
      <c r="A857" s="3"/>
      <c r="B857" s="42" t="s">
        <v>207</v>
      </c>
      <c r="C857" s="42" t="s">
        <v>208</v>
      </c>
      <c r="D857" s="42" t="s">
        <v>209</v>
      </c>
      <c r="E857" s="11" t="s">
        <v>210</v>
      </c>
      <c r="F857" s="11" t="s">
        <v>211</v>
      </c>
      <c r="G857" s="11" t="s">
        <v>212</v>
      </c>
      <c r="H857" s="11" t="s">
        <v>213</v>
      </c>
      <c r="I857" s="11" t="s">
        <v>214</v>
      </c>
      <c r="J857" s="11" t="s">
        <v>215</v>
      </c>
      <c r="K857" s="11" t="s">
        <v>216</v>
      </c>
      <c r="L857" s="11" t="s">
        <v>217</v>
      </c>
    </row>
    <row r="858" spans="1:12" s="11" customFormat="1" x14ac:dyDescent="0.2">
      <c r="A858" s="3" t="s">
        <v>163</v>
      </c>
      <c r="B858" s="42" t="s">
        <v>218</v>
      </c>
      <c r="C858" s="42" t="s">
        <v>218</v>
      </c>
      <c r="D858" s="42" t="s">
        <v>218</v>
      </c>
      <c r="E858" s="11" t="s">
        <v>219</v>
      </c>
      <c r="F858" s="11" t="s">
        <v>220</v>
      </c>
      <c r="G858" s="11" t="s">
        <v>220</v>
      </c>
      <c r="H858" s="11" t="s">
        <v>220</v>
      </c>
      <c r="I858" s="11" t="s">
        <v>220</v>
      </c>
      <c r="J858" s="11" t="s">
        <v>220</v>
      </c>
      <c r="K858" s="11" t="s">
        <v>220</v>
      </c>
    </row>
    <row r="859" spans="1:12" s="10" customFormat="1" x14ac:dyDescent="0.2">
      <c r="A859" s="3">
        <v>2023</v>
      </c>
      <c r="B859" s="31">
        <v>0</v>
      </c>
      <c r="C859" s="31">
        <v>0</v>
      </c>
      <c r="D859" s="31">
        <v>0</v>
      </c>
      <c r="E859" s="14">
        <v>0</v>
      </c>
    </row>
    <row r="860" spans="1:12" s="10" customFormat="1" x14ac:dyDescent="0.2">
      <c r="A860" s="3">
        <f>A859+1</f>
        <v>2024</v>
      </c>
      <c r="B860" s="31">
        <v>0</v>
      </c>
      <c r="C860" s="31">
        <v>0</v>
      </c>
      <c r="D860" s="31">
        <v>0</v>
      </c>
      <c r="E860" s="14">
        <v>0</v>
      </c>
    </row>
    <row r="861" spans="1:12" s="10" customFormat="1" x14ac:dyDescent="0.2">
      <c r="A861" s="3">
        <f t="shared" ref="A861:A879" si="34">A860+1</f>
        <v>2025</v>
      </c>
      <c r="B861" s="31">
        <v>0</v>
      </c>
      <c r="C861" s="31">
        <v>0</v>
      </c>
      <c r="D861" s="31">
        <v>0</v>
      </c>
      <c r="E861" s="14">
        <v>0</v>
      </c>
    </row>
    <row r="862" spans="1:12" s="10" customFormat="1" x14ac:dyDescent="0.2">
      <c r="A862" s="3">
        <f t="shared" si="34"/>
        <v>2026</v>
      </c>
      <c r="B862" s="31">
        <v>21.99</v>
      </c>
      <c r="C862" s="31">
        <v>42.99</v>
      </c>
      <c r="D862" s="31">
        <v>1</v>
      </c>
      <c r="E862" s="14">
        <v>1431766</v>
      </c>
    </row>
    <row r="863" spans="1:12" s="10" customFormat="1" x14ac:dyDescent="0.2">
      <c r="A863" s="3">
        <f t="shared" si="34"/>
        <v>2027</v>
      </c>
      <c r="B863" s="31">
        <v>27.98</v>
      </c>
      <c r="C863" s="31">
        <v>55.98</v>
      </c>
      <c r="D863" s="31">
        <v>1</v>
      </c>
      <c r="E863" s="14">
        <v>1843631.9999999998</v>
      </c>
    </row>
    <row r="864" spans="1:12" s="10" customFormat="1" x14ac:dyDescent="0.2">
      <c r="A864" s="3">
        <f t="shared" si="34"/>
        <v>2028</v>
      </c>
      <c r="B864" s="31">
        <v>35.97</v>
      </c>
      <c r="C864" s="31">
        <v>70.989999999999995</v>
      </c>
      <c r="D864" s="31">
        <v>2.99</v>
      </c>
      <c r="E864" s="14">
        <v>2385914.9999999995</v>
      </c>
    </row>
    <row r="865" spans="1:5" s="10" customFormat="1" x14ac:dyDescent="0.2">
      <c r="A865" s="3">
        <f t="shared" si="34"/>
        <v>2029</v>
      </c>
      <c r="B865" s="31">
        <v>42.98</v>
      </c>
      <c r="C865" s="31">
        <v>85</v>
      </c>
      <c r="D865" s="31">
        <v>5</v>
      </c>
      <c r="E865" s="14">
        <v>2885665.9999999995</v>
      </c>
    </row>
    <row r="866" spans="1:5" s="10" customFormat="1" x14ac:dyDescent="0.2">
      <c r="A866" s="3">
        <f t="shared" si="34"/>
        <v>2030</v>
      </c>
      <c r="B866" s="31">
        <v>49.99</v>
      </c>
      <c r="C866" s="31">
        <v>100.01</v>
      </c>
      <c r="D866" s="31">
        <v>5.01</v>
      </c>
      <c r="E866" s="14">
        <v>3363716.9999999995</v>
      </c>
    </row>
    <row r="867" spans="1:5" s="10" customFormat="1" x14ac:dyDescent="0.2">
      <c r="A867" s="3">
        <f t="shared" si="34"/>
        <v>2031</v>
      </c>
      <c r="B867" s="31">
        <v>49.99</v>
      </c>
      <c r="C867" s="31">
        <v>100.01</v>
      </c>
      <c r="D867" s="31">
        <v>5.01</v>
      </c>
      <c r="E867" s="14">
        <v>3363716.9999999995</v>
      </c>
    </row>
    <row r="868" spans="1:5" s="10" customFormat="1" x14ac:dyDescent="0.2">
      <c r="A868" s="3">
        <f t="shared" si="34"/>
        <v>2032</v>
      </c>
      <c r="B868" s="31">
        <v>49.99</v>
      </c>
      <c r="C868" s="31">
        <v>100.01</v>
      </c>
      <c r="D868" s="31">
        <v>5.01</v>
      </c>
      <c r="E868" s="14">
        <v>3363716.9999999995</v>
      </c>
    </row>
    <row r="869" spans="1:5" s="10" customFormat="1" x14ac:dyDescent="0.2">
      <c r="A869" s="3">
        <f t="shared" si="34"/>
        <v>2033</v>
      </c>
      <c r="B869" s="31">
        <v>49.99</v>
      </c>
      <c r="C869" s="31">
        <v>100.01</v>
      </c>
      <c r="D869" s="31">
        <v>5.01</v>
      </c>
      <c r="E869" s="14">
        <v>3363716.9999999995</v>
      </c>
    </row>
    <row r="870" spans="1:5" s="10" customFormat="1" x14ac:dyDescent="0.2">
      <c r="A870" s="3">
        <f t="shared" si="34"/>
        <v>2034</v>
      </c>
      <c r="B870" s="31">
        <v>49.99</v>
      </c>
      <c r="C870" s="31">
        <v>100.01</v>
      </c>
      <c r="D870" s="31">
        <v>5.01</v>
      </c>
      <c r="E870" s="14">
        <v>3363716.9999999995</v>
      </c>
    </row>
    <row r="871" spans="1:5" s="10" customFormat="1" x14ac:dyDescent="0.2">
      <c r="A871" s="3">
        <f t="shared" si="34"/>
        <v>2035</v>
      </c>
      <c r="B871" s="31">
        <v>49.99</v>
      </c>
      <c r="C871" s="31">
        <v>100.01</v>
      </c>
      <c r="D871" s="31">
        <v>5.01</v>
      </c>
      <c r="E871" s="14">
        <v>3363716.9999999995</v>
      </c>
    </row>
    <row r="872" spans="1:5" s="10" customFormat="1" x14ac:dyDescent="0.2">
      <c r="A872" s="3">
        <f t="shared" si="34"/>
        <v>2036</v>
      </c>
      <c r="B872" s="31">
        <v>49.99</v>
      </c>
      <c r="C872" s="31">
        <v>100.01</v>
      </c>
      <c r="D872" s="31">
        <v>5.01</v>
      </c>
      <c r="E872" s="14">
        <v>3363716.9999999995</v>
      </c>
    </row>
    <row r="873" spans="1:5" s="10" customFormat="1" x14ac:dyDescent="0.2">
      <c r="A873" s="3">
        <f t="shared" si="34"/>
        <v>2037</v>
      </c>
      <c r="B873" s="31">
        <v>50</v>
      </c>
      <c r="C873" s="31">
        <v>100.01</v>
      </c>
      <c r="D873" s="31">
        <v>5.01</v>
      </c>
      <c r="E873" s="14">
        <v>3363933.9999999991</v>
      </c>
    </row>
    <row r="874" spans="1:5" s="10" customFormat="1" x14ac:dyDescent="0.2">
      <c r="A874" s="3">
        <f t="shared" si="34"/>
        <v>2038</v>
      </c>
      <c r="B874" s="31">
        <v>50</v>
      </c>
      <c r="C874" s="31">
        <v>100.01</v>
      </c>
      <c r="D874" s="31">
        <v>5.01</v>
      </c>
      <c r="E874" s="14">
        <v>3363933.9999999991</v>
      </c>
    </row>
    <row r="875" spans="1:5" s="10" customFormat="1" x14ac:dyDescent="0.2">
      <c r="A875" s="3">
        <f t="shared" si="34"/>
        <v>2039</v>
      </c>
      <c r="B875" s="31">
        <v>50</v>
      </c>
      <c r="C875" s="31">
        <v>100.01</v>
      </c>
      <c r="D875" s="31">
        <v>5.01</v>
      </c>
      <c r="E875" s="14">
        <v>3363933.9999999991</v>
      </c>
    </row>
    <row r="876" spans="1:5" s="10" customFormat="1" x14ac:dyDescent="0.2">
      <c r="A876" s="3">
        <f t="shared" si="34"/>
        <v>2040</v>
      </c>
      <c r="B876" s="31">
        <v>50</v>
      </c>
      <c r="C876" s="31">
        <v>100.01</v>
      </c>
      <c r="D876" s="31">
        <v>5.01</v>
      </c>
      <c r="E876" s="14">
        <v>3363933.9999999991</v>
      </c>
    </row>
    <row r="877" spans="1:5" s="10" customFormat="1" x14ac:dyDescent="0.2">
      <c r="A877" s="3">
        <f t="shared" si="34"/>
        <v>2041</v>
      </c>
      <c r="B877" s="31">
        <v>50</v>
      </c>
      <c r="C877" s="31">
        <v>100.01</v>
      </c>
      <c r="D877" s="31">
        <v>5.01</v>
      </c>
      <c r="E877" s="14">
        <v>3363933.9999999991</v>
      </c>
    </row>
    <row r="878" spans="1:5" s="10" customFormat="1" x14ac:dyDescent="0.2">
      <c r="A878" s="3">
        <f t="shared" si="34"/>
        <v>2042</v>
      </c>
      <c r="B878" s="31">
        <v>50</v>
      </c>
      <c r="C878" s="31">
        <v>100.01</v>
      </c>
      <c r="D878" s="31">
        <v>5.01</v>
      </c>
      <c r="E878" s="14">
        <v>3363933.9999999991</v>
      </c>
    </row>
    <row r="879" spans="1:5" s="10" customFormat="1" x14ac:dyDescent="0.2">
      <c r="A879" s="3">
        <f t="shared" si="34"/>
        <v>2043</v>
      </c>
      <c r="B879" s="31">
        <v>50.01</v>
      </c>
      <c r="C879" s="31">
        <v>100.01</v>
      </c>
      <c r="D879" s="31">
        <v>5.01</v>
      </c>
      <c r="E879" s="14">
        <v>3364151</v>
      </c>
    </row>
    <row r="881" spans="1:12" x14ac:dyDescent="0.2">
      <c r="A881" s="3">
        <f>A856+1</f>
        <v>35</v>
      </c>
      <c r="B881" s="3" t="str">
        <f ca="1">OFFSET(Portfolios!$B$7,A881,0)</f>
        <v>Portfolio35</v>
      </c>
    </row>
    <row r="882" spans="1:12" s="11" customFormat="1" x14ac:dyDescent="0.2">
      <c r="A882" s="3"/>
      <c r="B882" s="42" t="s">
        <v>207</v>
      </c>
      <c r="C882" s="42" t="s">
        <v>208</v>
      </c>
      <c r="D882" s="42" t="s">
        <v>209</v>
      </c>
      <c r="E882" s="11" t="s">
        <v>210</v>
      </c>
      <c r="F882" s="11" t="s">
        <v>211</v>
      </c>
      <c r="G882" s="11" t="s">
        <v>212</v>
      </c>
      <c r="H882" s="11" t="s">
        <v>213</v>
      </c>
      <c r="I882" s="11" t="s">
        <v>214</v>
      </c>
      <c r="J882" s="11" t="s">
        <v>215</v>
      </c>
      <c r="K882" s="11" t="s">
        <v>216</v>
      </c>
      <c r="L882" s="11" t="s">
        <v>217</v>
      </c>
    </row>
    <row r="883" spans="1:12" s="11" customFormat="1" x14ac:dyDescent="0.2">
      <c r="A883" s="3" t="s">
        <v>163</v>
      </c>
      <c r="B883" s="42" t="s">
        <v>218</v>
      </c>
      <c r="C883" s="42" t="s">
        <v>218</v>
      </c>
      <c r="D883" s="42" t="s">
        <v>218</v>
      </c>
      <c r="E883" s="11" t="s">
        <v>219</v>
      </c>
      <c r="F883" s="11" t="s">
        <v>220</v>
      </c>
      <c r="G883" s="11" t="s">
        <v>220</v>
      </c>
      <c r="H883" s="11" t="s">
        <v>220</v>
      </c>
      <c r="I883" s="11" t="s">
        <v>220</v>
      </c>
      <c r="J883" s="11" t="s">
        <v>220</v>
      </c>
      <c r="K883" s="11" t="s">
        <v>220</v>
      </c>
    </row>
    <row r="884" spans="1:12" s="10" customFormat="1" x14ac:dyDescent="0.2">
      <c r="A884" s="3">
        <v>2023</v>
      </c>
      <c r="B884" s="31">
        <v>0</v>
      </c>
      <c r="C884" s="31">
        <v>0</v>
      </c>
      <c r="D884" s="31">
        <v>0</v>
      </c>
      <c r="E884" s="14">
        <v>0</v>
      </c>
    </row>
    <row r="885" spans="1:12" s="10" customFormat="1" x14ac:dyDescent="0.2">
      <c r="A885" s="3">
        <f>A884+1</f>
        <v>2024</v>
      </c>
      <c r="B885" s="31">
        <v>0</v>
      </c>
      <c r="C885" s="31">
        <v>0</v>
      </c>
      <c r="D885" s="31">
        <v>0</v>
      </c>
      <c r="E885" s="14">
        <v>0</v>
      </c>
    </row>
    <row r="886" spans="1:12" s="10" customFormat="1" x14ac:dyDescent="0.2">
      <c r="A886" s="3">
        <f t="shared" ref="A886:A904" si="35">A885+1</f>
        <v>2025</v>
      </c>
      <c r="B886" s="31">
        <v>0</v>
      </c>
      <c r="C886" s="31">
        <v>0</v>
      </c>
      <c r="D886" s="31">
        <v>0</v>
      </c>
      <c r="E886" s="14">
        <v>0</v>
      </c>
    </row>
    <row r="887" spans="1:12" s="10" customFormat="1" x14ac:dyDescent="0.2">
      <c r="A887" s="3">
        <f t="shared" si="35"/>
        <v>2026</v>
      </c>
      <c r="B887" s="31">
        <v>21.99</v>
      </c>
      <c r="C887" s="31">
        <v>43.02</v>
      </c>
      <c r="D887" s="31">
        <v>1</v>
      </c>
      <c r="E887" s="14">
        <v>1432417.0000000002</v>
      </c>
    </row>
    <row r="888" spans="1:12" s="10" customFormat="1" x14ac:dyDescent="0.2">
      <c r="A888" s="3">
        <f t="shared" si="35"/>
        <v>2027</v>
      </c>
      <c r="B888" s="31">
        <v>27.98</v>
      </c>
      <c r="C888" s="31">
        <v>56.01</v>
      </c>
      <c r="D888" s="31">
        <v>1</v>
      </c>
      <c r="E888" s="14">
        <v>1844283</v>
      </c>
    </row>
    <row r="889" spans="1:12" s="10" customFormat="1" x14ac:dyDescent="0.2">
      <c r="A889" s="3">
        <f t="shared" si="35"/>
        <v>2028</v>
      </c>
      <c r="B889" s="31">
        <v>35.97</v>
      </c>
      <c r="C889" s="31">
        <v>71</v>
      </c>
      <c r="D889" s="31">
        <v>2.98</v>
      </c>
      <c r="E889" s="14">
        <v>2385915</v>
      </c>
    </row>
    <row r="890" spans="1:12" s="10" customFormat="1" x14ac:dyDescent="0.2">
      <c r="A890" s="3">
        <f t="shared" si="35"/>
        <v>2029</v>
      </c>
      <c r="B890" s="31">
        <v>42.97</v>
      </c>
      <c r="C890" s="31">
        <v>85</v>
      </c>
      <c r="D890" s="31">
        <v>4.9800000000000004</v>
      </c>
      <c r="E890" s="14">
        <v>2885015</v>
      </c>
    </row>
    <row r="891" spans="1:12" s="10" customFormat="1" x14ac:dyDescent="0.2">
      <c r="A891" s="3">
        <f t="shared" si="35"/>
        <v>2030</v>
      </c>
      <c r="B891" s="31">
        <v>49.98</v>
      </c>
      <c r="C891" s="31">
        <v>100.01</v>
      </c>
      <c r="D891" s="31">
        <v>4.99</v>
      </c>
      <c r="E891" s="14">
        <v>3363066.0000000005</v>
      </c>
    </row>
    <row r="892" spans="1:12" s="10" customFormat="1" x14ac:dyDescent="0.2">
      <c r="A892" s="3">
        <f t="shared" si="35"/>
        <v>2031</v>
      </c>
      <c r="B892" s="31">
        <v>49.99</v>
      </c>
      <c r="C892" s="31">
        <v>100.01</v>
      </c>
      <c r="D892" s="31">
        <v>5</v>
      </c>
      <c r="E892" s="14">
        <v>3363500</v>
      </c>
    </row>
    <row r="893" spans="1:12" s="10" customFormat="1" x14ac:dyDescent="0.2">
      <c r="A893" s="3">
        <f t="shared" si="35"/>
        <v>2032</v>
      </c>
      <c r="B893" s="31">
        <v>50</v>
      </c>
      <c r="C893" s="31">
        <v>100.01</v>
      </c>
      <c r="D893" s="31">
        <v>5.01</v>
      </c>
      <c r="E893" s="14">
        <v>3363933.9999999991</v>
      </c>
    </row>
    <row r="894" spans="1:12" s="10" customFormat="1" x14ac:dyDescent="0.2">
      <c r="A894" s="3">
        <f t="shared" si="35"/>
        <v>2033</v>
      </c>
      <c r="B894" s="31">
        <v>50.01</v>
      </c>
      <c r="C894" s="31">
        <v>100.01</v>
      </c>
      <c r="D894" s="31">
        <v>5.01</v>
      </c>
      <c r="E894" s="14">
        <v>3364151</v>
      </c>
    </row>
    <row r="895" spans="1:12" s="10" customFormat="1" x14ac:dyDescent="0.2">
      <c r="A895" s="3">
        <f t="shared" si="35"/>
        <v>2034</v>
      </c>
      <c r="B895" s="31">
        <v>50.01</v>
      </c>
      <c r="C895" s="31">
        <v>100.01</v>
      </c>
      <c r="D895" s="31">
        <v>5.01</v>
      </c>
      <c r="E895" s="14">
        <v>3364151</v>
      </c>
    </row>
    <row r="896" spans="1:12" s="10" customFormat="1" x14ac:dyDescent="0.2">
      <c r="A896" s="3">
        <f t="shared" si="35"/>
        <v>2035</v>
      </c>
      <c r="B896" s="31">
        <v>50.01</v>
      </c>
      <c r="C896" s="31">
        <v>100.01</v>
      </c>
      <c r="D896" s="31">
        <v>5.01</v>
      </c>
      <c r="E896" s="14">
        <v>3364151</v>
      </c>
    </row>
    <row r="897" spans="1:12" s="10" customFormat="1" x14ac:dyDescent="0.2">
      <c r="A897" s="3">
        <f t="shared" si="35"/>
        <v>2036</v>
      </c>
      <c r="B897" s="31">
        <v>50.01</v>
      </c>
      <c r="C897" s="31">
        <v>100.01</v>
      </c>
      <c r="D897" s="31">
        <v>5.01</v>
      </c>
      <c r="E897" s="14">
        <v>3364151</v>
      </c>
    </row>
    <row r="898" spans="1:12" s="10" customFormat="1" x14ac:dyDescent="0.2">
      <c r="A898" s="3">
        <f t="shared" si="35"/>
        <v>2037</v>
      </c>
      <c r="B898" s="31">
        <v>50.01</v>
      </c>
      <c r="C898" s="31">
        <v>100.01</v>
      </c>
      <c r="D898" s="31">
        <v>5.01</v>
      </c>
      <c r="E898" s="14">
        <v>3364151</v>
      </c>
    </row>
    <row r="899" spans="1:12" s="10" customFormat="1" x14ac:dyDescent="0.2">
      <c r="A899" s="3">
        <f t="shared" si="35"/>
        <v>2038</v>
      </c>
      <c r="B899" s="31">
        <v>50.01</v>
      </c>
      <c r="C899" s="31">
        <v>100.01</v>
      </c>
      <c r="D899" s="31">
        <v>5.01</v>
      </c>
      <c r="E899" s="14">
        <v>3364151</v>
      </c>
    </row>
    <row r="900" spans="1:12" s="10" customFormat="1" x14ac:dyDescent="0.2">
      <c r="A900" s="3">
        <f t="shared" si="35"/>
        <v>2039</v>
      </c>
      <c r="B900" s="31">
        <v>50.01</v>
      </c>
      <c r="C900" s="31">
        <v>100.01</v>
      </c>
      <c r="D900" s="31">
        <v>5.01</v>
      </c>
      <c r="E900" s="14">
        <v>3364151</v>
      </c>
    </row>
    <row r="901" spans="1:12" s="10" customFormat="1" x14ac:dyDescent="0.2">
      <c r="A901" s="3">
        <f t="shared" si="35"/>
        <v>2040</v>
      </c>
      <c r="B901" s="31">
        <v>50.01</v>
      </c>
      <c r="C901" s="31">
        <v>100.01</v>
      </c>
      <c r="D901" s="31">
        <v>5.01</v>
      </c>
      <c r="E901" s="14">
        <v>3364151</v>
      </c>
    </row>
    <row r="902" spans="1:12" s="10" customFormat="1" x14ac:dyDescent="0.2">
      <c r="A902" s="3">
        <f t="shared" si="35"/>
        <v>2041</v>
      </c>
      <c r="B902" s="31">
        <v>50.01</v>
      </c>
      <c r="C902" s="31">
        <v>100.01</v>
      </c>
      <c r="D902" s="31">
        <v>5.01</v>
      </c>
      <c r="E902" s="14">
        <v>3364151</v>
      </c>
    </row>
    <row r="903" spans="1:12" s="10" customFormat="1" x14ac:dyDescent="0.2">
      <c r="A903" s="3">
        <f t="shared" si="35"/>
        <v>2042</v>
      </c>
      <c r="B903" s="31">
        <v>50.01</v>
      </c>
      <c r="C903" s="31">
        <v>100.01</v>
      </c>
      <c r="D903" s="31">
        <v>5.01</v>
      </c>
      <c r="E903" s="14">
        <v>3364151</v>
      </c>
    </row>
    <row r="904" spans="1:12" s="10" customFormat="1" x14ac:dyDescent="0.2">
      <c r="A904" s="3">
        <f t="shared" si="35"/>
        <v>2043</v>
      </c>
      <c r="B904" s="31">
        <v>50.01</v>
      </c>
      <c r="C904" s="31">
        <v>100.01</v>
      </c>
      <c r="D904" s="31">
        <v>5.01</v>
      </c>
      <c r="E904" s="14">
        <v>3364151</v>
      </c>
    </row>
    <row r="906" spans="1:12" x14ac:dyDescent="0.2">
      <c r="A906" s="3">
        <f>A881+1</f>
        <v>36</v>
      </c>
      <c r="B906" s="3" t="str">
        <f ca="1">OFFSET(Portfolios!$B$7,A906,0)</f>
        <v>Portfolio36</v>
      </c>
    </row>
    <row r="907" spans="1:12" s="11" customFormat="1" x14ac:dyDescent="0.2">
      <c r="A907" s="3"/>
      <c r="B907" s="42" t="s">
        <v>207</v>
      </c>
      <c r="C907" s="42" t="s">
        <v>208</v>
      </c>
      <c r="D907" s="42" t="s">
        <v>209</v>
      </c>
      <c r="E907" s="11" t="s">
        <v>210</v>
      </c>
      <c r="F907" s="11" t="s">
        <v>211</v>
      </c>
      <c r="G907" s="11" t="s">
        <v>212</v>
      </c>
      <c r="H907" s="11" t="s">
        <v>213</v>
      </c>
      <c r="I907" s="11" t="s">
        <v>214</v>
      </c>
      <c r="J907" s="11" t="s">
        <v>215</v>
      </c>
      <c r="K907" s="11" t="s">
        <v>216</v>
      </c>
      <c r="L907" s="11" t="s">
        <v>217</v>
      </c>
    </row>
    <row r="908" spans="1:12" s="11" customFormat="1" x14ac:dyDescent="0.2">
      <c r="A908" s="3" t="s">
        <v>163</v>
      </c>
      <c r="B908" s="42" t="s">
        <v>218</v>
      </c>
      <c r="C908" s="42" t="s">
        <v>218</v>
      </c>
      <c r="D908" s="42" t="s">
        <v>218</v>
      </c>
      <c r="E908" s="11" t="s">
        <v>219</v>
      </c>
      <c r="F908" s="11" t="s">
        <v>220</v>
      </c>
      <c r="G908" s="11" t="s">
        <v>220</v>
      </c>
      <c r="H908" s="11" t="s">
        <v>220</v>
      </c>
      <c r="I908" s="11" t="s">
        <v>220</v>
      </c>
      <c r="J908" s="11" t="s">
        <v>220</v>
      </c>
      <c r="K908" s="11" t="s">
        <v>220</v>
      </c>
    </row>
    <row r="909" spans="1:12" s="10" customFormat="1" x14ac:dyDescent="0.2">
      <c r="A909" s="3">
        <v>2023</v>
      </c>
      <c r="B909" s="31">
        <v>0</v>
      </c>
      <c r="C909" s="31">
        <v>0</v>
      </c>
      <c r="D909" s="31">
        <v>0</v>
      </c>
      <c r="E909" s="14">
        <v>0</v>
      </c>
    </row>
    <row r="910" spans="1:12" s="10" customFormat="1" x14ac:dyDescent="0.2">
      <c r="A910" s="3">
        <f>A909+1</f>
        <v>2024</v>
      </c>
      <c r="B910" s="31">
        <v>0</v>
      </c>
      <c r="C910" s="31">
        <v>0</v>
      </c>
      <c r="D910" s="31">
        <v>0</v>
      </c>
      <c r="E910" s="14">
        <v>0</v>
      </c>
    </row>
    <row r="911" spans="1:12" s="10" customFormat="1" x14ac:dyDescent="0.2">
      <c r="A911" s="3">
        <f t="shared" ref="A911:A929" si="36">A910+1</f>
        <v>2025</v>
      </c>
      <c r="B911" s="31">
        <v>0</v>
      </c>
      <c r="C911" s="31">
        <v>0</v>
      </c>
      <c r="D911" s="31">
        <v>0</v>
      </c>
      <c r="E911" s="14">
        <v>0</v>
      </c>
    </row>
    <row r="912" spans="1:12" s="10" customFormat="1" x14ac:dyDescent="0.2">
      <c r="A912" s="3">
        <f t="shared" si="36"/>
        <v>2026</v>
      </c>
      <c r="B912" s="31">
        <v>21.99</v>
      </c>
      <c r="C912" s="31">
        <v>43.02</v>
      </c>
      <c r="D912" s="31">
        <v>1</v>
      </c>
      <c r="E912" s="14">
        <v>1432417.0000000002</v>
      </c>
    </row>
    <row r="913" spans="1:5" s="10" customFormat="1" x14ac:dyDescent="0.2">
      <c r="A913" s="3">
        <f t="shared" si="36"/>
        <v>2027</v>
      </c>
      <c r="B913" s="31">
        <v>27.98</v>
      </c>
      <c r="C913" s="31">
        <v>56.01</v>
      </c>
      <c r="D913" s="31">
        <v>1</v>
      </c>
      <c r="E913" s="14">
        <v>1844283</v>
      </c>
    </row>
    <row r="914" spans="1:5" s="10" customFormat="1" x14ac:dyDescent="0.2">
      <c r="A914" s="3">
        <f t="shared" si="36"/>
        <v>2028</v>
      </c>
      <c r="B914" s="31">
        <v>35.97</v>
      </c>
      <c r="C914" s="31">
        <v>71</v>
      </c>
      <c r="D914" s="31">
        <v>2.98</v>
      </c>
      <c r="E914" s="14">
        <v>2385915</v>
      </c>
    </row>
    <row r="915" spans="1:5" s="10" customFormat="1" x14ac:dyDescent="0.2">
      <c r="A915" s="3">
        <f t="shared" si="36"/>
        <v>2029</v>
      </c>
      <c r="B915" s="31">
        <v>42.98</v>
      </c>
      <c r="C915" s="31">
        <v>84.99</v>
      </c>
      <c r="D915" s="31">
        <v>4.99</v>
      </c>
      <c r="E915" s="14">
        <v>2885232</v>
      </c>
    </row>
    <row r="916" spans="1:5" s="10" customFormat="1" x14ac:dyDescent="0.2">
      <c r="A916" s="3">
        <f t="shared" si="36"/>
        <v>2030</v>
      </c>
      <c r="B916" s="31">
        <v>49.99</v>
      </c>
      <c r="C916" s="31">
        <v>100</v>
      </c>
      <c r="D916" s="31">
        <v>5</v>
      </c>
      <c r="E916" s="14">
        <v>3363283</v>
      </c>
    </row>
    <row r="917" spans="1:5" s="10" customFormat="1" x14ac:dyDescent="0.2">
      <c r="A917" s="3">
        <f t="shared" si="36"/>
        <v>2031</v>
      </c>
      <c r="B917" s="31">
        <v>50</v>
      </c>
      <c r="C917" s="31">
        <v>100.01</v>
      </c>
      <c r="D917" s="31">
        <v>5.01</v>
      </c>
      <c r="E917" s="14">
        <v>3363933.9999999991</v>
      </c>
    </row>
    <row r="918" spans="1:5" s="10" customFormat="1" x14ac:dyDescent="0.2">
      <c r="A918" s="3">
        <f t="shared" si="36"/>
        <v>2032</v>
      </c>
      <c r="B918" s="31">
        <v>50.01</v>
      </c>
      <c r="C918" s="31">
        <v>100.01</v>
      </c>
      <c r="D918" s="31">
        <v>5.01</v>
      </c>
      <c r="E918" s="14">
        <v>3364151</v>
      </c>
    </row>
    <row r="919" spans="1:5" s="10" customFormat="1" x14ac:dyDescent="0.2">
      <c r="A919" s="3">
        <f t="shared" si="36"/>
        <v>2033</v>
      </c>
      <c r="B919" s="31">
        <v>50.01</v>
      </c>
      <c r="C919" s="31">
        <v>100.01</v>
      </c>
      <c r="D919" s="31">
        <v>5.01</v>
      </c>
      <c r="E919" s="14">
        <v>3364151</v>
      </c>
    </row>
    <row r="920" spans="1:5" s="10" customFormat="1" x14ac:dyDescent="0.2">
      <c r="A920" s="3">
        <f t="shared" si="36"/>
        <v>2034</v>
      </c>
      <c r="B920" s="31">
        <v>50.01</v>
      </c>
      <c r="C920" s="31">
        <v>100.01</v>
      </c>
      <c r="D920" s="31">
        <v>5.01</v>
      </c>
      <c r="E920" s="14">
        <v>3364151</v>
      </c>
    </row>
    <row r="921" spans="1:5" s="10" customFormat="1" x14ac:dyDescent="0.2">
      <c r="A921" s="3">
        <f t="shared" si="36"/>
        <v>2035</v>
      </c>
      <c r="B921" s="31">
        <v>50.01</v>
      </c>
      <c r="C921" s="31">
        <v>100.01</v>
      </c>
      <c r="D921" s="31">
        <v>5.01</v>
      </c>
      <c r="E921" s="14">
        <v>3364151</v>
      </c>
    </row>
    <row r="922" spans="1:5" s="10" customFormat="1" x14ac:dyDescent="0.2">
      <c r="A922" s="3">
        <f t="shared" si="36"/>
        <v>2036</v>
      </c>
      <c r="B922" s="31">
        <v>50.01</v>
      </c>
      <c r="C922" s="31">
        <v>100.01</v>
      </c>
      <c r="D922" s="31">
        <v>5.01</v>
      </c>
      <c r="E922" s="14">
        <v>3364151</v>
      </c>
    </row>
    <row r="923" spans="1:5" s="10" customFormat="1" x14ac:dyDescent="0.2">
      <c r="A923" s="3">
        <f t="shared" si="36"/>
        <v>2037</v>
      </c>
      <c r="B923" s="31">
        <v>50.01</v>
      </c>
      <c r="C923" s="31">
        <v>100.01</v>
      </c>
      <c r="D923" s="31">
        <v>5.01</v>
      </c>
      <c r="E923" s="14">
        <v>3364151</v>
      </c>
    </row>
    <row r="924" spans="1:5" s="10" customFormat="1" x14ac:dyDescent="0.2">
      <c r="A924" s="3">
        <f t="shared" si="36"/>
        <v>2038</v>
      </c>
      <c r="B924" s="31">
        <v>50.01</v>
      </c>
      <c r="C924" s="31">
        <v>100.01</v>
      </c>
      <c r="D924" s="31">
        <v>5.01</v>
      </c>
      <c r="E924" s="14">
        <v>3364151</v>
      </c>
    </row>
    <row r="925" spans="1:5" s="10" customFormat="1" x14ac:dyDescent="0.2">
      <c r="A925" s="3">
        <f t="shared" si="36"/>
        <v>2039</v>
      </c>
      <c r="B925" s="31">
        <v>50.01</v>
      </c>
      <c r="C925" s="31">
        <v>100.01</v>
      </c>
      <c r="D925" s="31">
        <v>5.01</v>
      </c>
      <c r="E925" s="14">
        <v>3364151</v>
      </c>
    </row>
    <row r="926" spans="1:5" s="10" customFormat="1" x14ac:dyDescent="0.2">
      <c r="A926" s="3">
        <f t="shared" si="36"/>
        <v>2040</v>
      </c>
      <c r="B926" s="31">
        <v>50.01</v>
      </c>
      <c r="C926" s="31">
        <v>100.01</v>
      </c>
      <c r="D926" s="31">
        <v>5.01</v>
      </c>
      <c r="E926" s="14">
        <v>3364151</v>
      </c>
    </row>
    <row r="927" spans="1:5" s="10" customFormat="1" x14ac:dyDescent="0.2">
      <c r="A927" s="3">
        <f t="shared" si="36"/>
        <v>2041</v>
      </c>
      <c r="B927" s="31">
        <v>50.01</v>
      </c>
      <c r="C927" s="31">
        <v>100.01</v>
      </c>
      <c r="D927" s="31">
        <v>5.01</v>
      </c>
      <c r="E927" s="14">
        <v>3364151</v>
      </c>
    </row>
    <row r="928" spans="1:5" s="10" customFormat="1" x14ac:dyDescent="0.2">
      <c r="A928" s="3">
        <f t="shared" si="36"/>
        <v>2042</v>
      </c>
      <c r="B928" s="31">
        <v>50.01</v>
      </c>
      <c r="C928" s="31">
        <v>100.01</v>
      </c>
      <c r="D928" s="31">
        <v>5.01</v>
      </c>
      <c r="E928" s="14">
        <v>3364151</v>
      </c>
    </row>
    <row r="929" spans="1:12" s="10" customFormat="1" x14ac:dyDescent="0.2">
      <c r="A929" s="3">
        <f t="shared" si="36"/>
        <v>2043</v>
      </c>
      <c r="B929" s="31">
        <v>50.01</v>
      </c>
      <c r="C929" s="31">
        <v>100.01</v>
      </c>
      <c r="D929" s="31">
        <v>5.01</v>
      </c>
      <c r="E929" s="14">
        <v>3364151</v>
      </c>
    </row>
    <row r="931" spans="1:12" x14ac:dyDescent="0.2">
      <c r="A931" s="3">
        <f>A906+1</f>
        <v>37</v>
      </c>
      <c r="B931" s="3" t="str">
        <f ca="1">OFFSET(Portfolios!$B$7,A931,0)</f>
        <v>Portfolio37</v>
      </c>
    </row>
    <row r="932" spans="1:12" s="11" customFormat="1" x14ac:dyDescent="0.2">
      <c r="A932" s="3"/>
      <c r="B932" s="42" t="s">
        <v>207</v>
      </c>
      <c r="C932" s="42" t="s">
        <v>208</v>
      </c>
      <c r="D932" s="42" t="s">
        <v>209</v>
      </c>
      <c r="E932" s="11" t="s">
        <v>210</v>
      </c>
      <c r="F932" s="11" t="s">
        <v>211</v>
      </c>
      <c r="G932" s="11" t="s">
        <v>212</v>
      </c>
      <c r="H932" s="11" t="s">
        <v>213</v>
      </c>
      <c r="I932" s="11" t="s">
        <v>214</v>
      </c>
      <c r="J932" s="11" t="s">
        <v>215</v>
      </c>
      <c r="K932" s="11" t="s">
        <v>216</v>
      </c>
      <c r="L932" s="11" t="s">
        <v>217</v>
      </c>
    </row>
    <row r="933" spans="1:12" s="11" customFormat="1" x14ac:dyDescent="0.2">
      <c r="A933" s="3" t="s">
        <v>163</v>
      </c>
      <c r="B933" s="42" t="s">
        <v>218</v>
      </c>
      <c r="C933" s="42" t="s">
        <v>218</v>
      </c>
      <c r="D933" s="42" t="s">
        <v>218</v>
      </c>
      <c r="E933" s="11" t="s">
        <v>219</v>
      </c>
      <c r="F933" s="11" t="s">
        <v>220</v>
      </c>
      <c r="G933" s="11" t="s">
        <v>220</v>
      </c>
      <c r="H933" s="11" t="s">
        <v>220</v>
      </c>
      <c r="I933" s="11" t="s">
        <v>220</v>
      </c>
      <c r="J933" s="11" t="s">
        <v>220</v>
      </c>
      <c r="K933" s="11" t="s">
        <v>220</v>
      </c>
    </row>
    <row r="934" spans="1:12" s="10" customFormat="1" x14ac:dyDescent="0.2">
      <c r="A934" s="3">
        <v>2023</v>
      </c>
      <c r="B934" s="31">
        <v>0</v>
      </c>
      <c r="C934" s="31">
        <v>0</v>
      </c>
      <c r="D934" s="31">
        <v>0</v>
      </c>
      <c r="E934" s="14">
        <v>0</v>
      </c>
    </row>
    <row r="935" spans="1:12" s="10" customFormat="1" x14ac:dyDescent="0.2">
      <c r="A935" s="3">
        <f>A934+1</f>
        <v>2024</v>
      </c>
      <c r="B935" s="31">
        <v>0</v>
      </c>
      <c r="C935" s="31">
        <v>0</v>
      </c>
      <c r="D935" s="31">
        <v>0</v>
      </c>
      <c r="E935" s="14">
        <v>0</v>
      </c>
    </row>
    <row r="936" spans="1:12" s="10" customFormat="1" x14ac:dyDescent="0.2">
      <c r="A936" s="3">
        <f t="shared" ref="A936:A954" si="37">A935+1</f>
        <v>2025</v>
      </c>
      <c r="B936" s="31">
        <v>0</v>
      </c>
      <c r="C936" s="31">
        <v>0</v>
      </c>
      <c r="D936" s="31">
        <v>0</v>
      </c>
      <c r="E936" s="14">
        <v>0</v>
      </c>
    </row>
    <row r="937" spans="1:12" s="10" customFormat="1" x14ac:dyDescent="0.2">
      <c r="A937" s="3">
        <f t="shared" si="37"/>
        <v>2026</v>
      </c>
      <c r="B937" s="31">
        <v>21.99</v>
      </c>
      <c r="C937" s="31">
        <v>43.02</v>
      </c>
      <c r="D937" s="31">
        <v>1</v>
      </c>
      <c r="E937" s="14">
        <v>1432417.0000000002</v>
      </c>
    </row>
    <row r="938" spans="1:12" s="10" customFormat="1" x14ac:dyDescent="0.2">
      <c r="A938" s="3">
        <f t="shared" si="37"/>
        <v>2027</v>
      </c>
      <c r="B938" s="31">
        <v>27.98</v>
      </c>
      <c r="C938" s="31">
        <v>56.01</v>
      </c>
      <c r="D938" s="31">
        <v>1</v>
      </c>
      <c r="E938" s="14">
        <v>1844283</v>
      </c>
    </row>
    <row r="939" spans="1:12" s="10" customFormat="1" x14ac:dyDescent="0.2">
      <c r="A939" s="3">
        <f t="shared" si="37"/>
        <v>2028</v>
      </c>
      <c r="B939" s="31">
        <v>35.97</v>
      </c>
      <c r="C939" s="31">
        <v>71</v>
      </c>
      <c r="D939" s="31">
        <v>2.99</v>
      </c>
      <c r="E939" s="14">
        <v>2386131.9999999995</v>
      </c>
    </row>
    <row r="940" spans="1:12" s="10" customFormat="1" x14ac:dyDescent="0.2">
      <c r="A940" s="3">
        <f t="shared" si="37"/>
        <v>2029</v>
      </c>
      <c r="B940" s="31">
        <v>42.98</v>
      </c>
      <c r="C940" s="31">
        <v>85</v>
      </c>
      <c r="D940" s="31">
        <v>5</v>
      </c>
      <c r="E940" s="14">
        <v>2885665.9999999995</v>
      </c>
    </row>
    <row r="941" spans="1:12" s="10" customFormat="1" x14ac:dyDescent="0.2">
      <c r="A941" s="3">
        <f t="shared" si="37"/>
        <v>2030</v>
      </c>
      <c r="B941" s="31">
        <v>49.99</v>
      </c>
      <c r="C941" s="31">
        <v>100.01</v>
      </c>
      <c r="D941" s="31">
        <v>5.01</v>
      </c>
      <c r="E941" s="14">
        <v>3363716.9999999995</v>
      </c>
    </row>
    <row r="942" spans="1:12" s="10" customFormat="1" x14ac:dyDescent="0.2">
      <c r="A942" s="3">
        <f t="shared" si="37"/>
        <v>2031</v>
      </c>
      <c r="B942" s="31">
        <v>50</v>
      </c>
      <c r="C942" s="31">
        <v>100.01</v>
      </c>
      <c r="D942" s="31">
        <v>5.01</v>
      </c>
      <c r="E942" s="14">
        <v>3363933.9999999991</v>
      </c>
    </row>
    <row r="943" spans="1:12" s="10" customFormat="1" x14ac:dyDescent="0.2">
      <c r="A943" s="3">
        <f t="shared" si="37"/>
        <v>2032</v>
      </c>
      <c r="B943" s="31">
        <v>50.01</v>
      </c>
      <c r="C943" s="31">
        <v>100.01</v>
      </c>
      <c r="D943" s="31">
        <v>5.01</v>
      </c>
      <c r="E943" s="14">
        <v>3364151</v>
      </c>
    </row>
    <row r="944" spans="1:12" s="10" customFormat="1" x14ac:dyDescent="0.2">
      <c r="A944" s="3">
        <f t="shared" si="37"/>
        <v>2033</v>
      </c>
      <c r="B944" s="31">
        <v>50.01</v>
      </c>
      <c r="C944" s="31">
        <v>100.01</v>
      </c>
      <c r="D944" s="31">
        <v>5.01</v>
      </c>
      <c r="E944" s="14">
        <v>3364151</v>
      </c>
    </row>
    <row r="945" spans="1:12" s="10" customFormat="1" x14ac:dyDescent="0.2">
      <c r="A945" s="3">
        <f t="shared" si="37"/>
        <v>2034</v>
      </c>
      <c r="B945" s="31">
        <v>50.01</v>
      </c>
      <c r="C945" s="31">
        <v>100.01</v>
      </c>
      <c r="D945" s="31">
        <v>5.01</v>
      </c>
      <c r="E945" s="14">
        <v>3364151</v>
      </c>
    </row>
    <row r="946" spans="1:12" s="10" customFormat="1" x14ac:dyDescent="0.2">
      <c r="A946" s="3">
        <f t="shared" si="37"/>
        <v>2035</v>
      </c>
      <c r="B946" s="31">
        <v>50.01</v>
      </c>
      <c r="C946" s="31">
        <v>100.01</v>
      </c>
      <c r="D946" s="31">
        <v>5.01</v>
      </c>
      <c r="E946" s="14">
        <v>3364151</v>
      </c>
    </row>
    <row r="947" spans="1:12" s="10" customFormat="1" x14ac:dyDescent="0.2">
      <c r="A947" s="3">
        <f t="shared" si="37"/>
        <v>2036</v>
      </c>
      <c r="B947" s="31">
        <v>50.01</v>
      </c>
      <c r="C947" s="31">
        <v>100.01</v>
      </c>
      <c r="D947" s="31">
        <v>5.01</v>
      </c>
      <c r="E947" s="14">
        <v>3364151</v>
      </c>
    </row>
    <row r="948" spans="1:12" s="10" customFormat="1" x14ac:dyDescent="0.2">
      <c r="A948" s="3">
        <f t="shared" si="37"/>
        <v>2037</v>
      </c>
      <c r="B948" s="31">
        <v>50.01</v>
      </c>
      <c r="C948" s="31">
        <v>100.01</v>
      </c>
      <c r="D948" s="31">
        <v>5.01</v>
      </c>
      <c r="E948" s="14">
        <v>3364151</v>
      </c>
    </row>
    <row r="949" spans="1:12" s="10" customFormat="1" x14ac:dyDescent="0.2">
      <c r="A949" s="3">
        <f t="shared" si="37"/>
        <v>2038</v>
      </c>
      <c r="B949" s="31">
        <v>50.01</v>
      </c>
      <c r="C949" s="31">
        <v>100.01</v>
      </c>
      <c r="D949" s="31">
        <v>5.01</v>
      </c>
      <c r="E949" s="14">
        <v>3364151</v>
      </c>
    </row>
    <row r="950" spans="1:12" s="10" customFormat="1" x14ac:dyDescent="0.2">
      <c r="A950" s="3">
        <f t="shared" si="37"/>
        <v>2039</v>
      </c>
      <c r="B950" s="31">
        <v>50.01</v>
      </c>
      <c r="C950" s="31">
        <v>100.01</v>
      </c>
      <c r="D950" s="31">
        <v>5.01</v>
      </c>
      <c r="E950" s="14">
        <v>3364151</v>
      </c>
    </row>
    <row r="951" spans="1:12" s="10" customFormat="1" x14ac:dyDescent="0.2">
      <c r="A951" s="3">
        <f t="shared" si="37"/>
        <v>2040</v>
      </c>
      <c r="B951" s="31">
        <v>50.01</v>
      </c>
      <c r="C951" s="31">
        <v>100.01</v>
      </c>
      <c r="D951" s="31">
        <v>5.01</v>
      </c>
      <c r="E951" s="14">
        <v>3364151</v>
      </c>
    </row>
    <row r="952" spans="1:12" s="10" customFormat="1" x14ac:dyDescent="0.2">
      <c r="A952" s="3">
        <f t="shared" si="37"/>
        <v>2041</v>
      </c>
      <c r="B952" s="31">
        <v>50.01</v>
      </c>
      <c r="C952" s="31">
        <v>100.01</v>
      </c>
      <c r="D952" s="31">
        <v>5.01</v>
      </c>
      <c r="E952" s="14">
        <v>3364151</v>
      </c>
    </row>
    <row r="953" spans="1:12" s="10" customFormat="1" x14ac:dyDescent="0.2">
      <c r="A953" s="3">
        <f t="shared" si="37"/>
        <v>2042</v>
      </c>
      <c r="B953" s="31">
        <v>50.01</v>
      </c>
      <c r="C953" s="31">
        <v>100.01</v>
      </c>
      <c r="D953" s="31">
        <v>5.01</v>
      </c>
      <c r="E953" s="14">
        <v>3364151</v>
      </c>
    </row>
    <row r="954" spans="1:12" s="10" customFormat="1" x14ac:dyDescent="0.2">
      <c r="A954" s="3">
        <f t="shared" si="37"/>
        <v>2043</v>
      </c>
      <c r="B954" s="31">
        <v>50.01</v>
      </c>
      <c r="C954" s="31">
        <v>100.01</v>
      </c>
      <c r="D954" s="31">
        <v>5.01</v>
      </c>
      <c r="E954" s="14">
        <v>3364151</v>
      </c>
    </row>
    <row r="956" spans="1:12" x14ac:dyDescent="0.2">
      <c r="A956" s="3">
        <f>A931+1</f>
        <v>38</v>
      </c>
      <c r="B956" s="3" t="str">
        <f ca="1">OFFSET(Portfolios!$B$7,A956,0)</f>
        <v>Portfolio38</v>
      </c>
    </row>
    <row r="957" spans="1:12" s="11" customFormat="1" x14ac:dyDescent="0.2">
      <c r="A957" s="3"/>
      <c r="B957" s="42" t="s">
        <v>207</v>
      </c>
      <c r="C957" s="42" t="s">
        <v>208</v>
      </c>
      <c r="D957" s="42" t="s">
        <v>209</v>
      </c>
      <c r="E957" s="11" t="s">
        <v>210</v>
      </c>
      <c r="F957" s="11" t="s">
        <v>211</v>
      </c>
      <c r="G957" s="11" t="s">
        <v>212</v>
      </c>
      <c r="H957" s="11" t="s">
        <v>213</v>
      </c>
      <c r="I957" s="11" t="s">
        <v>214</v>
      </c>
      <c r="J957" s="11" t="s">
        <v>215</v>
      </c>
      <c r="K957" s="11" t="s">
        <v>216</v>
      </c>
      <c r="L957" s="11" t="s">
        <v>217</v>
      </c>
    </row>
    <row r="958" spans="1:12" s="11" customFormat="1" x14ac:dyDescent="0.2">
      <c r="A958" s="3" t="s">
        <v>163</v>
      </c>
      <c r="B958" s="42" t="s">
        <v>218</v>
      </c>
      <c r="C958" s="42" t="s">
        <v>218</v>
      </c>
      <c r="D958" s="42" t="s">
        <v>218</v>
      </c>
      <c r="E958" s="11" t="s">
        <v>219</v>
      </c>
      <c r="F958" s="11" t="s">
        <v>220</v>
      </c>
      <c r="G958" s="11" t="s">
        <v>220</v>
      </c>
      <c r="H958" s="11" t="s">
        <v>220</v>
      </c>
      <c r="I958" s="11" t="s">
        <v>220</v>
      </c>
      <c r="J958" s="11" t="s">
        <v>220</v>
      </c>
      <c r="K958" s="11" t="s">
        <v>220</v>
      </c>
    </row>
    <row r="959" spans="1:12" s="10" customFormat="1" x14ac:dyDescent="0.2">
      <c r="A959" s="3">
        <v>2023</v>
      </c>
      <c r="B959" s="31">
        <v>0</v>
      </c>
      <c r="C959" s="31">
        <v>0</v>
      </c>
      <c r="D959" s="31">
        <v>0</v>
      </c>
      <c r="E959" s="14">
        <v>0</v>
      </c>
    </row>
    <row r="960" spans="1:12" s="10" customFormat="1" x14ac:dyDescent="0.2">
      <c r="A960" s="3">
        <f>A959+1</f>
        <v>2024</v>
      </c>
      <c r="B960" s="31">
        <v>0</v>
      </c>
      <c r="C960" s="31">
        <v>0</v>
      </c>
      <c r="D960" s="31">
        <v>0</v>
      </c>
      <c r="E960" s="14">
        <v>0</v>
      </c>
    </row>
    <row r="961" spans="1:5" s="10" customFormat="1" x14ac:dyDescent="0.2">
      <c r="A961" s="3">
        <f t="shared" ref="A961:A979" si="38">A960+1</f>
        <v>2025</v>
      </c>
      <c r="B961" s="31">
        <v>0</v>
      </c>
      <c r="C961" s="31">
        <v>0</v>
      </c>
      <c r="D961" s="31">
        <v>0</v>
      </c>
      <c r="E961" s="14">
        <v>0</v>
      </c>
    </row>
    <row r="962" spans="1:5" s="10" customFormat="1" x14ac:dyDescent="0.2">
      <c r="A962" s="3">
        <f t="shared" si="38"/>
        <v>2026</v>
      </c>
      <c r="B962" s="31">
        <v>21.99</v>
      </c>
      <c r="C962" s="31">
        <v>43.02</v>
      </c>
      <c r="D962" s="31">
        <v>1</v>
      </c>
      <c r="E962" s="14">
        <v>1432417.0000000002</v>
      </c>
    </row>
    <row r="963" spans="1:5" s="10" customFormat="1" x14ac:dyDescent="0.2">
      <c r="A963" s="3">
        <f t="shared" si="38"/>
        <v>2027</v>
      </c>
      <c r="B963" s="31">
        <v>27.98</v>
      </c>
      <c r="C963" s="31">
        <v>56.01</v>
      </c>
      <c r="D963" s="31">
        <v>1</v>
      </c>
      <c r="E963" s="14">
        <v>1844283</v>
      </c>
    </row>
    <row r="964" spans="1:5" s="10" customFormat="1" x14ac:dyDescent="0.2">
      <c r="A964" s="3">
        <f t="shared" si="38"/>
        <v>2028</v>
      </c>
      <c r="B964" s="31">
        <v>35.97</v>
      </c>
      <c r="C964" s="31">
        <v>71</v>
      </c>
      <c r="D964" s="31">
        <v>2.98</v>
      </c>
      <c r="E964" s="14">
        <v>2385915</v>
      </c>
    </row>
    <row r="965" spans="1:5" s="10" customFormat="1" x14ac:dyDescent="0.2">
      <c r="A965" s="3">
        <f t="shared" si="38"/>
        <v>2029</v>
      </c>
      <c r="B965" s="31">
        <v>42.98</v>
      </c>
      <c r="C965" s="31">
        <v>84.99</v>
      </c>
      <c r="D965" s="31">
        <v>4.99</v>
      </c>
      <c r="E965" s="14">
        <v>2885232</v>
      </c>
    </row>
    <row r="966" spans="1:5" s="10" customFormat="1" x14ac:dyDescent="0.2">
      <c r="A966" s="3">
        <f t="shared" si="38"/>
        <v>2030</v>
      </c>
      <c r="B966" s="31">
        <v>49.99</v>
      </c>
      <c r="C966" s="31">
        <v>100</v>
      </c>
      <c r="D966" s="31">
        <v>5</v>
      </c>
      <c r="E966" s="14">
        <v>3363283</v>
      </c>
    </row>
    <row r="967" spans="1:5" s="10" customFormat="1" x14ac:dyDescent="0.2">
      <c r="A967" s="3">
        <f t="shared" si="38"/>
        <v>2031</v>
      </c>
      <c r="B967" s="31">
        <v>50</v>
      </c>
      <c r="C967" s="31">
        <v>100.01</v>
      </c>
      <c r="D967" s="31">
        <v>5.01</v>
      </c>
      <c r="E967" s="14">
        <v>3363933.9999999991</v>
      </c>
    </row>
    <row r="968" spans="1:5" s="10" customFormat="1" x14ac:dyDescent="0.2">
      <c r="A968" s="3">
        <f t="shared" si="38"/>
        <v>2032</v>
      </c>
      <c r="B968" s="31">
        <v>50.01</v>
      </c>
      <c r="C968" s="31">
        <v>100.01</v>
      </c>
      <c r="D968" s="31">
        <v>5.01</v>
      </c>
      <c r="E968" s="14">
        <v>3364151</v>
      </c>
    </row>
    <row r="969" spans="1:5" s="10" customFormat="1" x14ac:dyDescent="0.2">
      <c r="A969" s="3">
        <f t="shared" si="38"/>
        <v>2033</v>
      </c>
      <c r="B969" s="31">
        <v>50.01</v>
      </c>
      <c r="C969" s="31">
        <v>100.01</v>
      </c>
      <c r="D969" s="31">
        <v>5.01</v>
      </c>
      <c r="E969" s="14">
        <v>3364151</v>
      </c>
    </row>
    <row r="970" spans="1:5" s="10" customFormat="1" x14ac:dyDescent="0.2">
      <c r="A970" s="3">
        <f t="shared" si="38"/>
        <v>2034</v>
      </c>
      <c r="B970" s="31">
        <v>50.01</v>
      </c>
      <c r="C970" s="31">
        <v>100.01</v>
      </c>
      <c r="D970" s="31">
        <v>5.01</v>
      </c>
      <c r="E970" s="14">
        <v>3364151</v>
      </c>
    </row>
    <row r="971" spans="1:5" s="10" customFormat="1" x14ac:dyDescent="0.2">
      <c r="A971" s="3">
        <f t="shared" si="38"/>
        <v>2035</v>
      </c>
      <c r="B971" s="31">
        <v>50.01</v>
      </c>
      <c r="C971" s="31">
        <v>100.01</v>
      </c>
      <c r="D971" s="31">
        <v>5.01</v>
      </c>
      <c r="E971" s="14">
        <v>3364151</v>
      </c>
    </row>
    <row r="972" spans="1:5" s="10" customFormat="1" x14ac:dyDescent="0.2">
      <c r="A972" s="3">
        <f t="shared" si="38"/>
        <v>2036</v>
      </c>
      <c r="B972" s="31">
        <v>50.01</v>
      </c>
      <c r="C972" s="31">
        <v>100.01</v>
      </c>
      <c r="D972" s="31">
        <v>5.01</v>
      </c>
      <c r="E972" s="14">
        <v>3364151</v>
      </c>
    </row>
    <row r="973" spans="1:5" s="10" customFormat="1" x14ac:dyDescent="0.2">
      <c r="A973" s="3">
        <f t="shared" si="38"/>
        <v>2037</v>
      </c>
      <c r="B973" s="31">
        <v>50.01</v>
      </c>
      <c r="C973" s="31">
        <v>100.01</v>
      </c>
      <c r="D973" s="31">
        <v>5.01</v>
      </c>
      <c r="E973" s="14">
        <v>3364151</v>
      </c>
    </row>
    <row r="974" spans="1:5" s="10" customFormat="1" x14ac:dyDescent="0.2">
      <c r="A974" s="3">
        <f t="shared" si="38"/>
        <v>2038</v>
      </c>
      <c r="B974" s="31">
        <v>50.01</v>
      </c>
      <c r="C974" s="31">
        <v>100.01</v>
      </c>
      <c r="D974" s="31">
        <v>5.01</v>
      </c>
      <c r="E974" s="14">
        <v>3364151</v>
      </c>
    </row>
    <row r="975" spans="1:5" s="10" customFormat="1" x14ac:dyDescent="0.2">
      <c r="A975" s="3">
        <f t="shared" si="38"/>
        <v>2039</v>
      </c>
      <c r="B975" s="31">
        <v>50.01</v>
      </c>
      <c r="C975" s="31">
        <v>100.01</v>
      </c>
      <c r="D975" s="31">
        <v>5.01</v>
      </c>
      <c r="E975" s="14">
        <v>3364151</v>
      </c>
    </row>
    <row r="976" spans="1:5" s="10" customFormat="1" x14ac:dyDescent="0.2">
      <c r="A976" s="3">
        <f t="shared" si="38"/>
        <v>2040</v>
      </c>
      <c r="B976" s="31">
        <v>50.01</v>
      </c>
      <c r="C976" s="31">
        <v>100.01</v>
      </c>
      <c r="D976" s="31">
        <v>5.01</v>
      </c>
      <c r="E976" s="14">
        <v>3364151</v>
      </c>
    </row>
    <row r="977" spans="1:12" s="10" customFormat="1" x14ac:dyDescent="0.2">
      <c r="A977" s="3">
        <f t="shared" si="38"/>
        <v>2041</v>
      </c>
      <c r="B977" s="31">
        <v>50.01</v>
      </c>
      <c r="C977" s="31">
        <v>100.01</v>
      </c>
      <c r="D977" s="31">
        <v>5.01</v>
      </c>
      <c r="E977" s="14">
        <v>3364151</v>
      </c>
    </row>
    <row r="978" spans="1:12" s="10" customFormat="1" x14ac:dyDescent="0.2">
      <c r="A978" s="3">
        <f t="shared" si="38"/>
        <v>2042</v>
      </c>
      <c r="B978" s="31">
        <v>50.01</v>
      </c>
      <c r="C978" s="31">
        <v>100.01</v>
      </c>
      <c r="D978" s="31">
        <v>5.01</v>
      </c>
      <c r="E978" s="14">
        <v>3364151</v>
      </c>
    </row>
    <row r="979" spans="1:12" s="10" customFormat="1" x14ac:dyDescent="0.2">
      <c r="A979" s="3">
        <f t="shared" si="38"/>
        <v>2043</v>
      </c>
      <c r="B979" s="31">
        <v>50.01</v>
      </c>
      <c r="C979" s="31">
        <v>100.01</v>
      </c>
      <c r="D979" s="31">
        <v>5.01</v>
      </c>
      <c r="E979" s="14">
        <v>3364151</v>
      </c>
    </row>
    <row r="981" spans="1:12" x14ac:dyDescent="0.2">
      <c r="A981" s="3">
        <f>A956+1</f>
        <v>39</v>
      </c>
      <c r="B981" s="3" t="str">
        <f ca="1">OFFSET(Portfolios!$B$7,A981,0)</f>
        <v>Portfolio39</v>
      </c>
    </row>
    <row r="982" spans="1:12" s="11" customFormat="1" x14ac:dyDescent="0.2">
      <c r="A982" s="3"/>
      <c r="B982" s="42" t="s">
        <v>207</v>
      </c>
      <c r="C982" s="42" t="s">
        <v>208</v>
      </c>
      <c r="D982" s="42" t="s">
        <v>209</v>
      </c>
      <c r="E982" s="11" t="s">
        <v>210</v>
      </c>
      <c r="F982" s="11" t="s">
        <v>211</v>
      </c>
      <c r="G982" s="11" t="s">
        <v>212</v>
      </c>
      <c r="H982" s="11" t="s">
        <v>213</v>
      </c>
      <c r="I982" s="11" t="s">
        <v>214</v>
      </c>
      <c r="J982" s="11" t="s">
        <v>215</v>
      </c>
      <c r="K982" s="11" t="s">
        <v>216</v>
      </c>
      <c r="L982" s="11" t="s">
        <v>217</v>
      </c>
    </row>
    <row r="983" spans="1:12" s="11" customFormat="1" x14ac:dyDescent="0.2">
      <c r="A983" s="3" t="s">
        <v>163</v>
      </c>
      <c r="B983" s="42" t="s">
        <v>218</v>
      </c>
      <c r="C983" s="42" t="s">
        <v>218</v>
      </c>
      <c r="D983" s="42" t="s">
        <v>218</v>
      </c>
      <c r="E983" s="11" t="s">
        <v>219</v>
      </c>
      <c r="F983" s="11" t="s">
        <v>220</v>
      </c>
      <c r="G983" s="11" t="s">
        <v>220</v>
      </c>
      <c r="H983" s="11" t="s">
        <v>220</v>
      </c>
      <c r="I983" s="11" t="s">
        <v>220</v>
      </c>
      <c r="J983" s="11" t="s">
        <v>220</v>
      </c>
      <c r="K983" s="11" t="s">
        <v>220</v>
      </c>
    </row>
    <row r="984" spans="1:12" s="10" customFormat="1" x14ac:dyDescent="0.2">
      <c r="A984" s="3">
        <v>2023</v>
      </c>
      <c r="B984" s="31">
        <v>0</v>
      </c>
      <c r="C984" s="31">
        <v>0</v>
      </c>
      <c r="D984" s="31">
        <v>0</v>
      </c>
      <c r="E984" s="14">
        <v>0</v>
      </c>
    </row>
    <row r="985" spans="1:12" s="10" customFormat="1" x14ac:dyDescent="0.2">
      <c r="A985" s="3">
        <f>A984+1</f>
        <v>2024</v>
      </c>
      <c r="B985" s="31">
        <v>0</v>
      </c>
      <c r="C985" s="31">
        <v>0</v>
      </c>
      <c r="D985" s="31">
        <v>0</v>
      </c>
      <c r="E985" s="14">
        <v>0</v>
      </c>
    </row>
    <row r="986" spans="1:12" s="10" customFormat="1" x14ac:dyDescent="0.2">
      <c r="A986" s="3">
        <f t="shared" ref="A986:A1004" si="39">A985+1</f>
        <v>2025</v>
      </c>
      <c r="B986" s="31">
        <v>0</v>
      </c>
      <c r="C986" s="31">
        <v>0</v>
      </c>
      <c r="D986" s="31">
        <v>0</v>
      </c>
      <c r="E986" s="14">
        <v>0</v>
      </c>
    </row>
    <row r="987" spans="1:12" s="10" customFormat="1" x14ac:dyDescent="0.2">
      <c r="A987" s="3">
        <f t="shared" si="39"/>
        <v>2026</v>
      </c>
      <c r="B987" s="31">
        <v>21.89</v>
      </c>
      <c r="C987" s="31">
        <v>43.02</v>
      </c>
      <c r="D987" s="31">
        <v>1</v>
      </c>
      <c r="E987" s="14">
        <v>1430246.9999999998</v>
      </c>
    </row>
    <row r="988" spans="1:12" s="10" customFormat="1" x14ac:dyDescent="0.2">
      <c r="A988" s="3">
        <f t="shared" si="39"/>
        <v>2027</v>
      </c>
      <c r="B988" s="31">
        <v>27.9</v>
      </c>
      <c r="C988" s="31">
        <v>55.96</v>
      </c>
      <c r="D988" s="31">
        <v>1</v>
      </c>
      <c r="E988" s="14">
        <v>1841462</v>
      </c>
    </row>
    <row r="989" spans="1:12" s="10" customFormat="1" x14ac:dyDescent="0.2">
      <c r="A989" s="3">
        <f t="shared" si="39"/>
        <v>2028</v>
      </c>
      <c r="B989" s="31">
        <v>35.909999999999997</v>
      </c>
      <c r="C989" s="31">
        <v>70.97</v>
      </c>
      <c r="D989" s="31">
        <v>2.95</v>
      </c>
      <c r="E989" s="14">
        <v>2383310.9999999995</v>
      </c>
    </row>
    <row r="990" spans="1:12" s="10" customFormat="1" x14ac:dyDescent="0.2">
      <c r="A990" s="3">
        <f t="shared" si="39"/>
        <v>2029</v>
      </c>
      <c r="B990" s="31">
        <v>42.92</v>
      </c>
      <c r="C990" s="31">
        <v>84.98</v>
      </c>
      <c r="D990" s="31">
        <v>4.96</v>
      </c>
      <c r="E990" s="14">
        <v>2883062.0000000005</v>
      </c>
    </row>
    <row r="991" spans="1:12" s="10" customFormat="1" x14ac:dyDescent="0.2">
      <c r="A991" s="3">
        <f t="shared" si="39"/>
        <v>2030</v>
      </c>
      <c r="B991" s="31">
        <v>49.93</v>
      </c>
      <c r="C991" s="31">
        <v>99.99</v>
      </c>
      <c r="D991" s="31">
        <v>4.97</v>
      </c>
      <c r="E991" s="14">
        <v>3361112.9999999995</v>
      </c>
    </row>
    <row r="992" spans="1:12" s="10" customFormat="1" x14ac:dyDescent="0.2">
      <c r="A992" s="3">
        <f t="shared" si="39"/>
        <v>2031</v>
      </c>
      <c r="B992" s="31">
        <v>49.94</v>
      </c>
      <c r="C992" s="31">
        <v>100</v>
      </c>
      <c r="D992" s="31">
        <v>4.9800000000000004</v>
      </c>
      <c r="E992" s="14">
        <v>3361763.9999999995</v>
      </c>
    </row>
    <row r="993" spans="1:5" s="10" customFormat="1" x14ac:dyDescent="0.2">
      <c r="A993" s="3">
        <f t="shared" si="39"/>
        <v>2032</v>
      </c>
      <c r="B993" s="31">
        <v>49.95</v>
      </c>
      <c r="C993" s="31">
        <v>100.01</v>
      </c>
      <c r="D993" s="31">
        <v>4.99</v>
      </c>
      <c r="E993" s="14">
        <v>3362415.0000000005</v>
      </c>
    </row>
    <row r="994" spans="1:5" s="10" customFormat="1" x14ac:dyDescent="0.2">
      <c r="A994" s="3">
        <f t="shared" si="39"/>
        <v>2033</v>
      </c>
      <c r="B994" s="31">
        <v>49.96</v>
      </c>
      <c r="C994" s="31">
        <v>100.01</v>
      </c>
      <c r="D994" s="31">
        <v>5</v>
      </c>
      <c r="E994" s="14">
        <v>3362848.9999999995</v>
      </c>
    </row>
    <row r="995" spans="1:5" s="10" customFormat="1" x14ac:dyDescent="0.2">
      <c r="A995" s="3">
        <f t="shared" si="39"/>
        <v>2034</v>
      </c>
      <c r="B995" s="31">
        <v>49.97</v>
      </c>
      <c r="C995" s="31">
        <v>100.01</v>
      </c>
      <c r="D995" s="31">
        <v>5.01</v>
      </c>
      <c r="E995" s="14">
        <v>3363283</v>
      </c>
    </row>
    <row r="996" spans="1:5" s="10" customFormat="1" x14ac:dyDescent="0.2">
      <c r="A996" s="3">
        <f t="shared" si="39"/>
        <v>2035</v>
      </c>
      <c r="B996" s="31">
        <v>49.98</v>
      </c>
      <c r="C996" s="31">
        <v>100.01</v>
      </c>
      <c r="D996" s="31">
        <v>5.01</v>
      </c>
      <c r="E996" s="14">
        <v>3363500</v>
      </c>
    </row>
    <row r="997" spans="1:5" s="10" customFormat="1" x14ac:dyDescent="0.2">
      <c r="A997" s="3">
        <f t="shared" si="39"/>
        <v>2036</v>
      </c>
      <c r="B997" s="31">
        <v>49.99</v>
      </c>
      <c r="C997" s="31">
        <v>100.01</v>
      </c>
      <c r="D997" s="31">
        <v>5.01</v>
      </c>
      <c r="E997" s="14">
        <v>3363716.9999999995</v>
      </c>
    </row>
    <row r="998" spans="1:5" s="10" customFormat="1" x14ac:dyDescent="0.2">
      <c r="A998" s="3">
        <f t="shared" si="39"/>
        <v>2037</v>
      </c>
      <c r="B998" s="31">
        <v>50</v>
      </c>
      <c r="C998" s="31">
        <v>100.01</v>
      </c>
      <c r="D998" s="31">
        <v>5.01</v>
      </c>
      <c r="E998" s="14">
        <v>3363933.9999999991</v>
      </c>
    </row>
    <row r="999" spans="1:5" s="10" customFormat="1" x14ac:dyDescent="0.2">
      <c r="A999" s="3">
        <f t="shared" si="39"/>
        <v>2038</v>
      </c>
      <c r="B999" s="31">
        <v>50.01</v>
      </c>
      <c r="C999" s="31">
        <v>100.01</v>
      </c>
      <c r="D999" s="31">
        <v>5.01</v>
      </c>
      <c r="E999" s="14">
        <v>3364151</v>
      </c>
    </row>
    <row r="1000" spans="1:5" s="10" customFormat="1" x14ac:dyDescent="0.2">
      <c r="A1000" s="3">
        <f t="shared" si="39"/>
        <v>2039</v>
      </c>
      <c r="B1000" s="31">
        <v>50.01</v>
      </c>
      <c r="C1000" s="31">
        <v>100.01</v>
      </c>
      <c r="D1000" s="31">
        <v>5.01</v>
      </c>
      <c r="E1000" s="14">
        <v>3364151</v>
      </c>
    </row>
    <row r="1001" spans="1:5" s="10" customFormat="1" x14ac:dyDescent="0.2">
      <c r="A1001" s="3">
        <f t="shared" si="39"/>
        <v>2040</v>
      </c>
      <c r="B1001" s="31">
        <v>50.01</v>
      </c>
      <c r="C1001" s="31">
        <v>100.01</v>
      </c>
      <c r="D1001" s="31">
        <v>5.01</v>
      </c>
      <c r="E1001" s="14">
        <v>3364151</v>
      </c>
    </row>
    <row r="1002" spans="1:5" s="10" customFormat="1" x14ac:dyDescent="0.2">
      <c r="A1002" s="3">
        <f t="shared" si="39"/>
        <v>2041</v>
      </c>
      <c r="B1002" s="31">
        <v>50.01</v>
      </c>
      <c r="C1002" s="31">
        <v>100.01</v>
      </c>
      <c r="D1002" s="31">
        <v>5.01</v>
      </c>
      <c r="E1002" s="14">
        <v>3364151</v>
      </c>
    </row>
    <row r="1003" spans="1:5" s="10" customFormat="1" x14ac:dyDescent="0.2">
      <c r="A1003" s="3">
        <f t="shared" si="39"/>
        <v>2042</v>
      </c>
      <c r="B1003" s="31">
        <v>50.01</v>
      </c>
      <c r="C1003" s="31">
        <v>100.01</v>
      </c>
      <c r="D1003" s="31">
        <v>5.01</v>
      </c>
      <c r="E1003" s="14">
        <v>3364151</v>
      </c>
    </row>
    <row r="1004" spans="1:5" s="10" customFormat="1" x14ac:dyDescent="0.2">
      <c r="A1004" s="3">
        <f t="shared" si="39"/>
        <v>2043</v>
      </c>
      <c r="B1004" s="31">
        <v>50.01</v>
      </c>
      <c r="C1004" s="31">
        <v>100.01</v>
      </c>
      <c r="D1004" s="31">
        <v>5.01</v>
      </c>
      <c r="E1004" s="14">
        <v>3364151</v>
      </c>
    </row>
  </sheetData>
  <phoneticPr fontId="2" type="noConversion"/>
  <pageMargins left="0.25" right="0.25" top="0.75" bottom="0.75" header="0.3" footer="0.3"/>
  <pageSetup paperSize="3" scale="77" fitToHeight="20" orientation="landscape" r:id="rId1"/>
  <headerFooter>
    <oddHeader>&amp;L&amp;"-,Bold Italic"&amp;12PGE Clean Energy Plan and Integrated Resource Plan 2023&amp;R&amp;"-,Bold Italic"&amp;12CEP Data Template</oddHeader>
  </headerFooter>
  <rowBreaks count="19" manualBreakCount="19">
    <brk id="55" max="15" man="1"/>
    <brk id="105" max="15" man="1"/>
    <brk id="155" max="15" man="1"/>
    <brk id="205" max="15" man="1"/>
    <brk id="255" max="15" man="1"/>
    <brk id="305" max="15" man="1"/>
    <brk id="355" max="15" man="1"/>
    <brk id="405" max="15" man="1"/>
    <brk id="455" max="15" man="1"/>
    <brk id="505" max="15" man="1"/>
    <brk id="555" max="15" man="1"/>
    <brk id="605" max="15" man="1"/>
    <brk id="655" max="15" man="1"/>
    <brk id="705" max="15" man="1"/>
    <brk id="755" max="15" man="1"/>
    <brk id="805" max="15" man="1"/>
    <brk id="855" max="15" man="1"/>
    <brk id="905" max="15" man="1"/>
    <brk id="955"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F066-D28A-4A4C-A330-3CF380EB4FF0}">
  <sheetPr codeName="Sheet6">
    <tabColor theme="2" tint="-9.9978637043366805E-2"/>
    <pageSetUpPr fitToPage="1"/>
  </sheetPr>
  <dimension ref="A1:H50"/>
  <sheetViews>
    <sheetView topLeftCell="A8" zoomScale="70" zoomScaleNormal="70" workbookViewId="0">
      <selection activeCell="C46" sqref="C46"/>
    </sheetView>
  </sheetViews>
  <sheetFormatPr baseColWidth="10" defaultColWidth="9.33203125" defaultRowHeight="15" x14ac:dyDescent="0.2"/>
  <cols>
    <col min="2" max="2" width="10.6640625" bestFit="1" customWidth="1"/>
    <col min="3" max="3" width="13.5" bestFit="1" customWidth="1"/>
    <col min="4" max="4" width="21.6640625" bestFit="1" customWidth="1"/>
    <col min="5" max="5" width="19.6640625" bestFit="1" customWidth="1"/>
    <col min="6" max="6" width="24" bestFit="1" customWidth="1"/>
    <col min="7" max="7" width="27.5" bestFit="1" customWidth="1"/>
  </cols>
  <sheetData>
    <row r="1" spans="1:8" s="3" customFormat="1" ht="30.75" customHeight="1" x14ac:dyDescent="0.2">
      <c r="A1" s="78" t="s">
        <v>60</v>
      </c>
    </row>
    <row r="2" spans="1:8" s="3" customFormat="1" x14ac:dyDescent="0.2">
      <c r="A2" s="3" t="s">
        <v>221</v>
      </c>
    </row>
    <row r="3" spans="1:8" s="3" customFormat="1" x14ac:dyDescent="0.2">
      <c r="A3" s="3" t="s">
        <v>222</v>
      </c>
    </row>
    <row r="4" spans="1:8" s="1" customFormat="1" x14ac:dyDescent="0.2"/>
    <row r="5" spans="1:8" s="11" customFormat="1" x14ac:dyDescent="0.2">
      <c r="A5" s="3"/>
      <c r="B5" s="3"/>
      <c r="C5" s="42" t="s">
        <v>223</v>
      </c>
      <c r="D5" s="42" t="s">
        <v>224</v>
      </c>
      <c r="E5" s="42" t="s">
        <v>225</v>
      </c>
      <c r="F5" s="42" t="s">
        <v>226</v>
      </c>
      <c r="G5" s="42" t="s">
        <v>227</v>
      </c>
      <c r="H5" s="11" t="s">
        <v>217</v>
      </c>
    </row>
    <row r="6" spans="1:8" s="11" customFormat="1" x14ac:dyDescent="0.2">
      <c r="A6" s="3"/>
      <c r="B6" s="3" t="s">
        <v>228</v>
      </c>
      <c r="C6" s="42" t="s">
        <v>229</v>
      </c>
      <c r="D6" s="42" t="s">
        <v>229</v>
      </c>
      <c r="E6" s="42" t="s">
        <v>229</v>
      </c>
      <c r="F6" s="42" t="s">
        <v>230</v>
      </c>
      <c r="G6" s="42" t="s">
        <v>231</v>
      </c>
      <c r="H6" s="11" t="s">
        <v>220</v>
      </c>
    </row>
    <row r="7" spans="1:8" s="10" customFormat="1" x14ac:dyDescent="0.2">
      <c r="A7" s="3">
        <v>1</v>
      </c>
      <c r="B7" s="3" t="str">
        <f>Portfolios!B8</f>
        <v>Portfolio1</v>
      </c>
      <c r="C7" s="46">
        <v>42041.68</v>
      </c>
      <c r="D7" s="46">
        <v>12087.365653628809</v>
      </c>
      <c r="E7" s="46">
        <v>58511.153333333335</v>
      </c>
      <c r="F7" s="39">
        <v>38494253.813882649</v>
      </c>
      <c r="G7" s="31">
        <v>155.03</v>
      </c>
    </row>
    <row r="8" spans="1:8" s="10" customFormat="1" x14ac:dyDescent="0.2">
      <c r="A8" s="3">
        <v>2</v>
      </c>
      <c r="B8" s="3" t="str">
        <f>Portfolios!B9</f>
        <v>Portfolio2</v>
      </c>
      <c r="C8" s="46">
        <v>42772.21</v>
      </c>
      <c r="D8" s="46">
        <v>12227.338551665049</v>
      </c>
      <c r="E8" s="46">
        <v>59418.698888888881</v>
      </c>
      <c r="F8" s="39">
        <v>34511484.456569299</v>
      </c>
      <c r="G8" s="31">
        <v>155.03</v>
      </c>
    </row>
    <row r="9" spans="1:8" s="10" customFormat="1" x14ac:dyDescent="0.2">
      <c r="A9" s="3">
        <v>3</v>
      </c>
      <c r="B9" s="3" t="str">
        <f>Portfolios!B10</f>
        <v>Portfolio3</v>
      </c>
      <c r="C9" s="46">
        <v>41611.730000000003</v>
      </c>
      <c r="D9" s="46">
        <v>11995.712445153329</v>
      </c>
      <c r="E9" s="46">
        <v>57976.334444444445</v>
      </c>
      <c r="F9" s="39">
        <v>42477023.171195999</v>
      </c>
      <c r="G9" s="31">
        <v>155.03</v>
      </c>
    </row>
    <row r="10" spans="1:8" s="10" customFormat="1" x14ac:dyDescent="0.2">
      <c r="A10" s="3">
        <v>4</v>
      </c>
      <c r="B10" s="3" t="str">
        <f>Portfolios!B11</f>
        <v>Portfolio4</v>
      </c>
      <c r="C10" s="46">
        <v>43138.75</v>
      </c>
      <c r="D10" s="46">
        <v>11843.395355541654</v>
      </c>
      <c r="E10" s="46">
        <v>59302.56694444445</v>
      </c>
      <c r="F10" s="39">
        <v>34444253.813882649</v>
      </c>
      <c r="G10" s="31">
        <v>155.03</v>
      </c>
    </row>
    <row r="11" spans="1:8" s="10" customFormat="1" x14ac:dyDescent="0.2">
      <c r="A11" s="3">
        <v>5</v>
      </c>
      <c r="B11" s="3" t="str">
        <f>Portfolios!B12</f>
        <v>Portfolio5</v>
      </c>
      <c r="C11" s="46">
        <v>43777.14</v>
      </c>
      <c r="D11" s="46">
        <v>12065.77786107716</v>
      </c>
      <c r="E11" s="46">
        <v>60222.236388888894</v>
      </c>
      <c r="F11" s="39">
        <v>31824646.867307261</v>
      </c>
      <c r="G11" s="31">
        <v>155.03</v>
      </c>
    </row>
    <row r="12" spans="1:8" s="10" customFormat="1" x14ac:dyDescent="0.2">
      <c r="A12" s="3">
        <v>6</v>
      </c>
      <c r="B12" s="3" t="str">
        <f>Portfolios!B13</f>
        <v>Portfolio6</v>
      </c>
      <c r="C12" s="46">
        <v>41480.76</v>
      </c>
      <c r="D12" s="46">
        <v>12251.420041195561</v>
      </c>
      <c r="E12" s="46">
        <v>58298.248333333329</v>
      </c>
      <c r="F12" s="39">
        <v>38494253.813882649</v>
      </c>
      <c r="G12" s="31">
        <v>155.03</v>
      </c>
    </row>
    <row r="13" spans="1:8" s="10" customFormat="1" x14ac:dyDescent="0.2">
      <c r="A13" s="3">
        <v>7</v>
      </c>
      <c r="B13" s="3" t="str">
        <f>Portfolios!B14</f>
        <v>Portfolio7</v>
      </c>
      <c r="C13" s="46">
        <v>42041.68</v>
      </c>
      <c r="D13" s="46">
        <v>12325.774198008943</v>
      </c>
      <c r="E13" s="46">
        <v>58686.471666666665</v>
      </c>
      <c r="F13" s="39">
        <v>38494253.813882649</v>
      </c>
      <c r="G13" s="31">
        <v>155.03</v>
      </c>
    </row>
    <row r="14" spans="1:8" s="10" customFormat="1" x14ac:dyDescent="0.2">
      <c r="A14" s="3">
        <v>8</v>
      </c>
      <c r="B14" s="3" t="str">
        <f>Portfolios!B15</f>
        <v>Portfolio8</v>
      </c>
      <c r="C14" s="46">
        <v>41657.14</v>
      </c>
      <c r="D14" s="46">
        <v>12257.60086907822</v>
      </c>
      <c r="E14" s="46">
        <v>58665.650277777779</v>
      </c>
      <c r="F14" s="39">
        <v>38494253.813882649</v>
      </c>
      <c r="G14" s="31">
        <v>155.03</v>
      </c>
    </row>
    <row r="15" spans="1:8" s="10" customFormat="1" x14ac:dyDescent="0.2">
      <c r="A15" s="3">
        <v>9</v>
      </c>
      <c r="B15" s="3" t="str">
        <f>Portfolios!B16</f>
        <v>Portfolio9</v>
      </c>
      <c r="C15" s="46">
        <v>42041.68</v>
      </c>
      <c r="D15" s="46">
        <v>12325.774198008943</v>
      </c>
      <c r="E15" s="46">
        <v>58686.471666666665</v>
      </c>
      <c r="F15" s="39">
        <v>38494253.813882649</v>
      </c>
      <c r="G15" s="31">
        <v>155.03</v>
      </c>
    </row>
    <row r="16" spans="1:8" s="10" customFormat="1" x14ac:dyDescent="0.2">
      <c r="A16" s="3">
        <v>10</v>
      </c>
      <c r="B16" s="3" t="str">
        <f>Portfolios!B17</f>
        <v>Portfolio10</v>
      </c>
      <c r="C16" s="46">
        <v>42142.68</v>
      </c>
      <c r="D16" s="46">
        <v>12321.953828914686</v>
      </c>
      <c r="E16" s="46">
        <v>58746.243888888894</v>
      </c>
      <c r="F16" s="39">
        <v>38494253.813882649</v>
      </c>
      <c r="G16" s="31">
        <v>117.17</v>
      </c>
    </row>
    <row r="17" spans="1:7" s="10" customFormat="1" x14ac:dyDescent="0.2">
      <c r="A17" s="3">
        <v>11</v>
      </c>
      <c r="B17" s="3" t="str">
        <f>Portfolios!B18</f>
        <v>Portfolio11</v>
      </c>
      <c r="C17" s="46">
        <v>42457.33</v>
      </c>
      <c r="D17" s="46">
        <v>12075.202664524502</v>
      </c>
      <c r="E17" s="46">
        <v>58762.76222222222</v>
      </c>
      <c r="F17" s="39">
        <v>38494253.813882649</v>
      </c>
      <c r="G17" s="31">
        <v>0</v>
      </c>
    </row>
    <row r="18" spans="1:7" s="10" customFormat="1" x14ac:dyDescent="0.2">
      <c r="A18" s="3">
        <v>12</v>
      </c>
      <c r="B18" s="3" t="str">
        <f>Portfolios!B19</f>
        <v>Portfolio12</v>
      </c>
      <c r="C18" s="46">
        <v>42160.67</v>
      </c>
      <c r="D18" s="46">
        <v>12335.165860286956</v>
      </c>
      <c r="E18" s="46">
        <v>58789.127222222225</v>
      </c>
      <c r="F18" s="39">
        <v>38494253.813882649</v>
      </c>
      <c r="G18" s="31">
        <v>100.01</v>
      </c>
    </row>
    <row r="19" spans="1:7" s="10" customFormat="1" x14ac:dyDescent="0.2">
      <c r="A19" s="3">
        <v>13</v>
      </c>
      <c r="B19" s="3" t="str">
        <f>Portfolios!B20</f>
        <v>Portfolio13</v>
      </c>
      <c r="C19" s="46">
        <v>42041.67</v>
      </c>
      <c r="D19" s="46">
        <v>12325.332736008826</v>
      </c>
      <c r="E19" s="46">
        <v>58685.802777777761</v>
      </c>
      <c r="F19" s="39">
        <v>38494253.813882649</v>
      </c>
      <c r="G19" s="31">
        <v>155.03</v>
      </c>
    </row>
    <row r="20" spans="1:7" s="10" customFormat="1" x14ac:dyDescent="0.2">
      <c r="A20" s="3">
        <v>14</v>
      </c>
      <c r="B20" s="3" t="str">
        <f>Portfolios!B21</f>
        <v>Portfolio14</v>
      </c>
      <c r="C20" s="46">
        <v>20268.650000000001</v>
      </c>
      <c r="D20" s="46">
        <v>4827.3276560417353</v>
      </c>
      <c r="E20" s="46">
        <v>28407.088888888891</v>
      </c>
      <c r="F20" s="39">
        <v>38494253.813882649</v>
      </c>
      <c r="G20" s="31">
        <v>0</v>
      </c>
    </row>
    <row r="21" spans="1:7" s="10" customFormat="1" x14ac:dyDescent="0.2">
      <c r="A21" s="3">
        <v>15</v>
      </c>
      <c r="B21" s="3" t="str">
        <f>Portfolios!B22</f>
        <v>Portfolio15</v>
      </c>
      <c r="C21" s="46">
        <v>45594.59</v>
      </c>
      <c r="D21" s="46">
        <v>12679.454876282016</v>
      </c>
      <c r="E21" s="46">
        <v>62539.327222222244</v>
      </c>
      <c r="F21" s="39">
        <v>38494253.813882649</v>
      </c>
      <c r="G21" s="31">
        <v>155.03</v>
      </c>
    </row>
    <row r="22" spans="1:7" s="10" customFormat="1" x14ac:dyDescent="0.2">
      <c r="A22" s="3">
        <v>16</v>
      </c>
      <c r="B22" s="3" t="str">
        <f>Portfolios!B23</f>
        <v>Portfolio16</v>
      </c>
      <c r="C22" s="46">
        <v>20741.09</v>
      </c>
      <c r="D22" s="46">
        <v>5107.5023217912203</v>
      </c>
      <c r="E22" s="46">
        <v>29397.029166666674</v>
      </c>
      <c r="F22" s="39">
        <v>38494253.813882649</v>
      </c>
      <c r="G22" s="31">
        <v>154.91999999999999</v>
      </c>
    </row>
    <row r="23" spans="1:7" s="10" customFormat="1" x14ac:dyDescent="0.2">
      <c r="A23" s="3">
        <v>17</v>
      </c>
      <c r="B23" s="3" t="str">
        <f>Portfolios!B24</f>
        <v>Portfolio17</v>
      </c>
      <c r="C23" s="46">
        <v>20190.84</v>
      </c>
      <c r="D23" s="46">
        <v>5097.9639156977455</v>
      </c>
      <c r="E23" s="46">
        <v>28950.731388888897</v>
      </c>
      <c r="F23" s="39">
        <v>38494253.813882649</v>
      </c>
      <c r="G23" s="31">
        <v>154.91</v>
      </c>
    </row>
    <row r="24" spans="1:7" s="10" customFormat="1" x14ac:dyDescent="0.2">
      <c r="A24" s="3">
        <v>18</v>
      </c>
      <c r="B24" s="3" t="str">
        <f>Portfolios!B25</f>
        <v>Portfolio18</v>
      </c>
      <c r="C24" s="46">
        <v>42044.77</v>
      </c>
      <c r="D24" s="46">
        <v>12322.361123438906</v>
      </c>
      <c r="E24" s="46">
        <v>58685.11583333333</v>
      </c>
      <c r="F24" s="39">
        <v>38494253.813882649</v>
      </c>
      <c r="G24" s="31">
        <v>155.03</v>
      </c>
    </row>
    <row r="25" spans="1:7" s="10" customFormat="1" x14ac:dyDescent="0.2">
      <c r="A25" s="3">
        <v>19</v>
      </c>
      <c r="B25" s="3" t="str">
        <f>Portfolios!B26</f>
        <v>Portfolio19</v>
      </c>
      <c r="C25" s="46">
        <v>42302.47</v>
      </c>
      <c r="D25" s="46">
        <v>12547.933981675485</v>
      </c>
      <c r="E25" s="46">
        <v>59211.493333333339</v>
      </c>
      <c r="F25" s="39">
        <v>38494253.813882649</v>
      </c>
      <c r="G25" s="31">
        <v>155.03</v>
      </c>
    </row>
    <row r="26" spans="1:7" s="10" customFormat="1" x14ac:dyDescent="0.2">
      <c r="A26" s="3">
        <v>20</v>
      </c>
      <c r="B26" s="3" t="str">
        <f>Portfolios!B27</f>
        <v>Portfolio20</v>
      </c>
      <c r="C26" s="46">
        <v>42999.14</v>
      </c>
      <c r="D26" s="46">
        <v>12199.479596841682</v>
      </c>
      <c r="E26" s="46">
        <v>59853.738611111105</v>
      </c>
      <c r="F26" s="39">
        <v>38494253.813882649</v>
      </c>
      <c r="G26" s="31">
        <v>155.03</v>
      </c>
    </row>
    <row r="27" spans="1:7" s="10" customFormat="1" x14ac:dyDescent="0.2">
      <c r="A27" s="3">
        <v>21</v>
      </c>
      <c r="B27" s="3" t="str">
        <f>Portfolios!B28</f>
        <v>Portfolio21</v>
      </c>
      <c r="C27" s="46">
        <v>43734.37</v>
      </c>
      <c r="D27" s="46">
        <v>12194.649828844093</v>
      </c>
      <c r="E27" s="46">
        <v>60615.454999999994</v>
      </c>
      <c r="F27" s="39">
        <v>38494253.813882649</v>
      </c>
      <c r="G27" s="31">
        <v>155.03</v>
      </c>
    </row>
    <row r="28" spans="1:7" s="10" customFormat="1" x14ac:dyDescent="0.2">
      <c r="A28" s="3">
        <v>22</v>
      </c>
      <c r="B28" s="3" t="str">
        <f>Portfolios!B29</f>
        <v>Portfolio22</v>
      </c>
      <c r="C28" s="46">
        <v>42830.95</v>
      </c>
      <c r="D28" s="46">
        <v>12395.128050734553</v>
      </c>
      <c r="E28" s="46">
        <v>59930.020833333336</v>
      </c>
      <c r="F28" s="39">
        <v>38494253.813882649</v>
      </c>
      <c r="G28" s="31">
        <v>155.03</v>
      </c>
    </row>
    <row r="29" spans="1:7" s="10" customFormat="1" x14ac:dyDescent="0.2">
      <c r="A29" s="3">
        <v>23</v>
      </c>
      <c r="B29" s="3" t="str">
        <f>Portfolios!B30</f>
        <v>Portfolio23</v>
      </c>
      <c r="C29" s="46">
        <v>43491.53</v>
      </c>
      <c r="D29" s="46">
        <v>12377.906851139451</v>
      </c>
      <c r="E29" s="46">
        <v>60668.56972222223</v>
      </c>
      <c r="F29" s="39">
        <v>38494253.813882649</v>
      </c>
      <c r="G29" s="31">
        <v>155.03</v>
      </c>
    </row>
    <row r="30" spans="1:7" s="10" customFormat="1" x14ac:dyDescent="0.2">
      <c r="A30" s="3">
        <v>24</v>
      </c>
      <c r="B30" s="3" t="str">
        <f>Portfolios!B31</f>
        <v>Portfolio24</v>
      </c>
      <c r="C30" s="46">
        <v>42257.73</v>
      </c>
      <c r="D30" s="46">
        <v>12382.600421845324</v>
      </c>
      <c r="E30" s="46">
        <v>58974.985277777785</v>
      </c>
      <c r="F30" s="39">
        <v>38494253.813882649</v>
      </c>
      <c r="G30" s="31">
        <v>155.03</v>
      </c>
    </row>
    <row r="31" spans="1:7" s="10" customFormat="1" x14ac:dyDescent="0.2">
      <c r="A31" s="3">
        <v>25</v>
      </c>
      <c r="B31" s="3" t="str">
        <f>Portfolios!B32</f>
        <v>Portfolio25</v>
      </c>
      <c r="C31" s="46">
        <v>42041.68</v>
      </c>
      <c r="D31" s="46">
        <v>12325.774198008943</v>
      </c>
      <c r="E31" s="46">
        <v>58686.471666666665</v>
      </c>
      <c r="F31" s="39">
        <v>38494253.813882649</v>
      </c>
      <c r="G31" s="31">
        <v>155.03</v>
      </c>
    </row>
    <row r="32" spans="1:7" s="10" customFormat="1" x14ac:dyDescent="0.2">
      <c r="A32" s="3">
        <v>26</v>
      </c>
      <c r="B32" s="3" t="str">
        <f>Portfolios!B33</f>
        <v>Portfolio26</v>
      </c>
      <c r="C32" s="46">
        <v>41065.06</v>
      </c>
      <c r="D32" s="46">
        <v>12638.892885387106</v>
      </c>
      <c r="E32" s="46">
        <v>58207.241111111121</v>
      </c>
      <c r="F32" s="39">
        <v>38494253.813882649</v>
      </c>
      <c r="G32" s="31">
        <v>155.03</v>
      </c>
    </row>
    <row r="33" spans="1:7" s="10" customFormat="1" x14ac:dyDescent="0.2">
      <c r="A33" s="3">
        <v>27</v>
      </c>
      <c r="B33" s="3" t="str">
        <f>Portfolios!B34</f>
        <v>Portfolio27</v>
      </c>
      <c r="C33" s="46">
        <v>41730.82</v>
      </c>
      <c r="D33" s="46">
        <v>12207.371694026519</v>
      </c>
      <c r="E33" s="46">
        <v>58386.482499999991</v>
      </c>
      <c r="F33" s="39">
        <v>38494253.813882649</v>
      </c>
      <c r="G33" s="31">
        <v>155.03</v>
      </c>
    </row>
    <row r="34" spans="1:7" s="10" customFormat="1" x14ac:dyDescent="0.2">
      <c r="A34" s="3">
        <v>28</v>
      </c>
      <c r="B34" s="3" t="str">
        <f>Portfolios!B35</f>
        <v>Portfolio28</v>
      </c>
      <c r="C34" s="46">
        <v>38996.370000000003</v>
      </c>
      <c r="D34" s="46">
        <v>12209.952078625956</v>
      </c>
      <c r="E34" s="46">
        <v>55830.123888888884</v>
      </c>
      <c r="F34" s="39">
        <v>38494253.813882649</v>
      </c>
      <c r="G34" s="31">
        <v>155.03</v>
      </c>
    </row>
    <row r="35" spans="1:7" s="10" customFormat="1" x14ac:dyDescent="0.2">
      <c r="A35" s="26">
        <v>29</v>
      </c>
      <c r="B35" s="26" t="str">
        <f>Portfolios!B36</f>
        <v>Portfolio29</v>
      </c>
      <c r="C35" s="46">
        <v>42055.95</v>
      </c>
      <c r="D35" s="46">
        <v>12262.636210486453</v>
      </c>
      <c r="E35" s="46">
        <v>58965.385833333326</v>
      </c>
      <c r="F35" s="39">
        <v>38494253.813882649</v>
      </c>
      <c r="G35" s="31">
        <v>155.03</v>
      </c>
    </row>
    <row r="36" spans="1:7" s="10" customFormat="1" x14ac:dyDescent="0.2">
      <c r="A36" s="26">
        <v>30</v>
      </c>
      <c r="B36" s="26" t="str">
        <f>Portfolios!B37</f>
        <v>Portfolio30</v>
      </c>
      <c r="C36" s="46">
        <v>41792.65</v>
      </c>
      <c r="D36" s="46">
        <v>12155.776392143118</v>
      </c>
      <c r="E36" s="46">
        <v>58344.29305555555</v>
      </c>
      <c r="F36" s="39">
        <v>38494253.813882649</v>
      </c>
      <c r="G36" s="31">
        <v>155.03</v>
      </c>
    </row>
    <row r="37" spans="1:7" s="10" customFormat="1" x14ac:dyDescent="0.2">
      <c r="A37" s="26">
        <v>31</v>
      </c>
      <c r="B37" s="26" t="str">
        <f>Portfolios!B38</f>
        <v>Portfolio31</v>
      </c>
      <c r="C37" s="46">
        <v>41128.050000000003</v>
      </c>
      <c r="D37" s="46">
        <v>12324.625345692277</v>
      </c>
      <c r="E37" s="46">
        <v>57771.688055555562</v>
      </c>
      <c r="F37" s="39">
        <v>38494253.813882649</v>
      </c>
      <c r="G37" s="58">
        <v>155.03</v>
      </c>
    </row>
    <row r="38" spans="1:7" s="10" customFormat="1" x14ac:dyDescent="0.2">
      <c r="A38" s="26">
        <v>32</v>
      </c>
      <c r="B38" s="26" t="str">
        <f>Portfolios!B39</f>
        <v>Portfolio32</v>
      </c>
      <c r="C38" s="46">
        <v>42041.68</v>
      </c>
      <c r="D38" s="46">
        <v>12325.774198008943</v>
      </c>
      <c r="E38" s="46">
        <v>58686.471666666665</v>
      </c>
      <c r="F38" s="39">
        <v>38494253.813882649</v>
      </c>
      <c r="G38" s="58">
        <v>155.03</v>
      </c>
    </row>
    <row r="39" spans="1:7" s="10" customFormat="1" x14ac:dyDescent="0.2">
      <c r="A39" s="26">
        <v>33</v>
      </c>
      <c r="B39" s="26" t="str">
        <f>Portfolios!B40</f>
        <v>Portfolio33</v>
      </c>
      <c r="C39" s="46"/>
      <c r="D39" s="46"/>
      <c r="E39" s="46"/>
      <c r="F39" s="39">
        <v>38494253.813882649</v>
      </c>
      <c r="G39" s="58">
        <v>155.03</v>
      </c>
    </row>
    <row r="40" spans="1:7" s="10" customFormat="1" x14ac:dyDescent="0.2">
      <c r="A40" s="26">
        <v>34</v>
      </c>
      <c r="B40" s="26" t="str">
        <f>Portfolios!B41</f>
        <v>Portfolio34</v>
      </c>
      <c r="C40" s="46"/>
      <c r="D40" s="46"/>
      <c r="E40" s="46"/>
      <c r="F40" s="39">
        <v>38494253.813882649</v>
      </c>
      <c r="G40" s="58">
        <v>155.03</v>
      </c>
    </row>
    <row r="41" spans="1:7" s="10" customFormat="1" x14ac:dyDescent="0.2">
      <c r="A41" s="26">
        <v>35</v>
      </c>
      <c r="B41" s="26" t="str">
        <f>Portfolios!B42</f>
        <v>Portfolio35</v>
      </c>
      <c r="C41" s="46">
        <v>37699.67</v>
      </c>
      <c r="D41" s="46">
        <v>11560.705244019426</v>
      </c>
      <c r="E41" s="46">
        <v>54186.103888888894</v>
      </c>
      <c r="F41" s="39">
        <v>38494253.813882649</v>
      </c>
      <c r="G41" s="58">
        <v>155.03</v>
      </c>
    </row>
    <row r="42" spans="1:7" s="10" customFormat="1" x14ac:dyDescent="0.2">
      <c r="A42" s="26">
        <v>36</v>
      </c>
      <c r="B42" s="26" t="str">
        <f>Portfolios!B43</f>
        <v>Portfolio36</v>
      </c>
      <c r="C42" s="46">
        <v>41503.089999999997</v>
      </c>
      <c r="D42" s="46">
        <v>12043.6109567146</v>
      </c>
      <c r="E42" s="46">
        <v>58155.455000000002</v>
      </c>
      <c r="F42" s="39">
        <v>38494253.813882649</v>
      </c>
      <c r="G42" s="58">
        <v>155.03</v>
      </c>
    </row>
    <row r="43" spans="1:7" s="10" customFormat="1" x14ac:dyDescent="0.2">
      <c r="A43" s="26">
        <v>37</v>
      </c>
      <c r="B43" s="26" t="str">
        <f>Portfolios!B44</f>
        <v>Portfolio37</v>
      </c>
      <c r="C43" s="46">
        <v>41702.620000000003</v>
      </c>
      <c r="D43" s="46">
        <v>12059.197916689982</v>
      </c>
      <c r="E43" s="46">
        <v>58228.604444444434</v>
      </c>
      <c r="F43" s="39">
        <v>38494253.813882649</v>
      </c>
      <c r="G43" s="58">
        <v>155.03</v>
      </c>
    </row>
    <row r="44" spans="1:7" s="10" customFormat="1" x14ac:dyDescent="0.2">
      <c r="A44" s="26">
        <v>38</v>
      </c>
      <c r="B44" s="26" t="str">
        <f>Portfolios!B45</f>
        <v>Portfolio38</v>
      </c>
      <c r="C44" s="46">
        <v>42199.03</v>
      </c>
      <c r="D44" s="46">
        <v>12044.973864982629</v>
      </c>
      <c r="E44" s="46">
        <v>59374.251944444426</v>
      </c>
      <c r="F44" s="39">
        <v>38494253.813882649</v>
      </c>
      <c r="G44" s="58">
        <v>155.03</v>
      </c>
    </row>
    <row r="45" spans="1:7" s="10" customFormat="1" x14ac:dyDescent="0.2">
      <c r="A45" s="26">
        <v>39</v>
      </c>
      <c r="B45" s="26" t="str">
        <f>Portfolios!B46</f>
        <v>Portfolio39</v>
      </c>
      <c r="C45" s="46">
        <v>37225.82</v>
      </c>
      <c r="D45" s="46">
        <v>11523.722260479675</v>
      </c>
      <c r="E45" s="46">
        <v>53865.78666666666</v>
      </c>
      <c r="F45" s="39">
        <v>38494253.813882649</v>
      </c>
      <c r="G45" s="58">
        <v>155.03</v>
      </c>
    </row>
    <row r="46" spans="1:7" s="10" customFormat="1" x14ac:dyDescent="0.2">
      <c r="A46" s="26">
        <v>40</v>
      </c>
      <c r="B46" s="26" t="str">
        <f>Portfolios!B47</f>
        <v>Portfolio40</v>
      </c>
      <c r="C46" s="46">
        <v>32095.42</v>
      </c>
      <c r="D46" s="46">
        <v>11035.217909859797</v>
      </c>
      <c r="E46" s="46">
        <v>48831.943333333322</v>
      </c>
      <c r="F46" s="39">
        <v>38494253.813882649</v>
      </c>
      <c r="G46" s="58">
        <v>155.03</v>
      </c>
    </row>
    <row r="47" spans="1:7" x14ac:dyDescent="0.2">
      <c r="A47" s="47"/>
      <c r="B47" s="47"/>
    </row>
    <row r="48" spans="1:7" ht="26" x14ac:dyDescent="0.2">
      <c r="B48" s="19" t="s">
        <v>169</v>
      </c>
      <c r="C48" s="19" t="s">
        <v>232</v>
      </c>
      <c r="D48" s="19" t="s">
        <v>233</v>
      </c>
      <c r="E48" s="19" t="s">
        <v>234</v>
      </c>
      <c r="F48" s="19" t="s">
        <v>235</v>
      </c>
      <c r="G48" s="19" t="s">
        <v>236</v>
      </c>
    </row>
    <row r="50" spans="4:4" x14ac:dyDescent="0.2">
      <c r="D50" t="s">
        <v>237</v>
      </c>
    </row>
  </sheetData>
  <pageMargins left="0.25" right="0.25" top="0.75" bottom="0.75" header="0.3" footer="0.3"/>
  <pageSetup paperSize="3" scale="88" orientation="landscape" r:id="rId1"/>
  <headerFooter>
    <oddHeader>&amp;L&amp;"-,Bold Italic"&amp;12PGE Clean Energy Plan and Integrated Resource Plan 2023&amp;R&amp;"-,Bold Italic"&amp;12CEP Data Template</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C7677-1AE9-486E-927E-29C00C2A99B0}">
  <sheetPr codeName="Sheet7">
    <tabColor theme="0"/>
    <pageSetUpPr fitToPage="1"/>
  </sheetPr>
  <dimension ref="A1"/>
  <sheetViews>
    <sheetView showGridLines="0" zoomScaleNormal="100" workbookViewId="0"/>
  </sheetViews>
  <sheetFormatPr baseColWidth="10" defaultColWidth="9.33203125" defaultRowHeight="15" x14ac:dyDescent="0.2"/>
  <cols>
    <col min="1" max="16384" width="9.33203125" style="1"/>
  </cols>
  <sheetData/>
  <pageMargins left="0.25" right="0.25" top="0.75" bottom="0.75" header="0.3" footer="0.3"/>
  <pageSetup paperSize="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FE13-4425-4EDF-AE97-778023B5E4F9}">
  <sheetPr codeName="Sheet8">
    <pageSetUpPr fitToPage="1"/>
  </sheetPr>
  <dimension ref="A1:AQ55"/>
  <sheetViews>
    <sheetView topLeftCell="A19" zoomScaleNormal="100" zoomScaleSheetLayoutView="55" workbookViewId="0">
      <selection activeCell="A37" sqref="A37"/>
    </sheetView>
  </sheetViews>
  <sheetFormatPr baseColWidth="10" defaultColWidth="9.33203125" defaultRowHeight="15" x14ac:dyDescent="0.2"/>
  <cols>
    <col min="1" max="1" width="17.33203125" style="1" customWidth="1"/>
    <col min="2" max="12" width="15.6640625" style="1" customWidth="1"/>
    <col min="13" max="41" width="12.6640625" style="1" customWidth="1"/>
    <col min="42" max="16384" width="9.33203125" style="1"/>
  </cols>
  <sheetData>
    <row r="1" spans="1:22" s="3" customFormat="1" ht="44.25" customHeight="1" x14ac:dyDescent="0.2">
      <c r="A1" s="78" t="s">
        <v>238</v>
      </c>
    </row>
    <row r="2" spans="1:22" s="3" customFormat="1" x14ac:dyDescent="0.2">
      <c r="A2" s="3" t="s">
        <v>239</v>
      </c>
    </row>
    <row r="3" spans="1:22" s="3" customFormat="1" x14ac:dyDescent="0.2">
      <c r="A3" s="3" t="s">
        <v>240</v>
      </c>
    </row>
    <row r="4" spans="1:22" s="3" customFormat="1" x14ac:dyDescent="0.2">
      <c r="H4" s="28" t="s">
        <v>241</v>
      </c>
    </row>
    <row r="5" spans="1:22" s="11" customFormat="1" x14ac:dyDescent="0.2">
      <c r="A5" s="3"/>
      <c r="B5" s="42" t="s">
        <v>186</v>
      </c>
      <c r="C5" s="42" t="s">
        <v>187</v>
      </c>
      <c r="D5" s="42" t="s">
        <v>188</v>
      </c>
      <c r="E5" s="42" t="s">
        <v>189</v>
      </c>
      <c r="F5" s="42" t="s">
        <v>190</v>
      </c>
      <c r="G5" s="42" t="s">
        <v>242</v>
      </c>
      <c r="H5" s="42" t="s">
        <v>243</v>
      </c>
      <c r="I5" s="42" t="s">
        <v>244</v>
      </c>
      <c r="J5" s="42" t="s">
        <v>245</v>
      </c>
      <c r="K5" s="42" t="s">
        <v>246</v>
      </c>
      <c r="L5" s="42" t="s">
        <v>247</v>
      </c>
      <c r="M5" s="11" t="s">
        <v>248</v>
      </c>
      <c r="N5" s="11" t="s">
        <v>249</v>
      </c>
      <c r="O5" s="11" t="s">
        <v>250</v>
      </c>
      <c r="P5" s="11" t="s">
        <v>251</v>
      </c>
      <c r="Q5" s="11" t="s">
        <v>252</v>
      </c>
      <c r="R5" s="11" t="s">
        <v>253</v>
      </c>
      <c r="S5" s="11" t="s">
        <v>254</v>
      </c>
      <c r="T5" s="11" t="s">
        <v>255</v>
      </c>
      <c r="U5" s="11" t="s">
        <v>256</v>
      </c>
      <c r="V5" s="11" t="s">
        <v>217</v>
      </c>
    </row>
    <row r="6" spans="1:22" s="10" customFormat="1" x14ac:dyDescent="0.2">
      <c r="A6" s="3" t="s">
        <v>257</v>
      </c>
      <c r="B6" s="35">
        <v>0.53844129225626702</v>
      </c>
      <c r="C6" s="35">
        <v>0.3887203883835092</v>
      </c>
      <c r="D6" s="35">
        <v>0.37994847325705355</v>
      </c>
      <c r="E6" s="35">
        <v>0.37635700999197913</v>
      </c>
      <c r="F6" s="35">
        <v>0.50621248062889013</v>
      </c>
      <c r="G6" s="35">
        <v>1.0024982607814714</v>
      </c>
      <c r="H6" s="35">
        <v>0.40510000000000002</v>
      </c>
      <c r="I6" s="35">
        <v>1.3186310606410314</v>
      </c>
      <c r="J6" s="35">
        <v>1.2999999999999999E-2</v>
      </c>
      <c r="K6" s="35">
        <v>0.42799999999999999</v>
      </c>
      <c r="L6" s="38"/>
    </row>
    <row r="7" spans="1:22" customFormat="1" x14ac:dyDescent="0.2"/>
    <row r="8" spans="1:22" customFormat="1" ht="52" x14ac:dyDescent="0.2">
      <c r="A8" s="19" t="s">
        <v>169</v>
      </c>
      <c r="B8" s="19" t="s">
        <v>258</v>
      </c>
      <c r="C8" s="19" t="s">
        <v>258</v>
      </c>
      <c r="D8" s="19" t="s">
        <v>258</v>
      </c>
      <c r="E8" s="19" t="s">
        <v>258</v>
      </c>
      <c r="F8" s="19" t="s">
        <v>258</v>
      </c>
      <c r="G8" s="19" t="s">
        <v>258</v>
      </c>
      <c r="H8" s="19" t="s">
        <v>258</v>
      </c>
      <c r="I8" s="19" t="s">
        <v>258</v>
      </c>
      <c r="J8" s="19" t="s">
        <v>258</v>
      </c>
      <c r="K8" s="19" t="s">
        <v>258</v>
      </c>
    </row>
    <row r="9" spans="1:22" customFormat="1" x14ac:dyDescent="0.2"/>
    <row r="12" spans="1:22" s="3" customFormat="1" x14ac:dyDescent="0.2">
      <c r="A12" s="2" t="s">
        <v>259</v>
      </c>
    </row>
    <row r="13" spans="1:22" s="3" customFormat="1" x14ac:dyDescent="0.2">
      <c r="A13" s="3" t="s">
        <v>260</v>
      </c>
    </row>
    <row r="14" spans="1:22" s="3" customFormat="1" x14ac:dyDescent="0.2">
      <c r="A14" s="3" t="s">
        <v>261</v>
      </c>
    </row>
    <row r="15" spans="1:22" s="3" customFormat="1" x14ac:dyDescent="0.2">
      <c r="B15" s="29" t="str">
        <f>Portfolios!$B$5</f>
        <v>Portfolio40</v>
      </c>
      <c r="C15" s="29" t="s">
        <v>262</v>
      </c>
    </row>
    <row r="16" spans="1:22" s="3" customFormat="1" x14ac:dyDescent="0.2">
      <c r="B16" s="51"/>
      <c r="C16" s="21"/>
      <c r="D16" s="21"/>
      <c r="E16" s="21"/>
      <c r="F16" s="21"/>
      <c r="G16" s="21"/>
    </row>
    <row r="17" spans="1:41" s="11" customFormat="1" x14ac:dyDescent="0.2">
      <c r="A17" s="3"/>
      <c r="B17" s="42" t="s">
        <v>186</v>
      </c>
      <c r="C17" s="42" t="s">
        <v>187</v>
      </c>
      <c r="D17" s="42" t="s">
        <v>188</v>
      </c>
      <c r="E17" s="42" t="s">
        <v>189</v>
      </c>
      <c r="F17" s="42" t="s">
        <v>190</v>
      </c>
      <c r="G17" s="42" t="s">
        <v>242</v>
      </c>
      <c r="H17" s="42" t="s">
        <v>243</v>
      </c>
      <c r="I17" s="42" t="s">
        <v>244</v>
      </c>
      <c r="J17" s="42" t="s">
        <v>245</v>
      </c>
      <c r="K17" s="42" t="s">
        <v>246</v>
      </c>
      <c r="L17" s="42" t="s">
        <v>247</v>
      </c>
      <c r="M17" s="11" t="s">
        <v>248</v>
      </c>
      <c r="N17" s="11" t="s">
        <v>249</v>
      </c>
      <c r="O17" s="11" t="s">
        <v>250</v>
      </c>
      <c r="P17" s="11" t="s">
        <v>251</v>
      </c>
      <c r="Q17" s="11" t="s">
        <v>252</v>
      </c>
      <c r="R17" s="11" t="s">
        <v>253</v>
      </c>
      <c r="S17" s="11" t="s">
        <v>254</v>
      </c>
      <c r="T17" s="11" t="s">
        <v>255</v>
      </c>
      <c r="U17" s="11" t="s">
        <v>256</v>
      </c>
      <c r="V17" s="11" t="s">
        <v>217</v>
      </c>
    </row>
    <row r="18" spans="1:41" s="10" customFormat="1" x14ac:dyDescent="0.2">
      <c r="A18" s="3" t="s">
        <v>263</v>
      </c>
      <c r="B18" s="39">
        <v>3009358.3111825776</v>
      </c>
      <c r="C18" s="39">
        <v>6261804.055569754</v>
      </c>
      <c r="D18" s="39">
        <v>3438523.700294503</v>
      </c>
      <c r="E18" s="39">
        <v>4881623.6792665999</v>
      </c>
      <c r="F18" s="39">
        <v>1782327.7562415893</v>
      </c>
      <c r="G18" s="39">
        <v>6442582.0752380677</v>
      </c>
      <c r="H18" s="39">
        <v>35461.952548359899</v>
      </c>
      <c r="I18" s="39">
        <v>41846.206202073408</v>
      </c>
      <c r="J18" s="39">
        <v>74362.550808654138</v>
      </c>
      <c r="K18" s="39">
        <v>12526363.526530469</v>
      </c>
      <c r="L18" s="38"/>
    </row>
    <row r="19" spans="1:41" s="10" customFormat="1" x14ac:dyDescent="0.2">
      <c r="A19" s="3" t="s">
        <v>264</v>
      </c>
      <c r="B19" s="37" t="s">
        <v>265</v>
      </c>
      <c r="C19" s="37" t="s">
        <v>266</v>
      </c>
      <c r="D19" s="37" t="s">
        <v>267</v>
      </c>
      <c r="E19" s="37" t="s">
        <v>268</v>
      </c>
      <c r="F19" s="37" t="s">
        <v>268</v>
      </c>
      <c r="G19" s="37" t="s">
        <v>269</v>
      </c>
      <c r="H19" s="37" t="s">
        <v>270</v>
      </c>
      <c r="I19" s="37" t="s">
        <v>270</v>
      </c>
      <c r="J19" s="37" t="s">
        <v>270</v>
      </c>
      <c r="K19" s="37" t="s">
        <v>270</v>
      </c>
      <c r="L19" s="38"/>
    </row>
    <row r="20" spans="1:41" s="10" customFormat="1" x14ac:dyDescent="0.2">
      <c r="A20" s="3"/>
      <c r="B20" s="20"/>
      <c r="C20" s="20"/>
      <c r="D20" s="20"/>
      <c r="E20" s="20"/>
      <c r="F20" s="20"/>
      <c r="G20" s="20"/>
    </row>
    <row r="21" spans="1:41" s="10" customFormat="1" x14ac:dyDescent="0.2">
      <c r="A21" s="3"/>
      <c r="B21" s="20"/>
      <c r="C21" s="20"/>
      <c r="D21" s="20"/>
      <c r="E21" s="20"/>
      <c r="F21" s="20"/>
      <c r="G21" s="20"/>
    </row>
    <row r="22" spans="1:41" s="10" customFormat="1" x14ac:dyDescent="0.2">
      <c r="A22" s="3"/>
      <c r="B22" s="20"/>
      <c r="C22" s="20"/>
      <c r="D22" s="20"/>
      <c r="E22" s="20"/>
      <c r="F22" s="20"/>
      <c r="G22" s="20"/>
    </row>
    <row r="23" spans="1:41" ht="52" x14ac:dyDescent="0.2">
      <c r="A23" s="19" t="s">
        <v>169</v>
      </c>
      <c r="B23" s="19" t="s">
        <v>271</v>
      </c>
      <c r="C23" s="19" t="s">
        <v>271</v>
      </c>
      <c r="D23" s="19" t="s">
        <v>271</v>
      </c>
      <c r="E23" s="19" t="s">
        <v>271</v>
      </c>
      <c r="F23" s="19" t="s">
        <v>271</v>
      </c>
      <c r="G23" s="19" t="s">
        <v>271</v>
      </c>
      <c r="H23" s="19" t="s">
        <v>271</v>
      </c>
      <c r="I23" s="19" t="s">
        <v>271</v>
      </c>
      <c r="J23" s="19" t="s">
        <v>271</v>
      </c>
      <c r="K23" s="19" t="s">
        <v>271</v>
      </c>
    </row>
    <row r="25" spans="1:41" s="3" customFormat="1" x14ac:dyDescent="0.2">
      <c r="A25" s="2" t="s">
        <v>272</v>
      </c>
    </row>
    <row r="26" spans="1:41" s="3" customFormat="1" x14ac:dyDescent="0.2">
      <c r="A26" s="3" t="s">
        <v>180</v>
      </c>
    </row>
    <row r="27" spans="1:41" s="3" customFormat="1" x14ac:dyDescent="0.2">
      <c r="A27" s="3" t="s">
        <v>273</v>
      </c>
    </row>
    <row r="28" spans="1:41" s="3" customFormat="1" x14ac:dyDescent="0.2">
      <c r="A28" s="3" t="s">
        <v>274</v>
      </c>
    </row>
    <row r="29" spans="1:41" s="3" customFormat="1" x14ac:dyDescent="0.2">
      <c r="B29" s="3">
        <v>1</v>
      </c>
      <c r="C29" s="3">
        <f>B29+1</f>
        <v>2</v>
      </c>
      <c r="D29" s="3">
        <f t="shared" ref="D29:AD29" si="0">C29+1</f>
        <v>3</v>
      </c>
      <c r="E29" s="3">
        <f t="shared" si="0"/>
        <v>4</v>
      </c>
      <c r="F29" s="3">
        <f t="shared" si="0"/>
        <v>5</v>
      </c>
      <c r="G29" s="3">
        <f t="shared" si="0"/>
        <v>6</v>
      </c>
      <c r="H29" s="3">
        <f t="shared" si="0"/>
        <v>7</v>
      </c>
      <c r="I29" s="3">
        <f t="shared" si="0"/>
        <v>8</v>
      </c>
      <c r="J29" s="3">
        <f t="shared" si="0"/>
        <v>9</v>
      </c>
      <c r="K29" s="3">
        <f t="shared" si="0"/>
        <v>10</v>
      </c>
      <c r="L29" s="3">
        <f t="shared" si="0"/>
        <v>11</v>
      </c>
      <c r="M29" s="3">
        <f t="shared" si="0"/>
        <v>12</v>
      </c>
      <c r="N29" s="3">
        <f t="shared" si="0"/>
        <v>13</v>
      </c>
      <c r="O29" s="3">
        <f t="shared" si="0"/>
        <v>14</v>
      </c>
      <c r="P29" s="3">
        <f t="shared" si="0"/>
        <v>15</v>
      </c>
      <c r="Q29" s="3">
        <f t="shared" si="0"/>
        <v>16</v>
      </c>
      <c r="R29" s="3">
        <f t="shared" si="0"/>
        <v>17</v>
      </c>
      <c r="S29" s="3">
        <f t="shared" si="0"/>
        <v>18</v>
      </c>
      <c r="T29" s="3">
        <f t="shared" si="0"/>
        <v>19</v>
      </c>
      <c r="U29" s="3">
        <f t="shared" si="0"/>
        <v>20</v>
      </c>
      <c r="V29" s="3">
        <f t="shared" si="0"/>
        <v>21</v>
      </c>
      <c r="W29" s="3">
        <f t="shared" si="0"/>
        <v>22</v>
      </c>
      <c r="X29" s="3">
        <f t="shared" si="0"/>
        <v>23</v>
      </c>
      <c r="Y29" s="3">
        <f t="shared" si="0"/>
        <v>24</v>
      </c>
      <c r="Z29" s="3">
        <f t="shared" si="0"/>
        <v>25</v>
      </c>
      <c r="AA29" s="3">
        <f t="shared" si="0"/>
        <v>26</v>
      </c>
      <c r="AB29" s="3">
        <f t="shared" si="0"/>
        <v>27</v>
      </c>
      <c r="AC29" s="3">
        <f t="shared" si="0"/>
        <v>28</v>
      </c>
      <c r="AD29" s="3">
        <f t="shared" si="0"/>
        <v>29</v>
      </c>
      <c r="AE29" s="21">
        <f t="shared" ref="AE29" si="1">AD29+1</f>
        <v>30</v>
      </c>
      <c r="AF29" s="21">
        <f t="shared" ref="AF29" si="2">AE29+1</f>
        <v>31</v>
      </c>
      <c r="AG29" s="21">
        <f t="shared" ref="AG29" si="3">AF29+1</f>
        <v>32</v>
      </c>
      <c r="AH29" s="21">
        <f t="shared" ref="AH29" si="4">AG29+1</f>
        <v>33</v>
      </c>
      <c r="AI29" s="21">
        <f t="shared" ref="AI29" si="5">AH29+1</f>
        <v>34</v>
      </c>
      <c r="AJ29" s="21">
        <f t="shared" ref="AJ29" si="6">AI29+1</f>
        <v>35</v>
      </c>
      <c r="AK29" s="21">
        <f t="shared" ref="AK29" si="7">AJ29+1</f>
        <v>36</v>
      </c>
      <c r="AL29" s="21">
        <f t="shared" ref="AL29" si="8">AK29+1</f>
        <v>37</v>
      </c>
      <c r="AM29" s="21">
        <f t="shared" ref="AM29" si="9">AL29+1</f>
        <v>38</v>
      </c>
      <c r="AN29" s="21">
        <f t="shared" ref="AN29:AO29" si="10">AM29+1</f>
        <v>39</v>
      </c>
      <c r="AO29" s="21">
        <f t="shared" si="10"/>
        <v>40</v>
      </c>
    </row>
    <row r="30" spans="1:41" s="3" customFormat="1" x14ac:dyDescent="0.2">
      <c r="A30" s="3" t="s">
        <v>163</v>
      </c>
      <c r="B30" s="3" t="str">
        <f ca="1">OFFSET(Portfolios!$B$7,B$29,0)</f>
        <v>Portfolio1</v>
      </c>
      <c r="C30" s="3" t="str">
        <f ca="1">OFFSET(Portfolios!$B$7,C$29,0)</f>
        <v>Portfolio2</v>
      </c>
      <c r="D30" s="3" t="str">
        <f ca="1">OFFSET(Portfolios!$B$7,D$29,0)</f>
        <v>Portfolio3</v>
      </c>
      <c r="E30" s="3" t="str">
        <f ca="1">OFFSET(Portfolios!$B$7,E$29,0)</f>
        <v>Portfolio4</v>
      </c>
      <c r="F30" s="3" t="str">
        <f ca="1">OFFSET(Portfolios!$B$7,F$29,0)</f>
        <v>Portfolio5</v>
      </c>
      <c r="G30" s="3" t="str">
        <f ca="1">OFFSET(Portfolios!$B$7,G$29,0)</f>
        <v>Portfolio6</v>
      </c>
      <c r="H30" s="3" t="str">
        <f ca="1">OFFSET(Portfolios!$B$7,H$29,0)</f>
        <v>Portfolio7</v>
      </c>
      <c r="I30" s="3" t="str">
        <f ca="1">OFFSET(Portfolios!$B$7,I$29,0)</f>
        <v>Portfolio8</v>
      </c>
      <c r="J30" s="3" t="str">
        <f ca="1">OFFSET(Portfolios!$B$7,J$29,0)</f>
        <v>Portfolio9</v>
      </c>
      <c r="K30" s="3" t="str">
        <f ca="1">OFFSET(Portfolios!$B$7,K$29,0)</f>
        <v>Portfolio10</v>
      </c>
      <c r="L30" s="3" t="str">
        <f ca="1">OFFSET(Portfolios!$B$7,L$29,0)</f>
        <v>Portfolio11</v>
      </c>
      <c r="M30" s="3" t="str">
        <f ca="1">OFFSET(Portfolios!$B$7,M$29,0)</f>
        <v>Portfolio12</v>
      </c>
      <c r="N30" s="3" t="str">
        <f ca="1">OFFSET(Portfolios!$B$7,N$29,0)</f>
        <v>Portfolio13</v>
      </c>
      <c r="O30" s="3" t="str">
        <f ca="1">OFFSET(Portfolios!$B$7,O$29,0)</f>
        <v>Portfolio14</v>
      </c>
      <c r="P30" s="3" t="str">
        <f ca="1">OFFSET(Portfolios!$B$7,P$29,0)</f>
        <v>Portfolio15</v>
      </c>
      <c r="Q30" s="3" t="str">
        <f ca="1">OFFSET(Portfolios!$B$7,Q$29,0)</f>
        <v>Portfolio16</v>
      </c>
      <c r="R30" s="3" t="str">
        <f ca="1">OFFSET(Portfolios!$B$7,R$29,0)</f>
        <v>Portfolio17</v>
      </c>
      <c r="S30" s="3" t="str">
        <f ca="1">OFFSET(Portfolios!$B$7,S$29,0)</f>
        <v>Portfolio18</v>
      </c>
      <c r="T30" s="3" t="str">
        <f ca="1">OFFSET(Portfolios!$B$7,T$29,0)</f>
        <v>Portfolio19</v>
      </c>
      <c r="U30" s="3" t="str">
        <f ca="1">OFFSET(Portfolios!$B$7,U$29,0)</f>
        <v>Portfolio20</v>
      </c>
      <c r="V30" s="3" t="str">
        <f ca="1">OFFSET(Portfolios!$B$7,V$29,0)</f>
        <v>Portfolio21</v>
      </c>
      <c r="W30" s="3" t="str">
        <f ca="1">OFFSET(Portfolios!$B$7,W$29,0)</f>
        <v>Portfolio22</v>
      </c>
      <c r="X30" s="3" t="str">
        <f ca="1">OFFSET(Portfolios!$B$7,X$29,0)</f>
        <v>Portfolio23</v>
      </c>
      <c r="Y30" s="3" t="str">
        <f ca="1">OFFSET(Portfolios!$B$7,Y$29,0)</f>
        <v>Portfolio24</v>
      </c>
      <c r="Z30" s="3" t="str">
        <f ca="1">OFFSET(Portfolios!$B$7,Z$29,0)</f>
        <v>Portfolio25</v>
      </c>
      <c r="AA30" s="3" t="str">
        <f ca="1">OFFSET(Portfolios!$B$7,AA$29,0)</f>
        <v>Portfolio26</v>
      </c>
      <c r="AB30" s="3" t="str">
        <f ca="1">OFFSET(Portfolios!$B$7,AB$29,0)</f>
        <v>Portfolio27</v>
      </c>
      <c r="AC30" s="3" t="str">
        <f ca="1">OFFSET(Portfolios!$B$7,AC$29,0)</f>
        <v>Portfolio28</v>
      </c>
      <c r="AD30" s="3" t="str">
        <f ca="1">OFFSET(Portfolios!$B$7,AD$29,0)</f>
        <v>Portfolio29</v>
      </c>
      <c r="AE30" s="21" t="str">
        <f ca="1">OFFSET(Portfolios!$B$7,AE$29,0)</f>
        <v>Portfolio30</v>
      </c>
      <c r="AF30" s="21" t="str">
        <f ca="1">OFFSET(Portfolios!$B$7,AF$29,0)</f>
        <v>Portfolio31</v>
      </c>
      <c r="AG30" s="21" t="str">
        <f ca="1">OFFSET(Portfolios!$B$7,AG$29,0)</f>
        <v>Portfolio32</v>
      </c>
      <c r="AH30" s="21" t="str">
        <f ca="1">OFFSET(Portfolios!$B$7,AH$29,0)</f>
        <v>Portfolio33</v>
      </c>
      <c r="AI30" s="21" t="str">
        <f ca="1">OFFSET(Portfolios!$B$7,AI$29,0)</f>
        <v>Portfolio34</v>
      </c>
      <c r="AJ30" s="21" t="str">
        <f ca="1">OFFSET(Portfolios!$B$7,AJ$29,0)</f>
        <v>Portfolio35</v>
      </c>
      <c r="AK30" s="21" t="str">
        <f ca="1">OFFSET(Portfolios!$B$7,AK$29,0)</f>
        <v>Portfolio36</v>
      </c>
      <c r="AL30" s="21" t="str">
        <f ca="1">OFFSET(Portfolios!$B$7,AL$29,0)</f>
        <v>Portfolio37</v>
      </c>
      <c r="AM30" s="21" t="str">
        <f ca="1">OFFSET(Portfolios!$B$7,AM$29,0)</f>
        <v>Portfolio38</v>
      </c>
      <c r="AN30" s="21" t="str">
        <f ca="1">OFFSET(Portfolios!$B$7,AN$29,0)</f>
        <v>Portfolio39</v>
      </c>
      <c r="AO30" s="21" t="str">
        <f ca="1">OFFSET(Portfolios!$B$7,AO$29,0)</f>
        <v>Portfolio40</v>
      </c>
    </row>
    <row r="31" spans="1:41" s="44" customFormat="1" x14ac:dyDescent="0.2">
      <c r="A31" s="26">
        <f t="shared" ref="A31" si="11">A32-1</f>
        <v>2020</v>
      </c>
      <c r="B31" s="43">
        <v>6631603.8705162378</v>
      </c>
      <c r="C31" s="43">
        <v>6631603.8705162378</v>
      </c>
      <c r="D31" s="43">
        <v>6631603.8705162378</v>
      </c>
      <c r="E31" s="43">
        <v>6631603.8705162378</v>
      </c>
      <c r="F31" s="43">
        <v>6631603.8705162378</v>
      </c>
      <c r="G31" s="43">
        <v>6631603.8705162378</v>
      </c>
      <c r="H31" s="43">
        <v>6631603.8705162378</v>
      </c>
      <c r="I31" s="43">
        <v>6631603.8705162378</v>
      </c>
      <c r="J31" s="43">
        <v>6631603.8705162378</v>
      </c>
      <c r="K31" s="43">
        <v>6631603.8705162378</v>
      </c>
      <c r="L31" s="43">
        <v>6631603.8705162378</v>
      </c>
      <c r="M31" s="43">
        <v>6631603.8705162378</v>
      </c>
      <c r="N31" s="43">
        <v>6631603.8705162378</v>
      </c>
      <c r="O31" s="43">
        <v>6631603.8705162378</v>
      </c>
      <c r="P31" s="43">
        <v>6631603.8705162378</v>
      </c>
      <c r="Q31" s="43">
        <v>6631603.8705162378</v>
      </c>
      <c r="R31" s="43">
        <v>6631603.8705162378</v>
      </c>
      <c r="S31" s="43">
        <v>6631603.8705162378</v>
      </c>
      <c r="T31" s="43">
        <v>6631603.8705162378</v>
      </c>
      <c r="U31" s="43">
        <v>6631603.8705162378</v>
      </c>
      <c r="V31" s="43">
        <v>6631603.8705162378</v>
      </c>
      <c r="W31" s="43">
        <v>6631603.8705162378</v>
      </c>
      <c r="X31" s="43">
        <v>6631603.8705162378</v>
      </c>
      <c r="Y31" s="43">
        <v>6631603.8705162378</v>
      </c>
      <c r="Z31" s="43">
        <v>6631603.8705162378</v>
      </c>
      <c r="AA31" s="43">
        <v>6631603.8705162378</v>
      </c>
      <c r="AB31" s="43">
        <v>6631603.8705162378</v>
      </c>
      <c r="AC31" s="43">
        <v>6631603.8705162378</v>
      </c>
      <c r="AD31" s="43">
        <v>6631603.8705162378</v>
      </c>
      <c r="AE31" s="43">
        <v>6631603.8705162378</v>
      </c>
      <c r="AF31" s="43">
        <v>6631603.8705162378</v>
      </c>
      <c r="AG31" s="43">
        <v>6631603.8705162378</v>
      </c>
      <c r="AH31" s="43">
        <v>6631603.8705162378</v>
      </c>
      <c r="AI31" s="43">
        <v>6631603.8705162378</v>
      </c>
      <c r="AJ31" s="43">
        <v>6631603.8705162378</v>
      </c>
      <c r="AK31" s="43">
        <v>6631603.8705162378</v>
      </c>
      <c r="AL31" s="43">
        <v>6631603.8705162378</v>
      </c>
      <c r="AM31" s="43">
        <v>6631603.8705162378</v>
      </c>
      <c r="AN31" s="43">
        <v>6631603.8705162378</v>
      </c>
      <c r="AO31" s="43">
        <v>6631603.8705162378</v>
      </c>
    </row>
    <row r="32" spans="1:41" s="9" customFormat="1" x14ac:dyDescent="0.2">
      <c r="A32" s="3">
        <v>2021</v>
      </c>
      <c r="B32" s="32">
        <v>6115985.8861286575</v>
      </c>
      <c r="C32" s="32">
        <v>6115985.8861286575</v>
      </c>
      <c r="D32" s="32">
        <v>6115985.8861286575</v>
      </c>
      <c r="E32" s="32">
        <v>6115985.8861286575</v>
      </c>
      <c r="F32" s="32">
        <v>6115985.8861286575</v>
      </c>
      <c r="G32" s="32">
        <v>6115985.8861286575</v>
      </c>
      <c r="H32" s="32">
        <v>6115985.8861286575</v>
      </c>
      <c r="I32" s="32">
        <v>6115985.8861286575</v>
      </c>
      <c r="J32" s="32">
        <v>6115985.8861286575</v>
      </c>
      <c r="K32" s="32">
        <v>6115985.8861286575</v>
      </c>
      <c r="L32" s="32">
        <v>6115985.8861286575</v>
      </c>
      <c r="M32" s="32">
        <v>6115985.8861286575</v>
      </c>
      <c r="N32" s="32">
        <v>6115985.8861286575</v>
      </c>
      <c r="O32" s="32">
        <v>6115985.8861286575</v>
      </c>
      <c r="P32" s="32">
        <v>6115985.8861286575</v>
      </c>
      <c r="Q32" s="32">
        <v>6115985.8861286575</v>
      </c>
      <c r="R32" s="32">
        <v>6115985.8861286575</v>
      </c>
      <c r="S32" s="32">
        <v>6115985.8861286575</v>
      </c>
      <c r="T32" s="32">
        <v>6115985.8861286575</v>
      </c>
      <c r="U32" s="32">
        <v>6115985.8861286575</v>
      </c>
      <c r="V32" s="32">
        <v>6115985.8861286575</v>
      </c>
      <c r="W32" s="32">
        <v>6115985.8861286575</v>
      </c>
      <c r="X32" s="32">
        <v>6115985.8861286575</v>
      </c>
      <c r="Y32" s="32">
        <v>6115985.8861286575</v>
      </c>
      <c r="Z32" s="32">
        <v>6115985.8861286575</v>
      </c>
      <c r="AA32" s="32">
        <v>6115985.8861286575</v>
      </c>
      <c r="AB32" s="32">
        <v>6115985.8861286575</v>
      </c>
      <c r="AC32" s="32">
        <v>6115985.8861286575</v>
      </c>
      <c r="AD32" s="32">
        <v>6115985.8861286575</v>
      </c>
      <c r="AE32" s="32">
        <v>6115985.8861286575</v>
      </c>
      <c r="AF32" s="32">
        <v>6115985.8861286575</v>
      </c>
      <c r="AG32" s="32">
        <v>6115985.8861286575</v>
      </c>
      <c r="AH32" s="32">
        <v>6115985.8861286575</v>
      </c>
      <c r="AI32" s="32">
        <v>6115985.8861286575</v>
      </c>
      <c r="AJ32" s="32">
        <v>6115985.8861286575</v>
      </c>
      <c r="AK32" s="32">
        <v>6115985.8861286575</v>
      </c>
      <c r="AL32" s="32">
        <v>6115985.8861286575</v>
      </c>
      <c r="AM32" s="32">
        <v>6115985.8861286575</v>
      </c>
      <c r="AN32" s="32">
        <v>6115985.8861286575</v>
      </c>
      <c r="AO32" s="32">
        <v>6115985.8861286575</v>
      </c>
    </row>
    <row r="33" spans="1:43" s="9" customFormat="1" x14ac:dyDescent="0.2">
      <c r="A33" s="40" t="s">
        <v>275</v>
      </c>
      <c r="B33" s="32">
        <v>6061280.4736956209</v>
      </c>
      <c r="C33" s="32">
        <v>6061280.4736956209</v>
      </c>
      <c r="D33" s="32">
        <v>6061280.4736956209</v>
      </c>
      <c r="E33" s="32">
        <v>6061280.4736956209</v>
      </c>
      <c r="F33" s="32">
        <v>6061280.4736956209</v>
      </c>
      <c r="G33" s="32">
        <v>6061280.4736956209</v>
      </c>
      <c r="H33" s="32">
        <v>6061280.4736956209</v>
      </c>
      <c r="I33" s="32">
        <v>6061280.4736956209</v>
      </c>
      <c r="J33" s="32">
        <v>6061280.4736956209</v>
      </c>
      <c r="K33" s="32">
        <v>6061280.4736956209</v>
      </c>
      <c r="L33" s="32">
        <v>6061280.4736956209</v>
      </c>
      <c r="M33" s="32">
        <v>6061280.4736956209</v>
      </c>
      <c r="N33" s="32">
        <v>6061280.4736956209</v>
      </c>
      <c r="O33" s="32">
        <v>6061280.4736956209</v>
      </c>
      <c r="P33" s="32">
        <v>6061280.4736956209</v>
      </c>
      <c r="Q33" s="32">
        <v>6061280.4736956209</v>
      </c>
      <c r="R33" s="32">
        <v>6061280.4736956209</v>
      </c>
      <c r="S33" s="32">
        <v>6061280.4736956209</v>
      </c>
      <c r="T33" s="32">
        <v>6061280.4736956209</v>
      </c>
      <c r="U33" s="32">
        <v>6061280.4736956209</v>
      </c>
      <c r="V33" s="32">
        <v>6061280.4736956209</v>
      </c>
      <c r="W33" s="32">
        <v>6061280.4736956209</v>
      </c>
      <c r="X33" s="32">
        <v>6061280.4736956209</v>
      </c>
      <c r="Y33" s="32">
        <v>6061280.4736956209</v>
      </c>
      <c r="Z33" s="32">
        <v>6061280.4736956209</v>
      </c>
      <c r="AA33" s="32">
        <v>6061280.4736956209</v>
      </c>
      <c r="AB33" s="32">
        <v>6061280.4736956209</v>
      </c>
      <c r="AC33" s="32">
        <v>6061280.4736956209</v>
      </c>
      <c r="AD33" s="32">
        <v>6061280.4736956209</v>
      </c>
      <c r="AE33" s="32">
        <v>6061280.4736956209</v>
      </c>
      <c r="AF33" s="32">
        <v>6061280.4736956209</v>
      </c>
      <c r="AG33" s="32">
        <v>6061280.4736956209</v>
      </c>
      <c r="AH33" s="32">
        <v>6061280.4736956209</v>
      </c>
      <c r="AI33" s="32">
        <v>6061280.4736956209</v>
      </c>
      <c r="AJ33" s="32">
        <v>6061280.4736956209</v>
      </c>
      <c r="AK33" s="32">
        <v>6061280.4736956209</v>
      </c>
      <c r="AL33" s="32">
        <v>6061280.4736956209</v>
      </c>
      <c r="AM33" s="32">
        <v>6061280.4736956209</v>
      </c>
      <c r="AN33" s="32">
        <v>6061280.4736956209</v>
      </c>
      <c r="AO33" s="32">
        <v>6061280.4736956209</v>
      </c>
    </row>
    <row r="34" spans="1:43" s="10" customFormat="1" x14ac:dyDescent="0.2">
      <c r="A34" s="3">
        <v>2023</v>
      </c>
      <c r="B34" s="14">
        <v>5887116.996684636</v>
      </c>
      <c r="C34" s="14">
        <v>5887116.996684636</v>
      </c>
      <c r="D34" s="14">
        <v>5887116.996684636</v>
      </c>
      <c r="E34" s="14">
        <v>5887116.996684636</v>
      </c>
      <c r="F34" s="14">
        <v>5887116.996684636</v>
      </c>
      <c r="G34" s="14">
        <v>5887116.996684636</v>
      </c>
      <c r="H34" s="14">
        <v>5887116.996684636</v>
      </c>
      <c r="I34" s="14">
        <v>5887116.996684636</v>
      </c>
      <c r="J34" s="14">
        <v>5887116.996684636</v>
      </c>
      <c r="K34" s="14">
        <v>5887116.996684636</v>
      </c>
      <c r="L34" s="14">
        <v>5887116.996684636</v>
      </c>
      <c r="M34" s="14">
        <v>5887116.996684636</v>
      </c>
      <c r="N34" s="14">
        <v>5887116.996684636</v>
      </c>
      <c r="O34" s="14">
        <v>5887116.996684636</v>
      </c>
      <c r="P34" s="14">
        <v>5887116.996684636</v>
      </c>
      <c r="Q34" s="14">
        <v>5887116.996684636</v>
      </c>
      <c r="R34" s="14">
        <v>5887116.996684636</v>
      </c>
      <c r="S34" s="14">
        <v>5887116.996684636</v>
      </c>
      <c r="T34" s="14">
        <v>5887116.996684636</v>
      </c>
      <c r="U34" s="14">
        <v>5887116.996684636</v>
      </c>
      <c r="V34" s="14">
        <v>5887116.996684636</v>
      </c>
      <c r="W34" s="14">
        <v>5887116.996684636</v>
      </c>
      <c r="X34" s="14">
        <v>5887116.996684636</v>
      </c>
      <c r="Y34" s="14">
        <v>5887116.996684636</v>
      </c>
      <c r="Z34" s="14">
        <v>5887116.996684636</v>
      </c>
      <c r="AA34" s="14">
        <v>5887116.996684636</v>
      </c>
      <c r="AB34" s="14">
        <v>5887116.996684636</v>
      </c>
      <c r="AC34" s="14">
        <v>5887116.996684636</v>
      </c>
      <c r="AD34" s="14">
        <v>5887116.996684636</v>
      </c>
      <c r="AE34" s="14">
        <v>5887116.996684636</v>
      </c>
      <c r="AF34" s="14">
        <v>5887116.996684636</v>
      </c>
      <c r="AG34" s="14">
        <v>5887116.996684636</v>
      </c>
      <c r="AH34" s="14">
        <v>5887116.996684636</v>
      </c>
      <c r="AI34" s="14">
        <v>5887116.996684636</v>
      </c>
      <c r="AJ34" s="14">
        <v>5887116.996684636</v>
      </c>
      <c r="AK34" s="14">
        <v>5887116.996684636</v>
      </c>
      <c r="AL34" s="14">
        <v>5887116.996684636</v>
      </c>
      <c r="AM34" s="14">
        <v>5887116.996684636</v>
      </c>
      <c r="AN34" s="14">
        <v>5887116.996684636</v>
      </c>
      <c r="AO34" s="14">
        <v>5887116.996684636</v>
      </c>
      <c r="AQ34" s="33"/>
    </row>
    <row r="35" spans="1:43" s="10" customFormat="1" x14ac:dyDescent="0.2">
      <c r="A35" s="3">
        <f>A34+1</f>
        <v>2024</v>
      </c>
      <c r="B35" s="14">
        <v>5308315.9774718583</v>
      </c>
      <c r="C35" s="14">
        <v>5308315.9774718583</v>
      </c>
      <c r="D35" s="14">
        <v>5308315.9774718583</v>
      </c>
      <c r="E35" s="14">
        <v>5308315.9774718583</v>
      </c>
      <c r="F35" s="14">
        <v>5308315.9774718583</v>
      </c>
      <c r="G35" s="14">
        <v>5308315.9774718583</v>
      </c>
      <c r="H35" s="14">
        <v>5308315.9774718583</v>
      </c>
      <c r="I35" s="14">
        <v>5308315.9774718583</v>
      </c>
      <c r="J35" s="14">
        <v>5308315.9774718583</v>
      </c>
      <c r="K35" s="14">
        <v>5308315.9774718583</v>
      </c>
      <c r="L35" s="14">
        <v>5308315.9774718583</v>
      </c>
      <c r="M35" s="14">
        <v>5308315.9774718583</v>
      </c>
      <c r="N35" s="14">
        <v>5308315.9774718583</v>
      </c>
      <c r="O35" s="14">
        <v>5308315.9774718583</v>
      </c>
      <c r="P35" s="14">
        <v>5308315.9774718583</v>
      </c>
      <c r="Q35" s="14">
        <v>5308315.9774718583</v>
      </c>
      <c r="R35" s="14">
        <v>5308315.9774718583</v>
      </c>
      <c r="S35" s="14">
        <v>5308315.9774718583</v>
      </c>
      <c r="T35" s="14">
        <v>5308315.9774718583</v>
      </c>
      <c r="U35" s="14">
        <v>5308315.9774718583</v>
      </c>
      <c r="V35" s="14">
        <v>5308315.9774718583</v>
      </c>
      <c r="W35" s="14">
        <v>5308315.9774718583</v>
      </c>
      <c r="X35" s="14">
        <v>5308315.9774718583</v>
      </c>
      <c r="Y35" s="14">
        <v>5308315.9774718583</v>
      </c>
      <c r="Z35" s="14">
        <v>5308315.9774718583</v>
      </c>
      <c r="AA35" s="14">
        <v>5308315.9774718583</v>
      </c>
      <c r="AB35" s="14">
        <v>5308315.9774718583</v>
      </c>
      <c r="AC35" s="14">
        <v>5308315.9774718583</v>
      </c>
      <c r="AD35" s="14">
        <v>5308315.9774718583</v>
      </c>
      <c r="AE35" s="14">
        <v>5308315.9774718583</v>
      </c>
      <c r="AF35" s="14">
        <v>5308315.9774718583</v>
      </c>
      <c r="AG35" s="14">
        <v>5308315.9774718583</v>
      </c>
      <c r="AH35" s="14">
        <v>5308315.9774718583</v>
      </c>
      <c r="AI35" s="14">
        <v>5308315.9774718583</v>
      </c>
      <c r="AJ35" s="14">
        <v>5308315.9774718583</v>
      </c>
      <c r="AK35" s="14">
        <v>5308315.9774718583</v>
      </c>
      <c r="AL35" s="14">
        <v>5308315.9774718583</v>
      </c>
      <c r="AM35" s="14">
        <v>5308315.9774718583</v>
      </c>
      <c r="AN35" s="14">
        <v>5308315.9774718583</v>
      </c>
      <c r="AO35" s="14">
        <v>5308315.9774718583</v>
      </c>
      <c r="AQ35" s="33"/>
    </row>
    <row r="36" spans="1:43" s="10" customFormat="1" x14ac:dyDescent="0.2">
      <c r="A36" s="3">
        <f t="shared" ref="A36:A53" si="12">A35+1</f>
        <v>2025</v>
      </c>
      <c r="B36" s="14">
        <v>5049606.9465753846</v>
      </c>
      <c r="C36" s="14">
        <v>5049606.9465753846</v>
      </c>
      <c r="D36" s="14">
        <v>5049606.9465753846</v>
      </c>
      <c r="E36" s="14">
        <v>5049606.9465753846</v>
      </c>
      <c r="F36" s="14">
        <v>5049606.9465753846</v>
      </c>
      <c r="G36" s="14">
        <v>5049606.9465753846</v>
      </c>
      <c r="H36" s="14">
        <v>5049606.9465753846</v>
      </c>
      <c r="I36" s="14">
        <v>5049606.9465753846</v>
      </c>
      <c r="J36" s="14">
        <v>5049606.9465753846</v>
      </c>
      <c r="K36" s="14">
        <v>5049606.9465753846</v>
      </c>
      <c r="L36" s="14">
        <v>5049606.9465753846</v>
      </c>
      <c r="M36" s="14">
        <v>5049606.9465753846</v>
      </c>
      <c r="N36" s="14">
        <v>5049606.9465753846</v>
      </c>
      <c r="O36" s="14">
        <v>5049606.9465753846</v>
      </c>
      <c r="P36" s="14">
        <v>5049606.9465753846</v>
      </c>
      <c r="Q36" s="14">
        <v>5049606.9465753846</v>
      </c>
      <c r="R36" s="14">
        <v>5049606.9465753846</v>
      </c>
      <c r="S36" s="14">
        <v>5049606.9465753846</v>
      </c>
      <c r="T36" s="14">
        <v>5049606.9465753846</v>
      </c>
      <c r="U36" s="14">
        <v>5049606.9465753846</v>
      </c>
      <c r="V36" s="14">
        <v>5049606.9465753846</v>
      </c>
      <c r="W36" s="14">
        <v>5049606.9465753846</v>
      </c>
      <c r="X36" s="14">
        <v>5049606.9465753846</v>
      </c>
      <c r="Y36" s="14">
        <v>5049606.9465753846</v>
      </c>
      <c r="Z36" s="14">
        <v>5049606.9465753846</v>
      </c>
      <c r="AA36" s="14">
        <v>5049606.9465753846</v>
      </c>
      <c r="AB36" s="14">
        <v>5049606.9465753846</v>
      </c>
      <c r="AC36" s="14">
        <v>5049606.9465753846</v>
      </c>
      <c r="AD36" s="14">
        <v>5049606.9465753846</v>
      </c>
      <c r="AE36" s="14">
        <v>5049606.9465753846</v>
      </c>
      <c r="AF36" s="14">
        <v>5049606.9465753846</v>
      </c>
      <c r="AG36" s="14">
        <v>5049606.9465753846</v>
      </c>
      <c r="AH36" s="14">
        <v>5049606.9465753846</v>
      </c>
      <c r="AI36" s="14">
        <v>5049606.9465753846</v>
      </c>
      <c r="AJ36" s="14">
        <v>5049606.9465753846</v>
      </c>
      <c r="AK36" s="14">
        <v>5049606.9465753846</v>
      </c>
      <c r="AL36" s="14">
        <v>5049606.9465753846</v>
      </c>
      <c r="AM36" s="14">
        <v>5049606.9465753846</v>
      </c>
      <c r="AN36" s="14">
        <v>5049606.9465753846</v>
      </c>
      <c r="AO36" s="14">
        <v>5049606.9465753846</v>
      </c>
      <c r="AQ36" s="33"/>
    </row>
    <row r="37" spans="1:43" s="10" customFormat="1" x14ac:dyDescent="0.2">
      <c r="A37" s="3">
        <f t="shared" si="12"/>
        <v>2026</v>
      </c>
      <c r="B37" s="14">
        <v>4363685.5572603075</v>
      </c>
      <c r="C37" s="14">
        <v>3279487.2322138958</v>
      </c>
      <c r="D37" s="14">
        <v>4938974.4644277915</v>
      </c>
      <c r="E37" s="14">
        <v>4363685.5572603075</v>
      </c>
      <c r="F37" s="14">
        <v>3906404.6310502561</v>
      </c>
      <c r="G37" s="14">
        <v>4363685.5572603075</v>
      </c>
      <c r="H37" s="14">
        <v>4363685.5572603075</v>
      </c>
      <c r="I37" s="14">
        <v>4363685.5572603075</v>
      </c>
      <c r="J37" s="14">
        <v>4363685.5572603075</v>
      </c>
      <c r="K37" s="14">
        <v>4363685.5572603075</v>
      </c>
      <c r="L37" s="14">
        <v>4363685.5572603075</v>
      </c>
      <c r="M37" s="14">
        <v>4363685.5572603075</v>
      </c>
      <c r="N37" s="14">
        <v>4363685.5572603075</v>
      </c>
      <c r="O37" s="14">
        <v>4363685.5572603075</v>
      </c>
      <c r="P37" s="14">
        <v>4363685.5572603075</v>
      </c>
      <c r="Q37" s="14">
        <v>4363685.5572603075</v>
      </c>
      <c r="R37" s="14">
        <v>4363685.5572603075</v>
      </c>
      <c r="S37" s="14">
        <v>4363685.5572603075</v>
      </c>
      <c r="T37" s="14">
        <v>4363685.5572603075</v>
      </c>
      <c r="U37" s="14">
        <v>4363685.5572603075</v>
      </c>
      <c r="V37" s="14">
        <v>4363685.5572603075</v>
      </c>
      <c r="W37" s="14">
        <v>4363685.5572603075</v>
      </c>
      <c r="X37" s="14">
        <v>4363685.5572603075</v>
      </c>
      <c r="Y37" s="14">
        <v>4363685.5572603075</v>
      </c>
      <c r="Z37" s="14">
        <v>4363685.5572603075</v>
      </c>
      <c r="AA37" s="14">
        <v>4363685.5572603075</v>
      </c>
      <c r="AB37" s="14">
        <v>4363685.5572603075</v>
      </c>
      <c r="AC37" s="14">
        <v>4363685.5572603075</v>
      </c>
      <c r="AD37" s="14">
        <v>4363685.5572603075</v>
      </c>
      <c r="AE37" s="14">
        <v>4363685.5572603075</v>
      </c>
      <c r="AF37" s="14">
        <v>4363685.5572603075</v>
      </c>
      <c r="AG37" s="14">
        <v>4363685.5572603075</v>
      </c>
      <c r="AH37" s="14">
        <v>4363685.5572603075</v>
      </c>
      <c r="AI37" s="14">
        <v>4363685.5572603075</v>
      </c>
      <c r="AJ37" s="14">
        <v>4363685.5572603075</v>
      </c>
      <c r="AK37" s="14">
        <v>4363685.5572603075</v>
      </c>
      <c r="AL37" s="14">
        <v>4363685.5572603075</v>
      </c>
      <c r="AM37" s="14">
        <v>4363685.5572603075</v>
      </c>
      <c r="AN37" s="14">
        <v>4363685.5572603075</v>
      </c>
      <c r="AO37" s="14">
        <v>4363685.5572603075</v>
      </c>
      <c r="AQ37" s="33"/>
    </row>
    <row r="38" spans="1:43" s="10" customFormat="1" x14ac:dyDescent="0.2">
      <c r="A38" s="3">
        <f t="shared" si="12"/>
        <v>2027</v>
      </c>
      <c r="B38" s="14">
        <v>3677764.1679452304</v>
      </c>
      <c r="C38" s="14">
        <v>2394427.3750331514</v>
      </c>
      <c r="D38" s="14">
        <v>4717709.5001326054</v>
      </c>
      <c r="E38" s="14">
        <v>3677764.1679452304</v>
      </c>
      <c r="F38" s="14">
        <v>2763202.3155251276</v>
      </c>
      <c r="G38" s="14">
        <v>3677764.1679452304</v>
      </c>
      <c r="H38" s="14">
        <v>3677764.1679452304</v>
      </c>
      <c r="I38" s="14">
        <v>3677764.1679452304</v>
      </c>
      <c r="J38" s="14">
        <v>3677764.1679452304</v>
      </c>
      <c r="K38" s="14">
        <v>3677764.1679452304</v>
      </c>
      <c r="L38" s="14">
        <v>3677764.1679452304</v>
      </c>
      <c r="M38" s="14">
        <v>3677764.1679452304</v>
      </c>
      <c r="N38" s="14">
        <v>3677764.1679452304</v>
      </c>
      <c r="O38" s="14">
        <v>3677764.1679452304</v>
      </c>
      <c r="P38" s="14">
        <v>3677764.1679452304</v>
      </c>
      <c r="Q38" s="14">
        <v>3677764.1679452304</v>
      </c>
      <c r="R38" s="14">
        <v>3677764.1679452304</v>
      </c>
      <c r="S38" s="14">
        <v>3677764.1679452304</v>
      </c>
      <c r="T38" s="14">
        <v>3677764.1679452304</v>
      </c>
      <c r="U38" s="14">
        <v>3677764.1679452304</v>
      </c>
      <c r="V38" s="14">
        <v>3677764.1679452304</v>
      </c>
      <c r="W38" s="14">
        <v>3677764.1679452304</v>
      </c>
      <c r="X38" s="14">
        <v>3677764.1679452304</v>
      </c>
      <c r="Y38" s="14">
        <v>3677764.1679452304</v>
      </c>
      <c r="Z38" s="14">
        <v>3677764.1679452304</v>
      </c>
      <c r="AA38" s="14">
        <v>3677764.1679452304</v>
      </c>
      <c r="AB38" s="14">
        <v>3677764.1679452304</v>
      </c>
      <c r="AC38" s="14">
        <v>3677764.1679452304</v>
      </c>
      <c r="AD38" s="14">
        <v>3677764.1679452304</v>
      </c>
      <c r="AE38" s="14">
        <v>3677764.1679452304</v>
      </c>
      <c r="AF38" s="14">
        <v>3677764.1679452304</v>
      </c>
      <c r="AG38" s="14">
        <v>3677764.1679452304</v>
      </c>
      <c r="AH38" s="14">
        <v>3677764.1679452304</v>
      </c>
      <c r="AI38" s="14">
        <v>3677764.1679452304</v>
      </c>
      <c r="AJ38" s="14">
        <v>3677764.1679452304</v>
      </c>
      <c r="AK38" s="14">
        <v>3677764.1679452304</v>
      </c>
      <c r="AL38" s="14">
        <v>3677764.1679452304</v>
      </c>
      <c r="AM38" s="14">
        <v>3677764.1679452304</v>
      </c>
      <c r="AN38" s="14">
        <v>3677764.1679452304</v>
      </c>
      <c r="AO38" s="14">
        <v>3677764.1679452304</v>
      </c>
      <c r="AQ38" s="33"/>
    </row>
    <row r="39" spans="1:43" s="10" customFormat="1" x14ac:dyDescent="0.2">
      <c r="A39" s="3">
        <f t="shared" si="12"/>
        <v>2028</v>
      </c>
      <c r="B39" s="14">
        <v>2991842.7786301533</v>
      </c>
      <c r="C39" s="14">
        <v>1951897.4464427792</v>
      </c>
      <c r="D39" s="14">
        <v>4275179.5715422332</v>
      </c>
      <c r="E39" s="14">
        <v>2991842.7786301533</v>
      </c>
      <c r="F39" s="14">
        <v>1620000</v>
      </c>
      <c r="G39" s="14">
        <v>2991842.7786301533</v>
      </c>
      <c r="H39" s="14">
        <v>2991842.7786301533</v>
      </c>
      <c r="I39" s="14">
        <v>2991842.7786301533</v>
      </c>
      <c r="J39" s="14">
        <v>2991842.7786301533</v>
      </c>
      <c r="K39" s="14">
        <v>2991842.7786301533</v>
      </c>
      <c r="L39" s="14">
        <v>2991842.7786301533</v>
      </c>
      <c r="M39" s="14">
        <v>2991842.7786301533</v>
      </c>
      <c r="N39" s="14">
        <v>2991842.7786301533</v>
      </c>
      <c r="O39" s="14">
        <v>2991842.7786301533</v>
      </c>
      <c r="P39" s="14">
        <v>2991842.7786301533</v>
      </c>
      <c r="Q39" s="14">
        <v>2991842.7786301533</v>
      </c>
      <c r="R39" s="14">
        <v>2991842.7786301533</v>
      </c>
      <c r="S39" s="14">
        <v>2991842.7786301533</v>
      </c>
      <c r="T39" s="14">
        <v>2991842.7786301533</v>
      </c>
      <c r="U39" s="14">
        <v>2991842.7786301533</v>
      </c>
      <c r="V39" s="14">
        <v>2991842.7786301533</v>
      </c>
      <c r="W39" s="14">
        <v>2991842.7786301533</v>
      </c>
      <c r="X39" s="14">
        <v>2991842.7786301533</v>
      </c>
      <c r="Y39" s="14">
        <v>2991842.7786301533</v>
      </c>
      <c r="Z39" s="14">
        <v>2991842.7786301533</v>
      </c>
      <c r="AA39" s="14">
        <v>2991842.7786301533</v>
      </c>
      <c r="AB39" s="14">
        <v>2991842.7786301533</v>
      </c>
      <c r="AC39" s="14">
        <v>2991842.7786301533</v>
      </c>
      <c r="AD39" s="14">
        <v>2991842.7786301533</v>
      </c>
      <c r="AE39" s="14">
        <v>2991842.7786301533</v>
      </c>
      <c r="AF39" s="14">
        <v>2991842.7786301533</v>
      </c>
      <c r="AG39" s="14">
        <v>2991842.7786301533</v>
      </c>
      <c r="AH39" s="14">
        <v>2991842.7786301533</v>
      </c>
      <c r="AI39" s="14">
        <v>2991842.7786301533</v>
      </c>
      <c r="AJ39" s="14">
        <v>2991842.7786301533</v>
      </c>
      <c r="AK39" s="14">
        <v>2991842.7786301533</v>
      </c>
      <c r="AL39" s="14">
        <v>2991842.7786301533</v>
      </c>
      <c r="AM39" s="14">
        <v>2991842.7786301533</v>
      </c>
      <c r="AN39" s="14">
        <v>2991842.7786301533</v>
      </c>
      <c r="AO39" s="14">
        <v>2991842.7786301537</v>
      </c>
      <c r="AQ39" s="33"/>
    </row>
    <row r="40" spans="1:43" s="10" customFormat="1" x14ac:dyDescent="0.2">
      <c r="A40" s="3">
        <f t="shared" si="12"/>
        <v>2029</v>
      </c>
      <c r="B40" s="14">
        <v>2305921.3893150762</v>
      </c>
      <c r="C40" s="14">
        <v>1730632.4821475931</v>
      </c>
      <c r="D40" s="14">
        <v>3390119.7143614888</v>
      </c>
      <c r="E40" s="14">
        <v>2305921.3893150762</v>
      </c>
      <c r="F40" s="14">
        <v>1458000</v>
      </c>
      <c r="G40" s="14">
        <v>2305921.3893150762</v>
      </c>
      <c r="H40" s="14">
        <v>2305921.3893150762</v>
      </c>
      <c r="I40" s="14">
        <v>2305921.3893150762</v>
      </c>
      <c r="J40" s="14">
        <v>2305921.3893150762</v>
      </c>
      <c r="K40" s="14">
        <v>2305921.3893150762</v>
      </c>
      <c r="L40" s="14">
        <v>2305921.3893150762</v>
      </c>
      <c r="M40" s="14">
        <v>2305921.3893150762</v>
      </c>
      <c r="N40" s="14">
        <v>2305921.3893150762</v>
      </c>
      <c r="O40" s="14">
        <v>2305921.3893150762</v>
      </c>
      <c r="P40" s="14">
        <v>2305921.3893150762</v>
      </c>
      <c r="Q40" s="14">
        <v>2305921.3893150762</v>
      </c>
      <c r="R40" s="14">
        <v>2305921.3893150762</v>
      </c>
      <c r="S40" s="14">
        <v>2305921.3893150762</v>
      </c>
      <c r="T40" s="14">
        <v>2305921.3893150762</v>
      </c>
      <c r="U40" s="14">
        <v>2305921.3893150762</v>
      </c>
      <c r="V40" s="14">
        <v>2305921.3893150762</v>
      </c>
      <c r="W40" s="14">
        <v>2305921.3893150762</v>
      </c>
      <c r="X40" s="14">
        <v>2305921.3893150762</v>
      </c>
      <c r="Y40" s="14">
        <v>2305921.3893150762</v>
      </c>
      <c r="Z40" s="14">
        <v>2305921.3893150762</v>
      </c>
      <c r="AA40" s="14">
        <v>2305921.3893150762</v>
      </c>
      <c r="AB40" s="14">
        <v>2305921.3893150762</v>
      </c>
      <c r="AC40" s="14">
        <v>2305921.3893150762</v>
      </c>
      <c r="AD40" s="14">
        <v>2305921.3893150762</v>
      </c>
      <c r="AE40" s="14">
        <v>2305921.3893150762</v>
      </c>
      <c r="AF40" s="14">
        <v>2305921.3893150762</v>
      </c>
      <c r="AG40" s="14">
        <v>2305921.3893150762</v>
      </c>
      <c r="AH40" s="14">
        <v>2305921.3893150762</v>
      </c>
      <c r="AI40" s="14">
        <v>2305921.3893150762</v>
      </c>
      <c r="AJ40" s="14">
        <v>2305921.3893150762</v>
      </c>
      <c r="AK40" s="14">
        <v>2305921.3893150762</v>
      </c>
      <c r="AL40" s="14">
        <v>2305921.3893150762</v>
      </c>
      <c r="AM40" s="14">
        <v>2305921.3893150762</v>
      </c>
      <c r="AN40" s="14">
        <v>2305921.3893150762</v>
      </c>
      <c r="AO40" s="14">
        <v>2305921.3893150762</v>
      </c>
      <c r="AQ40" s="33"/>
    </row>
    <row r="41" spans="1:43" s="10" customFormat="1" x14ac:dyDescent="0.2">
      <c r="A41" s="3">
        <f t="shared" si="12"/>
        <v>2030</v>
      </c>
      <c r="B41" s="14">
        <v>1620000</v>
      </c>
      <c r="C41" s="14">
        <v>1620000.0000000002</v>
      </c>
      <c r="D41" s="14">
        <v>1619999.9999999995</v>
      </c>
      <c r="E41" s="14">
        <v>1620000</v>
      </c>
      <c r="F41" s="14">
        <v>1296000</v>
      </c>
      <c r="G41" s="14">
        <v>1620000</v>
      </c>
      <c r="H41" s="14">
        <v>1620000</v>
      </c>
      <c r="I41" s="14">
        <v>1620000</v>
      </c>
      <c r="J41" s="14">
        <v>1620000</v>
      </c>
      <c r="K41" s="14">
        <v>1620000</v>
      </c>
      <c r="L41" s="14">
        <v>1620000</v>
      </c>
      <c r="M41" s="14">
        <v>1620000</v>
      </c>
      <c r="N41" s="14">
        <v>1620000</v>
      </c>
      <c r="O41" s="14">
        <v>1620000</v>
      </c>
      <c r="P41" s="14">
        <v>1620000</v>
      </c>
      <c r="Q41" s="14">
        <v>1620000</v>
      </c>
      <c r="R41" s="14">
        <v>1620000</v>
      </c>
      <c r="S41" s="14">
        <v>1620000</v>
      </c>
      <c r="T41" s="14">
        <v>1620000</v>
      </c>
      <c r="U41" s="14">
        <v>1620000</v>
      </c>
      <c r="V41" s="14">
        <v>1620000</v>
      </c>
      <c r="W41" s="14">
        <v>1620000</v>
      </c>
      <c r="X41" s="14">
        <v>1620000</v>
      </c>
      <c r="Y41" s="14">
        <v>1620000</v>
      </c>
      <c r="Z41" s="14">
        <v>1620000</v>
      </c>
      <c r="AA41" s="14">
        <v>1620000</v>
      </c>
      <c r="AB41" s="14">
        <v>1620000</v>
      </c>
      <c r="AC41" s="14">
        <v>1620000</v>
      </c>
      <c r="AD41" s="14">
        <v>1620000</v>
      </c>
      <c r="AE41" s="14">
        <v>1620000</v>
      </c>
      <c r="AF41" s="14">
        <v>1620000</v>
      </c>
      <c r="AG41" s="14">
        <v>1620000</v>
      </c>
      <c r="AH41" s="14">
        <v>1620000</v>
      </c>
      <c r="AI41" s="14">
        <v>1620000</v>
      </c>
      <c r="AJ41" s="14">
        <v>1620000</v>
      </c>
      <c r="AK41" s="14">
        <v>1620000</v>
      </c>
      <c r="AL41" s="14">
        <v>1620000</v>
      </c>
      <c r="AM41" s="14">
        <v>1620000</v>
      </c>
      <c r="AN41" s="14">
        <v>1620000</v>
      </c>
      <c r="AO41" s="14">
        <v>1620000</v>
      </c>
      <c r="AQ41" s="33"/>
    </row>
    <row r="42" spans="1:43" s="10" customFormat="1" x14ac:dyDescent="0.2">
      <c r="A42" s="3">
        <f t="shared" si="12"/>
        <v>2031</v>
      </c>
      <c r="B42" s="14">
        <v>1458000</v>
      </c>
      <c r="C42" s="14">
        <v>1458000</v>
      </c>
      <c r="D42" s="14">
        <v>1458000</v>
      </c>
      <c r="E42" s="14">
        <v>1296000</v>
      </c>
      <c r="F42" s="14">
        <v>1134000</v>
      </c>
      <c r="G42" s="14">
        <v>1458000</v>
      </c>
      <c r="H42" s="14">
        <v>1458000</v>
      </c>
      <c r="I42" s="14">
        <v>1458000</v>
      </c>
      <c r="J42" s="14">
        <v>1458000</v>
      </c>
      <c r="K42" s="14">
        <v>1458000</v>
      </c>
      <c r="L42" s="14">
        <v>1458000</v>
      </c>
      <c r="M42" s="14">
        <v>1458000</v>
      </c>
      <c r="N42" s="14">
        <v>1458000</v>
      </c>
      <c r="O42" s="14">
        <v>1458000</v>
      </c>
      <c r="P42" s="14">
        <v>1458000</v>
      </c>
      <c r="Q42" s="14">
        <v>1458000</v>
      </c>
      <c r="R42" s="14">
        <v>1458000</v>
      </c>
      <c r="S42" s="14">
        <v>1458000</v>
      </c>
      <c r="T42" s="14">
        <v>1458000</v>
      </c>
      <c r="U42" s="14">
        <v>1458000</v>
      </c>
      <c r="V42" s="14">
        <v>1458000</v>
      </c>
      <c r="W42" s="14">
        <v>1458000</v>
      </c>
      <c r="X42" s="14">
        <v>1458000</v>
      </c>
      <c r="Y42" s="14">
        <v>1458000</v>
      </c>
      <c r="Z42" s="14">
        <v>1458000</v>
      </c>
      <c r="AA42" s="14">
        <v>1458000</v>
      </c>
      <c r="AB42" s="14">
        <v>1458000</v>
      </c>
      <c r="AC42" s="14">
        <v>1458000</v>
      </c>
      <c r="AD42" s="14">
        <v>1458000</v>
      </c>
      <c r="AE42" s="14">
        <v>1458000</v>
      </c>
      <c r="AF42" s="14">
        <v>1458000</v>
      </c>
      <c r="AG42" s="14">
        <v>1458000</v>
      </c>
      <c r="AH42" s="14">
        <v>1458000</v>
      </c>
      <c r="AI42" s="14">
        <v>1458000</v>
      </c>
      <c r="AJ42" s="14">
        <v>1458000</v>
      </c>
      <c r="AK42" s="14">
        <v>1458000</v>
      </c>
      <c r="AL42" s="14">
        <v>1458000</v>
      </c>
      <c r="AM42" s="14">
        <v>1458000</v>
      </c>
      <c r="AN42" s="14">
        <v>1458000</v>
      </c>
      <c r="AO42" s="14">
        <v>1458000</v>
      </c>
      <c r="AQ42" s="33"/>
    </row>
    <row r="43" spans="1:43" s="10" customFormat="1" x14ac:dyDescent="0.2">
      <c r="A43" s="3">
        <f t="shared" si="12"/>
        <v>2032</v>
      </c>
      <c r="B43" s="14">
        <v>1296000</v>
      </c>
      <c r="C43" s="14">
        <v>1296000</v>
      </c>
      <c r="D43" s="14">
        <v>1296000</v>
      </c>
      <c r="E43" s="14">
        <v>972000</v>
      </c>
      <c r="F43" s="14">
        <v>972000</v>
      </c>
      <c r="G43" s="14">
        <v>1296000</v>
      </c>
      <c r="H43" s="14">
        <v>1296000</v>
      </c>
      <c r="I43" s="14">
        <v>1296000</v>
      </c>
      <c r="J43" s="14">
        <v>1296000</v>
      </c>
      <c r="K43" s="14">
        <v>1296000</v>
      </c>
      <c r="L43" s="14">
        <v>1296000</v>
      </c>
      <c r="M43" s="14">
        <v>1296000</v>
      </c>
      <c r="N43" s="14">
        <v>1296000</v>
      </c>
      <c r="O43" s="14">
        <v>1296000</v>
      </c>
      <c r="P43" s="14">
        <v>1296000</v>
      </c>
      <c r="Q43" s="14">
        <v>1296000</v>
      </c>
      <c r="R43" s="14">
        <v>1296000</v>
      </c>
      <c r="S43" s="14">
        <v>1296000</v>
      </c>
      <c r="T43" s="14">
        <v>1296000</v>
      </c>
      <c r="U43" s="14">
        <v>1296000</v>
      </c>
      <c r="V43" s="14">
        <v>1296000</v>
      </c>
      <c r="W43" s="14">
        <v>1296000</v>
      </c>
      <c r="X43" s="14">
        <v>1296000</v>
      </c>
      <c r="Y43" s="14">
        <v>1296000</v>
      </c>
      <c r="Z43" s="14">
        <v>1296000</v>
      </c>
      <c r="AA43" s="14">
        <v>1296000</v>
      </c>
      <c r="AB43" s="14">
        <v>1296000</v>
      </c>
      <c r="AC43" s="14">
        <v>1296000</v>
      </c>
      <c r="AD43" s="14">
        <v>1296000</v>
      </c>
      <c r="AE43" s="14">
        <v>1296000</v>
      </c>
      <c r="AF43" s="14">
        <v>1296000</v>
      </c>
      <c r="AG43" s="14">
        <v>1296000</v>
      </c>
      <c r="AH43" s="14">
        <v>1296000</v>
      </c>
      <c r="AI43" s="14">
        <v>1296000</v>
      </c>
      <c r="AJ43" s="14">
        <v>1296000</v>
      </c>
      <c r="AK43" s="14">
        <v>1296000</v>
      </c>
      <c r="AL43" s="14">
        <v>1296000</v>
      </c>
      <c r="AM43" s="14">
        <v>1296000</v>
      </c>
      <c r="AN43" s="14">
        <v>1296000</v>
      </c>
      <c r="AO43" s="14">
        <v>1296000</v>
      </c>
      <c r="AQ43" s="33"/>
    </row>
    <row r="44" spans="1:43" s="10" customFormat="1" x14ac:dyDescent="0.2">
      <c r="A44" s="3">
        <f t="shared" si="12"/>
        <v>2033</v>
      </c>
      <c r="B44" s="14">
        <v>1134000</v>
      </c>
      <c r="C44" s="14">
        <v>1134000</v>
      </c>
      <c r="D44" s="14">
        <v>1134000</v>
      </c>
      <c r="E44" s="14">
        <v>648000</v>
      </c>
      <c r="F44" s="14">
        <v>810000</v>
      </c>
      <c r="G44" s="14">
        <v>1134000</v>
      </c>
      <c r="H44" s="14">
        <v>1134000</v>
      </c>
      <c r="I44" s="14">
        <v>1134000</v>
      </c>
      <c r="J44" s="14">
        <v>1134000</v>
      </c>
      <c r="K44" s="14">
        <v>1134000</v>
      </c>
      <c r="L44" s="14">
        <v>1134000</v>
      </c>
      <c r="M44" s="14">
        <v>1134000</v>
      </c>
      <c r="N44" s="14">
        <v>1134000</v>
      </c>
      <c r="O44" s="14">
        <v>1134000</v>
      </c>
      <c r="P44" s="14">
        <v>1134000</v>
      </c>
      <c r="Q44" s="14">
        <v>1134000</v>
      </c>
      <c r="R44" s="14">
        <v>1134000</v>
      </c>
      <c r="S44" s="14">
        <v>1134000</v>
      </c>
      <c r="T44" s="14">
        <v>1134000</v>
      </c>
      <c r="U44" s="14">
        <v>1134000</v>
      </c>
      <c r="V44" s="14">
        <v>1134000</v>
      </c>
      <c r="W44" s="14">
        <v>1134000</v>
      </c>
      <c r="X44" s="14">
        <v>1134000</v>
      </c>
      <c r="Y44" s="14">
        <v>1134000</v>
      </c>
      <c r="Z44" s="14">
        <v>1134000</v>
      </c>
      <c r="AA44" s="14">
        <v>1134000</v>
      </c>
      <c r="AB44" s="14">
        <v>1134000</v>
      </c>
      <c r="AC44" s="14">
        <v>1134000</v>
      </c>
      <c r="AD44" s="14">
        <v>1134000</v>
      </c>
      <c r="AE44" s="14">
        <v>1134000</v>
      </c>
      <c r="AF44" s="14">
        <v>1134000</v>
      </c>
      <c r="AG44" s="14">
        <v>1134000</v>
      </c>
      <c r="AH44" s="14">
        <v>1134000</v>
      </c>
      <c r="AI44" s="14">
        <v>1134000</v>
      </c>
      <c r="AJ44" s="14">
        <v>1134000</v>
      </c>
      <c r="AK44" s="14">
        <v>1134000</v>
      </c>
      <c r="AL44" s="14">
        <v>1134000</v>
      </c>
      <c r="AM44" s="14">
        <v>1134000</v>
      </c>
      <c r="AN44" s="14">
        <v>1134000</v>
      </c>
      <c r="AO44" s="14">
        <v>1134000.0000000002</v>
      </c>
      <c r="AQ44" s="33"/>
    </row>
    <row r="45" spans="1:43" s="10" customFormat="1" x14ac:dyDescent="0.2">
      <c r="A45" s="3">
        <f t="shared" si="12"/>
        <v>2034</v>
      </c>
      <c r="B45" s="14">
        <v>972000</v>
      </c>
      <c r="C45" s="14">
        <v>972000</v>
      </c>
      <c r="D45" s="14">
        <v>972000</v>
      </c>
      <c r="E45" s="14">
        <v>324000</v>
      </c>
      <c r="F45" s="14">
        <v>648000</v>
      </c>
      <c r="G45" s="14">
        <v>972000</v>
      </c>
      <c r="H45" s="14">
        <v>972000</v>
      </c>
      <c r="I45" s="14">
        <v>972000</v>
      </c>
      <c r="J45" s="14">
        <v>972000</v>
      </c>
      <c r="K45" s="14">
        <v>972000</v>
      </c>
      <c r="L45" s="14">
        <v>972000</v>
      </c>
      <c r="M45" s="14">
        <v>972000</v>
      </c>
      <c r="N45" s="14">
        <v>972000</v>
      </c>
      <c r="O45" s="14">
        <v>972000</v>
      </c>
      <c r="P45" s="14">
        <v>972000</v>
      </c>
      <c r="Q45" s="14">
        <v>972000</v>
      </c>
      <c r="R45" s="14">
        <v>972000</v>
      </c>
      <c r="S45" s="14">
        <v>972000</v>
      </c>
      <c r="T45" s="14">
        <v>972000</v>
      </c>
      <c r="U45" s="14">
        <v>972000</v>
      </c>
      <c r="V45" s="14">
        <v>972000</v>
      </c>
      <c r="W45" s="14">
        <v>972000</v>
      </c>
      <c r="X45" s="14">
        <v>972000</v>
      </c>
      <c r="Y45" s="14">
        <v>972000</v>
      </c>
      <c r="Z45" s="14">
        <v>972000</v>
      </c>
      <c r="AA45" s="14">
        <v>972000</v>
      </c>
      <c r="AB45" s="14">
        <v>972000</v>
      </c>
      <c r="AC45" s="14">
        <v>972000</v>
      </c>
      <c r="AD45" s="14">
        <v>972000</v>
      </c>
      <c r="AE45" s="14">
        <v>972000</v>
      </c>
      <c r="AF45" s="14">
        <v>972000</v>
      </c>
      <c r="AG45" s="14">
        <v>972000</v>
      </c>
      <c r="AH45" s="14">
        <v>972000</v>
      </c>
      <c r="AI45" s="14">
        <v>972000</v>
      </c>
      <c r="AJ45" s="14">
        <v>972000</v>
      </c>
      <c r="AK45" s="14">
        <v>972000</v>
      </c>
      <c r="AL45" s="14">
        <v>972000</v>
      </c>
      <c r="AM45" s="14">
        <v>972000</v>
      </c>
      <c r="AN45" s="14">
        <v>972000</v>
      </c>
      <c r="AO45" s="14">
        <v>972000.00000000012</v>
      </c>
      <c r="AQ45" s="33"/>
    </row>
    <row r="46" spans="1:43" s="10" customFormat="1" x14ac:dyDescent="0.2">
      <c r="A46" s="3">
        <f t="shared" si="12"/>
        <v>2035</v>
      </c>
      <c r="B46" s="14">
        <v>810000</v>
      </c>
      <c r="C46" s="14">
        <v>810000</v>
      </c>
      <c r="D46" s="14">
        <v>810000</v>
      </c>
      <c r="E46" s="14">
        <v>0</v>
      </c>
      <c r="F46" s="14">
        <v>486000</v>
      </c>
      <c r="G46" s="14">
        <v>810000</v>
      </c>
      <c r="H46" s="14">
        <v>810000</v>
      </c>
      <c r="I46" s="14">
        <v>810000</v>
      </c>
      <c r="J46" s="14">
        <v>810000</v>
      </c>
      <c r="K46" s="14">
        <v>810000</v>
      </c>
      <c r="L46" s="14">
        <v>810000</v>
      </c>
      <c r="M46" s="14">
        <v>810000</v>
      </c>
      <c r="N46" s="14">
        <v>810000</v>
      </c>
      <c r="O46" s="14">
        <v>810000</v>
      </c>
      <c r="P46" s="14">
        <v>810000</v>
      </c>
      <c r="Q46" s="14">
        <v>810000</v>
      </c>
      <c r="R46" s="14">
        <v>810000</v>
      </c>
      <c r="S46" s="14">
        <v>810000</v>
      </c>
      <c r="T46" s="14">
        <v>810000</v>
      </c>
      <c r="U46" s="14">
        <v>810000</v>
      </c>
      <c r="V46" s="14">
        <v>810000</v>
      </c>
      <c r="W46" s="14">
        <v>810000</v>
      </c>
      <c r="X46" s="14">
        <v>810000</v>
      </c>
      <c r="Y46" s="14">
        <v>810000</v>
      </c>
      <c r="Z46" s="14">
        <v>810000</v>
      </c>
      <c r="AA46" s="14">
        <v>810000</v>
      </c>
      <c r="AB46" s="14">
        <v>810000</v>
      </c>
      <c r="AC46" s="14">
        <v>810000</v>
      </c>
      <c r="AD46" s="14">
        <v>810000</v>
      </c>
      <c r="AE46" s="14">
        <v>810000</v>
      </c>
      <c r="AF46" s="14">
        <v>810000</v>
      </c>
      <c r="AG46" s="14">
        <v>810000</v>
      </c>
      <c r="AH46" s="14">
        <v>810000</v>
      </c>
      <c r="AI46" s="14">
        <v>810000</v>
      </c>
      <c r="AJ46" s="14">
        <v>810000</v>
      </c>
      <c r="AK46" s="14">
        <v>810000</v>
      </c>
      <c r="AL46" s="14">
        <v>810000</v>
      </c>
      <c r="AM46" s="14">
        <v>810000</v>
      </c>
      <c r="AN46" s="14">
        <v>810000</v>
      </c>
      <c r="AO46" s="14">
        <v>810000.00000000012</v>
      </c>
      <c r="AQ46" s="33"/>
    </row>
    <row r="47" spans="1:43" s="10" customFormat="1" x14ac:dyDescent="0.2">
      <c r="A47" s="3">
        <f t="shared" si="12"/>
        <v>2036</v>
      </c>
      <c r="B47" s="14">
        <v>648000</v>
      </c>
      <c r="C47" s="14">
        <v>648000</v>
      </c>
      <c r="D47" s="14">
        <v>648000</v>
      </c>
      <c r="E47" s="14">
        <v>0</v>
      </c>
      <c r="F47" s="14">
        <v>324000</v>
      </c>
      <c r="G47" s="14">
        <v>648000</v>
      </c>
      <c r="H47" s="14">
        <v>648000</v>
      </c>
      <c r="I47" s="14">
        <v>648000</v>
      </c>
      <c r="J47" s="14">
        <v>648000</v>
      </c>
      <c r="K47" s="14">
        <v>648000</v>
      </c>
      <c r="L47" s="14">
        <v>648000</v>
      </c>
      <c r="M47" s="14">
        <v>648000</v>
      </c>
      <c r="N47" s="14">
        <v>648000</v>
      </c>
      <c r="O47" s="14">
        <v>648000</v>
      </c>
      <c r="P47" s="14">
        <v>648000</v>
      </c>
      <c r="Q47" s="14">
        <v>648000</v>
      </c>
      <c r="R47" s="14">
        <v>648000</v>
      </c>
      <c r="S47" s="14">
        <v>648000</v>
      </c>
      <c r="T47" s="14">
        <v>648000</v>
      </c>
      <c r="U47" s="14">
        <v>648000</v>
      </c>
      <c r="V47" s="14">
        <v>648000</v>
      </c>
      <c r="W47" s="14">
        <v>648000</v>
      </c>
      <c r="X47" s="14">
        <v>648000</v>
      </c>
      <c r="Y47" s="14">
        <v>648000</v>
      </c>
      <c r="Z47" s="14">
        <v>648000</v>
      </c>
      <c r="AA47" s="14">
        <v>648000</v>
      </c>
      <c r="AB47" s="14">
        <v>648000</v>
      </c>
      <c r="AC47" s="14">
        <v>648000</v>
      </c>
      <c r="AD47" s="14">
        <v>648000</v>
      </c>
      <c r="AE47" s="14">
        <v>648000</v>
      </c>
      <c r="AF47" s="14">
        <v>648000</v>
      </c>
      <c r="AG47" s="14">
        <v>648000</v>
      </c>
      <c r="AH47" s="14">
        <v>648000</v>
      </c>
      <c r="AI47" s="14">
        <v>648000</v>
      </c>
      <c r="AJ47" s="14">
        <v>648000</v>
      </c>
      <c r="AK47" s="14">
        <v>648000</v>
      </c>
      <c r="AL47" s="14">
        <v>648000</v>
      </c>
      <c r="AM47" s="14">
        <v>648000</v>
      </c>
      <c r="AN47" s="14">
        <v>648000</v>
      </c>
      <c r="AO47" s="14">
        <v>648000</v>
      </c>
      <c r="AQ47" s="33"/>
    </row>
    <row r="48" spans="1:43" s="10" customFormat="1" x14ac:dyDescent="0.2">
      <c r="A48" s="3">
        <f t="shared" si="12"/>
        <v>2037</v>
      </c>
      <c r="B48" s="14">
        <v>486000</v>
      </c>
      <c r="C48" s="14">
        <v>486000</v>
      </c>
      <c r="D48" s="14">
        <v>486000</v>
      </c>
      <c r="E48" s="14">
        <v>0</v>
      </c>
      <c r="F48" s="14">
        <v>162000</v>
      </c>
      <c r="G48" s="14">
        <v>486000</v>
      </c>
      <c r="H48" s="14">
        <v>486000</v>
      </c>
      <c r="I48" s="14">
        <v>486000</v>
      </c>
      <c r="J48" s="14">
        <v>486000</v>
      </c>
      <c r="K48" s="14">
        <v>486000</v>
      </c>
      <c r="L48" s="14">
        <v>486000</v>
      </c>
      <c r="M48" s="14">
        <v>486000</v>
      </c>
      <c r="N48" s="14">
        <v>486000</v>
      </c>
      <c r="O48" s="14">
        <v>486000</v>
      </c>
      <c r="P48" s="14">
        <v>486000</v>
      </c>
      <c r="Q48" s="14">
        <v>486000</v>
      </c>
      <c r="R48" s="14">
        <v>486000</v>
      </c>
      <c r="S48" s="14">
        <v>486000</v>
      </c>
      <c r="T48" s="14">
        <v>486000</v>
      </c>
      <c r="U48" s="14">
        <v>486000</v>
      </c>
      <c r="V48" s="14">
        <v>486000</v>
      </c>
      <c r="W48" s="14">
        <v>486000</v>
      </c>
      <c r="X48" s="14">
        <v>486000</v>
      </c>
      <c r="Y48" s="14">
        <v>486000</v>
      </c>
      <c r="Z48" s="14">
        <v>486000</v>
      </c>
      <c r="AA48" s="14">
        <v>486000</v>
      </c>
      <c r="AB48" s="14">
        <v>486000</v>
      </c>
      <c r="AC48" s="14">
        <v>486000</v>
      </c>
      <c r="AD48" s="14">
        <v>486000</v>
      </c>
      <c r="AE48" s="14">
        <v>486000</v>
      </c>
      <c r="AF48" s="14">
        <v>486000</v>
      </c>
      <c r="AG48" s="14">
        <v>486000</v>
      </c>
      <c r="AH48" s="14">
        <v>486000</v>
      </c>
      <c r="AI48" s="14">
        <v>486000</v>
      </c>
      <c r="AJ48" s="14">
        <v>486000</v>
      </c>
      <c r="AK48" s="14">
        <v>486000</v>
      </c>
      <c r="AL48" s="14">
        <v>486000</v>
      </c>
      <c r="AM48" s="14">
        <v>486000</v>
      </c>
      <c r="AN48" s="14">
        <v>486000</v>
      </c>
      <c r="AO48" s="14">
        <v>485999.99999999988</v>
      </c>
      <c r="AQ48" s="33"/>
    </row>
    <row r="49" spans="1:43" s="10" customFormat="1" x14ac:dyDescent="0.2">
      <c r="A49" s="3">
        <f t="shared" si="12"/>
        <v>2038</v>
      </c>
      <c r="B49" s="14">
        <v>324000</v>
      </c>
      <c r="C49" s="14">
        <v>324000</v>
      </c>
      <c r="D49" s="14">
        <v>324000</v>
      </c>
      <c r="E49" s="14">
        <v>0</v>
      </c>
      <c r="F49" s="14">
        <v>0</v>
      </c>
      <c r="G49" s="14">
        <v>324000</v>
      </c>
      <c r="H49" s="14">
        <v>324000</v>
      </c>
      <c r="I49" s="14">
        <v>324000</v>
      </c>
      <c r="J49" s="14">
        <v>324000</v>
      </c>
      <c r="K49" s="14">
        <v>324000</v>
      </c>
      <c r="L49" s="14">
        <v>324000</v>
      </c>
      <c r="M49" s="14">
        <v>324000</v>
      </c>
      <c r="N49" s="14">
        <v>324000</v>
      </c>
      <c r="O49" s="14">
        <v>324000</v>
      </c>
      <c r="P49" s="14">
        <v>324000</v>
      </c>
      <c r="Q49" s="14">
        <v>324000</v>
      </c>
      <c r="R49" s="14">
        <v>324000</v>
      </c>
      <c r="S49" s="14">
        <v>324000</v>
      </c>
      <c r="T49" s="14">
        <v>324000</v>
      </c>
      <c r="U49" s="14">
        <v>324000</v>
      </c>
      <c r="V49" s="14">
        <v>324000</v>
      </c>
      <c r="W49" s="14">
        <v>324000</v>
      </c>
      <c r="X49" s="14">
        <v>324000</v>
      </c>
      <c r="Y49" s="14">
        <v>324000</v>
      </c>
      <c r="Z49" s="14">
        <v>324000</v>
      </c>
      <c r="AA49" s="14">
        <v>324000</v>
      </c>
      <c r="AB49" s="14">
        <v>324000</v>
      </c>
      <c r="AC49" s="14">
        <v>324000</v>
      </c>
      <c r="AD49" s="14">
        <v>324000</v>
      </c>
      <c r="AE49" s="14">
        <v>324000</v>
      </c>
      <c r="AF49" s="14">
        <v>324000</v>
      </c>
      <c r="AG49" s="14">
        <v>324000</v>
      </c>
      <c r="AH49" s="14">
        <v>324000</v>
      </c>
      <c r="AI49" s="14">
        <v>324000</v>
      </c>
      <c r="AJ49" s="14">
        <v>324000</v>
      </c>
      <c r="AK49" s="14">
        <v>324000</v>
      </c>
      <c r="AL49" s="14">
        <v>324000</v>
      </c>
      <c r="AM49" s="14">
        <v>324000</v>
      </c>
      <c r="AN49" s="14">
        <v>324000</v>
      </c>
      <c r="AO49" s="14">
        <v>324000</v>
      </c>
      <c r="AQ49" s="33"/>
    </row>
    <row r="50" spans="1:43" s="10" customFormat="1" x14ac:dyDescent="0.2">
      <c r="A50" s="3">
        <f t="shared" si="12"/>
        <v>2039</v>
      </c>
      <c r="B50" s="14">
        <v>162000</v>
      </c>
      <c r="C50" s="14">
        <v>162000</v>
      </c>
      <c r="D50" s="14">
        <v>162000</v>
      </c>
      <c r="E50" s="14">
        <v>0</v>
      </c>
      <c r="F50" s="14">
        <v>0</v>
      </c>
      <c r="G50" s="14">
        <v>162000</v>
      </c>
      <c r="H50" s="14">
        <v>162000</v>
      </c>
      <c r="I50" s="14">
        <v>162000</v>
      </c>
      <c r="J50" s="14">
        <v>162000</v>
      </c>
      <c r="K50" s="14">
        <v>162000</v>
      </c>
      <c r="L50" s="14">
        <v>162000</v>
      </c>
      <c r="M50" s="14">
        <v>162000</v>
      </c>
      <c r="N50" s="14">
        <v>162000</v>
      </c>
      <c r="O50" s="14">
        <v>162000</v>
      </c>
      <c r="P50" s="14">
        <v>162000</v>
      </c>
      <c r="Q50" s="14">
        <v>162000</v>
      </c>
      <c r="R50" s="14">
        <v>162000</v>
      </c>
      <c r="S50" s="14">
        <v>162000</v>
      </c>
      <c r="T50" s="14">
        <v>162000</v>
      </c>
      <c r="U50" s="14">
        <v>162000</v>
      </c>
      <c r="V50" s="14">
        <v>162000</v>
      </c>
      <c r="W50" s="14">
        <v>162000</v>
      </c>
      <c r="X50" s="14">
        <v>162000</v>
      </c>
      <c r="Y50" s="14">
        <v>162000</v>
      </c>
      <c r="Z50" s="14">
        <v>162000</v>
      </c>
      <c r="AA50" s="14">
        <v>162000</v>
      </c>
      <c r="AB50" s="14">
        <v>162000</v>
      </c>
      <c r="AC50" s="14">
        <v>162000</v>
      </c>
      <c r="AD50" s="14">
        <v>162000</v>
      </c>
      <c r="AE50" s="14">
        <v>162000</v>
      </c>
      <c r="AF50" s="14">
        <v>162000</v>
      </c>
      <c r="AG50" s="14">
        <v>162000</v>
      </c>
      <c r="AH50" s="14">
        <v>162000</v>
      </c>
      <c r="AI50" s="14">
        <v>162000</v>
      </c>
      <c r="AJ50" s="14">
        <v>162000</v>
      </c>
      <c r="AK50" s="14">
        <v>162000</v>
      </c>
      <c r="AL50" s="14">
        <v>162000</v>
      </c>
      <c r="AM50" s="14">
        <v>162000</v>
      </c>
      <c r="AN50" s="14">
        <v>162000</v>
      </c>
      <c r="AO50" s="14">
        <v>162000.00000000003</v>
      </c>
      <c r="AQ50" s="33"/>
    </row>
    <row r="51" spans="1:43" s="10" customFormat="1" x14ac:dyDescent="0.2">
      <c r="A51" s="3">
        <f t="shared" si="12"/>
        <v>2040</v>
      </c>
      <c r="B51" s="14">
        <v>0</v>
      </c>
      <c r="C51" s="14">
        <v>0</v>
      </c>
      <c r="D51" s="14">
        <v>0</v>
      </c>
      <c r="E51" s="14">
        <v>0</v>
      </c>
      <c r="F51" s="14">
        <v>0</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4">
        <v>0</v>
      </c>
      <c r="AI51" s="14">
        <v>0</v>
      </c>
      <c r="AJ51" s="14">
        <v>0</v>
      </c>
      <c r="AK51" s="14">
        <v>0</v>
      </c>
      <c r="AL51" s="14">
        <v>0</v>
      </c>
      <c r="AM51" s="14">
        <v>0</v>
      </c>
      <c r="AN51" s="14">
        <v>0</v>
      </c>
      <c r="AO51" s="14">
        <v>0</v>
      </c>
      <c r="AQ51" s="33"/>
    </row>
    <row r="52" spans="1:43" s="10" customFormat="1" x14ac:dyDescent="0.2">
      <c r="A52" s="3">
        <f t="shared" si="12"/>
        <v>2041</v>
      </c>
      <c r="B52" s="14">
        <v>0</v>
      </c>
      <c r="C52" s="14">
        <v>0</v>
      </c>
      <c r="D52" s="14">
        <v>0</v>
      </c>
      <c r="E52" s="14">
        <v>0</v>
      </c>
      <c r="F52" s="14">
        <v>0</v>
      </c>
      <c r="G52" s="14">
        <v>0</v>
      </c>
      <c r="H52" s="14">
        <v>0</v>
      </c>
      <c r="I52" s="14">
        <v>0</v>
      </c>
      <c r="J52" s="14">
        <v>0</v>
      </c>
      <c r="K52" s="14">
        <v>0</v>
      </c>
      <c r="L52" s="14">
        <v>0</v>
      </c>
      <c r="M52" s="14">
        <v>0</v>
      </c>
      <c r="N52" s="14">
        <v>0</v>
      </c>
      <c r="O52" s="14">
        <v>0</v>
      </c>
      <c r="P52" s="14">
        <v>0</v>
      </c>
      <c r="Q52" s="14">
        <v>0</v>
      </c>
      <c r="R52" s="14">
        <v>0</v>
      </c>
      <c r="S52" s="14">
        <v>0</v>
      </c>
      <c r="T52" s="14">
        <v>0</v>
      </c>
      <c r="U52" s="14">
        <v>0</v>
      </c>
      <c r="V52" s="14">
        <v>0</v>
      </c>
      <c r="W52" s="14">
        <v>0</v>
      </c>
      <c r="X52" s="14">
        <v>0</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14">
        <v>0</v>
      </c>
      <c r="AQ52" s="33"/>
    </row>
    <row r="53" spans="1:43" s="10" customFormat="1" x14ac:dyDescent="0.2">
      <c r="A53" s="3">
        <f t="shared" si="12"/>
        <v>2042</v>
      </c>
      <c r="B53" s="14">
        <v>0</v>
      </c>
      <c r="C53" s="14">
        <v>0</v>
      </c>
      <c r="D53" s="14">
        <v>0</v>
      </c>
      <c r="E53" s="14">
        <v>0</v>
      </c>
      <c r="F53" s="14">
        <v>0</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4">
        <v>0</v>
      </c>
      <c r="AI53" s="14">
        <v>0</v>
      </c>
      <c r="AJ53" s="14">
        <v>0</v>
      </c>
      <c r="AK53" s="14">
        <v>0</v>
      </c>
      <c r="AL53" s="14">
        <v>0</v>
      </c>
      <c r="AM53" s="14">
        <v>0</v>
      </c>
      <c r="AN53" s="14">
        <v>0</v>
      </c>
      <c r="AO53" s="14">
        <v>0</v>
      </c>
      <c r="AQ53" s="33"/>
    </row>
    <row r="54" spans="1:43" s="10" customFormat="1" x14ac:dyDescent="0.2">
      <c r="A54" s="3">
        <v>2043</v>
      </c>
      <c r="B54" s="14">
        <v>0</v>
      </c>
      <c r="C54" s="14">
        <v>0</v>
      </c>
      <c r="D54" s="14">
        <v>0</v>
      </c>
      <c r="E54" s="14">
        <v>0</v>
      </c>
      <c r="F54" s="14">
        <v>0</v>
      </c>
      <c r="G54" s="14">
        <v>0</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4">
        <v>0</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Q54" s="33"/>
    </row>
    <row r="55" spans="1:43" ht="130" x14ac:dyDescent="0.2">
      <c r="A55" s="19" t="s">
        <v>169</v>
      </c>
      <c r="AO55" s="24" t="s">
        <v>276</v>
      </c>
    </row>
  </sheetData>
  <phoneticPr fontId="2" type="noConversion"/>
  <pageMargins left="0.25" right="0.25" top="0.75" bottom="0.75" header="0.3" footer="0.3"/>
  <pageSetup paperSize="3" scale="37" orientation="landscape" r:id="rId1"/>
  <headerFooter>
    <oddHeader>&amp;L&amp;"-,Bold Italic"&amp;12PGE Clean Energy Plan and Integrated Resource Plan 2023&amp;C&amp;"-,Bold Italic"&amp;12CEP Data Template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0bbc8c7-d657-4e04-a3bd-c94d17532d74">
      <UserInfo>
        <DisplayName>Erin Apperson</DisplayName>
        <AccountId>176</AccountId>
        <AccountType/>
      </UserInfo>
      <UserInfo>
        <DisplayName>Seth Wiggins</DisplayName>
        <AccountId>28</AccountId>
        <AccountType/>
      </UserInfo>
      <UserInfo>
        <DisplayName>Kristen Sheeran</DisplayName>
        <AccountId>180</AccountId>
        <AccountType/>
      </UserInfo>
      <UserInfo>
        <DisplayName>Joe Boyles</DisplayName>
        <AccountId>82</AccountId>
        <AccountType/>
      </UserInfo>
      <UserInfo>
        <DisplayName>Brendan McCarthy</DisplayName>
        <AccountId>861</AccountId>
        <AccountType/>
      </UserInfo>
      <UserInfo>
        <DisplayName>Rainbow Wong</DisplayName>
        <AccountId>24</AccountId>
        <AccountType/>
      </UserInfo>
      <UserInfo>
        <DisplayName>Stefan Brown</DisplayName>
        <AccountId>59</AccountId>
        <AccountType/>
      </UserInfo>
      <UserInfo>
        <DisplayName>Sam Newman</DisplayName>
        <AccountId>345</AccountId>
        <AccountType/>
      </UserInfo>
      <UserInfo>
        <DisplayName>Shadia Duery</DisplayName>
        <AccountId>81</AccountId>
        <AccountType/>
      </UserInfo>
      <UserInfo>
        <DisplayName>Rob Campbell</DisplayName>
        <AccountId>23</AccountId>
        <AccountType/>
      </UserInfo>
      <UserInfo>
        <DisplayName>Tomas Morrissey</DisplayName>
        <AccountId>22</AccountId>
        <AccountType/>
      </UserInfo>
      <UserInfo>
        <DisplayName>Nihit Shah</DisplayName>
        <AccountId>26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E85AF6B0981B43A284C62FE4659F59" ma:contentTypeVersion="5" ma:contentTypeDescription="Create a new document." ma:contentTypeScope="" ma:versionID="26b12bc9ce9a4f83150c793f40ffa630">
  <xsd:schema xmlns:xsd="http://www.w3.org/2001/XMLSchema" xmlns:xs="http://www.w3.org/2001/XMLSchema" xmlns:p="http://schemas.microsoft.com/office/2006/metadata/properties" xmlns:ns2="797897ee-4c3f-43d4-be54-79c52ed97760" xmlns:ns3="80bbc8c7-d657-4e04-a3bd-c94d17532d74" targetNamespace="http://schemas.microsoft.com/office/2006/metadata/properties" ma:root="true" ma:fieldsID="3b20773686ea1e007049f56ad274e431" ns2:_="" ns3:_="">
    <xsd:import namespace="797897ee-4c3f-43d4-be54-79c52ed97760"/>
    <xsd:import namespace="80bbc8c7-d657-4e04-a3bd-c94d17532d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7897ee-4c3f-43d4-be54-79c52ed97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bc8c7-d657-4e04-a3bd-c94d17532d7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071D2-936D-47E0-AA2C-FF396C505766}">
  <ds:schemaRefs>
    <ds:schemaRef ds:uri="http://schemas.microsoft.com/sharepoint/v3/contenttype/forms"/>
  </ds:schemaRefs>
</ds:datastoreItem>
</file>

<file path=customXml/itemProps2.xml><?xml version="1.0" encoding="utf-8"?>
<ds:datastoreItem xmlns:ds="http://schemas.openxmlformats.org/officeDocument/2006/customXml" ds:itemID="{3F5A5224-ADAB-4BEB-9497-97BDE4B1B240}">
  <ds:schemaRef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0bbc8c7-d657-4e04-a3bd-c94d17532d74"/>
    <ds:schemaRef ds:uri="797897ee-4c3f-43d4-be54-79c52ed97760"/>
    <ds:schemaRef ds:uri="http://purl.org/dc/dcmitype/"/>
    <ds:schemaRef ds:uri="http://purl.org/dc/terms/"/>
  </ds:schemaRefs>
</ds:datastoreItem>
</file>

<file path=customXml/itemProps3.xml><?xml version="1.0" encoding="utf-8"?>
<ds:datastoreItem xmlns:ds="http://schemas.openxmlformats.org/officeDocument/2006/customXml" ds:itemID="{47D7247B-C1AF-40BF-A604-A9D5D3AB0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7897ee-4c3f-43d4-be54-79c52ed97760"/>
    <ds:schemaRef ds:uri="80bbc8c7-d657-4e04-a3bd-c94d17532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Intro</vt:lpstr>
      <vt:lpstr>Description</vt:lpstr>
      <vt:lpstr>Portfolios</vt:lpstr>
      <vt:lpstr>Annual Goals for Actions</vt:lpstr>
      <vt:lpstr>Annual GHG Impacts of Actions</vt:lpstr>
      <vt:lpstr>Annual CBI Impacts of Actions</vt:lpstr>
      <vt:lpstr>Portfolio Scoring</vt:lpstr>
      <vt:lpstr>Additional Transparency Items</vt:lpstr>
      <vt:lpstr>GHG Emissions</vt:lpstr>
      <vt:lpstr>Fossil fuel operations</vt:lpstr>
      <vt:lpstr>Annual costs</vt:lpstr>
      <vt:lpstr>RECs</vt:lpstr>
      <vt:lpstr>'Annual CBI Impacts of Actions'!Print_Area</vt:lpstr>
      <vt:lpstr>'Annual costs'!Print_Area</vt:lpstr>
      <vt:lpstr>'Annual GHG Impacts of Actions'!Print_Area</vt:lpstr>
      <vt:lpstr>'Annual Goals for Actions'!Print_Area</vt:lpstr>
      <vt:lpstr>Description!Print_Area</vt:lpstr>
      <vt:lpstr>'Fossil fuel operations'!Print_Area</vt:lpstr>
      <vt:lpstr>'GHG Emissions'!Print_Area</vt:lpstr>
      <vt:lpstr>Intro!Print_Area</vt:lpstr>
      <vt:lpstr>'Portfolio Scoring'!Print_Area</vt:lpstr>
      <vt:lpstr>Portfolios!Print_Area</vt:lpstr>
      <vt:lpstr>RECs!Print_Area</vt:lpstr>
      <vt:lpstr>'Annual CBI Impacts of Actions'!Print_Titles</vt:lpstr>
      <vt:lpstr>'Annual GHG Impacts of Actions'!Print_Titles</vt:lpstr>
      <vt:lpstr>'Annual Goals for Actions'!Print_Titles</vt:lpstr>
      <vt:lpstr>RevDate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elaine</dc:creator>
  <cp:keywords/>
  <dc:description/>
  <cp:lastModifiedBy>Brianna Ward (non-PGE, Contingent)</cp:lastModifiedBy>
  <cp:revision/>
  <dcterms:created xsi:type="dcterms:W3CDTF">2023-02-14T21:14:30Z</dcterms:created>
  <dcterms:modified xsi:type="dcterms:W3CDTF">2023-10-10T16:13:40Z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0x0101008DE85AF6B0981B43A284C62FE4659F59</vt:lpwstr>
  </property>
  <property fmtid="{D5CDD505-2E9C-101B-9397-08002B2CF9AE}" pid="3" name="MediaServiceImageTags">
    <vt:lpwstr/>
  </property>
</Properties>
</file>