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Users\E80797\Desktop\"/>
    </mc:Choice>
  </mc:AlternateContent>
  <xr:revisionPtr revIDLastSave="0" documentId="8_{242BF22E-B6DC-4A65-8411-A4CAAA2CAB72}" xr6:coauthVersionLast="47" xr6:coauthVersionMax="47" xr10:uidLastSave="{00000000-0000-0000-0000-000000000000}"/>
  <bookViews>
    <workbookView xWindow="-28920" yWindow="-1755" windowWidth="29040" windowHeight="17520" tabRatio="774" activeTab="2" xr2:uid="{00000000-000D-0000-FFFF-FFFF00000000}"/>
  </bookViews>
  <sheets>
    <sheet name="Pricing Summary Sheet" sheetId="5" r:id="rId1"/>
    <sheet name="Pricing Details" sheetId="21" r:id="rId2"/>
    <sheet name="Annual Spread Pricing" sheetId="22" r:id="rId3"/>
    <sheet name="Assumptions" sheetId="6"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5" l="1"/>
  <c r="C7" i="5"/>
  <c r="AN13" i="21"/>
  <c r="AR59" i="21" l="1"/>
  <c r="AN59" i="21"/>
  <c r="AB59" i="21"/>
  <c r="AO59" i="21" s="1"/>
  <c r="AA59" i="21"/>
  <c r="AB49" i="21"/>
  <c r="AO49" i="21" s="1"/>
  <c r="AA49" i="21"/>
  <c r="AN49" i="21" s="1"/>
  <c r="AR49" i="21" s="1"/>
  <c r="L30" i="22"/>
  <c r="L26" i="22"/>
  <c r="L22" i="22"/>
  <c r="L18" i="22"/>
  <c r="L14" i="22"/>
  <c r="L10" i="22"/>
  <c r="L6" i="22"/>
  <c r="E5" i="22"/>
  <c r="D5" i="22"/>
  <c r="AM69" i="21"/>
  <c r="AL69" i="21"/>
  <c r="AK69" i="21"/>
  <c r="AJ69" i="21"/>
  <c r="AI69" i="21"/>
  <c r="AH69" i="21"/>
  <c r="AG69" i="21"/>
  <c r="AF69" i="21"/>
  <c r="AE69" i="21"/>
  <c r="AD69" i="21"/>
  <c r="AC69" i="21"/>
  <c r="Z69" i="21"/>
  <c r="Y69" i="21"/>
  <c r="X69" i="21"/>
  <c r="W69" i="21"/>
  <c r="V69" i="21"/>
  <c r="U69" i="21"/>
  <c r="T69" i="21"/>
  <c r="S69" i="21"/>
  <c r="R69" i="21"/>
  <c r="Q69" i="21"/>
  <c r="P69" i="21"/>
  <c r="O69" i="21"/>
  <c r="N69" i="21"/>
  <c r="M69" i="21"/>
  <c r="L69" i="21"/>
  <c r="K69" i="21"/>
  <c r="J69" i="21"/>
  <c r="I69" i="21"/>
  <c r="H69" i="21"/>
  <c r="G69" i="21"/>
  <c r="F69" i="21"/>
  <c r="E69" i="21"/>
  <c r="D69" i="21"/>
  <c r="B69" i="21"/>
  <c r="AA68" i="21"/>
  <c r="AN68" i="21" s="1"/>
  <c r="AR68" i="21" s="1"/>
  <c r="AA67" i="21"/>
  <c r="AN67" i="21" s="1"/>
  <c r="AR67" i="21" s="1"/>
  <c r="AA66" i="21"/>
  <c r="AN66" i="21" s="1"/>
  <c r="AR66" i="21" s="1"/>
  <c r="AA65" i="21"/>
  <c r="AN65" i="21" s="1"/>
  <c r="AM63" i="21"/>
  <c r="AL63" i="21"/>
  <c r="AK63" i="21"/>
  <c r="AJ63" i="21"/>
  <c r="AI63" i="21"/>
  <c r="AH63" i="21"/>
  <c r="AG63" i="21"/>
  <c r="AF63" i="21"/>
  <c r="AE63" i="21"/>
  <c r="AD63" i="21"/>
  <c r="AC63" i="21"/>
  <c r="Z63" i="21"/>
  <c r="Y63" i="21"/>
  <c r="X63" i="21"/>
  <c r="W63" i="21"/>
  <c r="V63" i="21"/>
  <c r="U63" i="21"/>
  <c r="T63" i="21"/>
  <c r="S63" i="21"/>
  <c r="R63" i="21"/>
  <c r="Q63" i="21"/>
  <c r="P63" i="21"/>
  <c r="O63" i="21"/>
  <c r="N63" i="21"/>
  <c r="M63" i="21"/>
  <c r="L63" i="21"/>
  <c r="K63" i="21"/>
  <c r="J63" i="21"/>
  <c r="I63" i="21"/>
  <c r="H63" i="21"/>
  <c r="G63" i="21"/>
  <c r="F63" i="21"/>
  <c r="E63" i="21"/>
  <c r="D63" i="21"/>
  <c r="B63" i="21"/>
  <c r="AA62" i="21"/>
  <c r="AN62" i="21" s="1"/>
  <c r="AR62" i="21" s="1"/>
  <c r="AA61" i="21"/>
  <c r="AN61" i="21" s="1"/>
  <c r="AR61" i="21" s="1"/>
  <c r="AA60" i="21"/>
  <c r="AN60" i="21" s="1"/>
  <c r="AR60" i="21" s="1"/>
  <c r="AA58" i="21"/>
  <c r="AN58" i="21" s="1"/>
  <c r="AR58" i="21" s="1"/>
  <c r="AA57" i="21"/>
  <c r="AN57" i="21" s="1"/>
  <c r="AR57" i="21" s="1"/>
  <c r="AA56" i="21"/>
  <c r="AN56" i="21" s="1"/>
  <c r="AR56" i="21" s="1"/>
  <c r="AA55" i="21"/>
  <c r="AN55" i="21" s="1"/>
  <c r="AM53" i="21"/>
  <c r="AL53" i="21"/>
  <c r="AK53" i="21"/>
  <c r="AJ53" i="21"/>
  <c r="AI53" i="21"/>
  <c r="AH53" i="21"/>
  <c r="AG53" i="21"/>
  <c r="AE53" i="21"/>
  <c r="AD53" i="21"/>
  <c r="AC53" i="21"/>
  <c r="Z53" i="21"/>
  <c r="Y53" i="21"/>
  <c r="X53" i="21"/>
  <c r="W53" i="21"/>
  <c r="V53" i="21"/>
  <c r="U53" i="21"/>
  <c r="T53" i="21"/>
  <c r="S53" i="21"/>
  <c r="R53" i="21"/>
  <c r="Q53" i="21"/>
  <c r="P53" i="21"/>
  <c r="O53" i="21"/>
  <c r="N53" i="21"/>
  <c r="M53" i="21"/>
  <c r="L53" i="21"/>
  <c r="K53" i="21"/>
  <c r="J53" i="21"/>
  <c r="I53" i="21"/>
  <c r="H53" i="21"/>
  <c r="G53" i="21"/>
  <c r="F53" i="21"/>
  <c r="E53" i="21"/>
  <c r="D53" i="21"/>
  <c r="B53" i="21"/>
  <c r="AA52" i="21"/>
  <c r="AN52" i="21" s="1"/>
  <c r="AR52" i="21" s="1"/>
  <c r="AA51" i="21"/>
  <c r="AN51" i="21" s="1"/>
  <c r="AR51" i="21" s="1"/>
  <c r="AA50" i="21"/>
  <c r="AN50" i="21" s="1"/>
  <c r="AR50" i="21" s="1"/>
  <c r="AA48" i="21"/>
  <c r="AN48" i="21" s="1"/>
  <c r="AR48" i="21" s="1"/>
  <c r="AA47" i="21"/>
  <c r="AN47" i="21" s="1"/>
  <c r="AR47" i="21" s="1"/>
  <c r="AA46" i="21"/>
  <c r="AN46" i="21" s="1"/>
  <c r="AR46" i="21" s="1"/>
  <c r="AA45" i="21"/>
  <c r="AN45" i="21" s="1"/>
  <c r="AR45" i="21" s="1"/>
  <c r="AA44" i="21"/>
  <c r="AN44" i="21" s="1"/>
  <c r="AR44" i="21" s="1"/>
  <c r="AA43" i="21"/>
  <c r="AN43" i="21" s="1"/>
  <c r="AR43" i="21" s="1"/>
  <c r="AA42" i="21"/>
  <c r="AN42" i="21" s="1"/>
  <c r="AR42" i="21" s="1"/>
  <c r="AF53" i="21"/>
  <c r="AA41" i="21"/>
  <c r="AN41" i="21" s="1"/>
  <c r="AR41" i="21" s="1"/>
  <c r="AA40" i="21"/>
  <c r="AM38" i="21"/>
  <c r="AL38" i="21"/>
  <c r="AK38" i="21"/>
  <c r="AJ38" i="21"/>
  <c r="AI38" i="21"/>
  <c r="AH38" i="21"/>
  <c r="AG38" i="21"/>
  <c r="AF38" i="21"/>
  <c r="AE38" i="21"/>
  <c r="AD38" i="21"/>
  <c r="AC38" i="21"/>
  <c r="Z38" i="21"/>
  <c r="Y38" i="21"/>
  <c r="X38" i="21"/>
  <c r="W38" i="21"/>
  <c r="V38" i="21"/>
  <c r="U38" i="21"/>
  <c r="T38" i="21"/>
  <c r="S38" i="21"/>
  <c r="R38" i="21"/>
  <c r="Q38" i="21"/>
  <c r="P38" i="21"/>
  <c r="O38" i="21"/>
  <c r="N38" i="21"/>
  <c r="M38" i="21"/>
  <c r="L38" i="21"/>
  <c r="K38" i="21"/>
  <c r="J38" i="21"/>
  <c r="I38" i="21"/>
  <c r="H38" i="21"/>
  <c r="G38" i="21"/>
  <c r="F38" i="21"/>
  <c r="E38" i="21"/>
  <c r="D38" i="21"/>
  <c r="B38" i="21"/>
  <c r="AA37" i="21"/>
  <c r="AN37" i="21" s="1"/>
  <c r="AR37" i="21" s="1"/>
  <c r="AA36" i="21"/>
  <c r="AN36" i="21" s="1"/>
  <c r="AR36" i="21" s="1"/>
  <c r="AA35" i="21"/>
  <c r="AN35" i="21" s="1"/>
  <c r="AR35" i="21" s="1"/>
  <c r="AA34" i="21"/>
  <c r="AN34" i="21" s="1"/>
  <c r="AR34" i="21" s="1"/>
  <c r="AA33" i="21"/>
  <c r="AN33" i="21" s="1"/>
  <c r="AR33" i="21" s="1"/>
  <c r="AA32" i="21"/>
  <c r="AN32" i="21" s="1"/>
  <c r="AR32" i="21" s="1"/>
  <c r="AA31" i="21"/>
  <c r="AN31" i="21" s="1"/>
  <c r="AM29" i="21"/>
  <c r="AL29" i="21"/>
  <c r="AK29" i="21"/>
  <c r="AJ29" i="21"/>
  <c r="AI29" i="21"/>
  <c r="AH29" i="21"/>
  <c r="AG29" i="21"/>
  <c r="AF29" i="21"/>
  <c r="AE29" i="21"/>
  <c r="AD29" i="21"/>
  <c r="AC29" i="21"/>
  <c r="Z29" i="21"/>
  <c r="Y29" i="21"/>
  <c r="X29" i="21"/>
  <c r="W29" i="21"/>
  <c r="V29" i="21"/>
  <c r="U29" i="21"/>
  <c r="T29" i="21"/>
  <c r="S29" i="21"/>
  <c r="R29" i="21"/>
  <c r="Q29" i="21"/>
  <c r="P29" i="21"/>
  <c r="O29" i="21"/>
  <c r="N29" i="21"/>
  <c r="M29" i="21"/>
  <c r="L29" i="21"/>
  <c r="K29" i="21"/>
  <c r="J29" i="21"/>
  <c r="I29" i="21"/>
  <c r="H29" i="21"/>
  <c r="G29" i="21"/>
  <c r="F29" i="21"/>
  <c r="E29" i="21"/>
  <c r="D29" i="21"/>
  <c r="B29" i="21"/>
  <c r="AA28" i="21"/>
  <c r="AN28" i="21" s="1"/>
  <c r="AR28" i="21" s="1"/>
  <c r="AA27" i="21"/>
  <c r="AN27" i="21" s="1"/>
  <c r="AR27" i="21" s="1"/>
  <c r="AA26" i="21"/>
  <c r="AA25" i="21"/>
  <c r="AN25" i="21" s="1"/>
  <c r="AR25" i="21" s="1"/>
  <c r="AM23" i="21"/>
  <c r="AL23" i="21"/>
  <c r="AK23" i="21"/>
  <c r="AJ23" i="21"/>
  <c r="AI23" i="21"/>
  <c r="AH23" i="21"/>
  <c r="AG23" i="21"/>
  <c r="AF23" i="21"/>
  <c r="AE23" i="21"/>
  <c r="AD23" i="21"/>
  <c r="AC23" i="21"/>
  <c r="Z23" i="21"/>
  <c r="Y23" i="21"/>
  <c r="X23" i="21"/>
  <c r="W23" i="21"/>
  <c r="V23" i="21"/>
  <c r="U23" i="21"/>
  <c r="T23" i="21"/>
  <c r="S23" i="21"/>
  <c r="R23" i="21"/>
  <c r="Q23" i="21"/>
  <c r="P23" i="21"/>
  <c r="O23" i="21"/>
  <c r="N23" i="21"/>
  <c r="M23" i="21"/>
  <c r="L23" i="21"/>
  <c r="K23" i="21"/>
  <c r="J23" i="21"/>
  <c r="I23" i="21"/>
  <c r="H23" i="21"/>
  <c r="G23" i="21"/>
  <c r="F23" i="21"/>
  <c r="E23" i="21"/>
  <c r="D23" i="21"/>
  <c r="B23" i="21"/>
  <c r="AA22" i="21"/>
  <c r="AN22" i="21" s="1"/>
  <c r="AR22" i="21" s="1"/>
  <c r="AA21" i="21"/>
  <c r="AN21" i="21" s="1"/>
  <c r="AR21" i="21" s="1"/>
  <c r="AA20" i="21"/>
  <c r="AN20" i="21" s="1"/>
  <c r="AR20" i="21" s="1"/>
  <c r="AA19" i="21"/>
  <c r="AN19" i="21" s="1"/>
  <c r="AR19" i="21" s="1"/>
  <c r="AA18" i="21"/>
  <c r="AN18" i="21" s="1"/>
  <c r="AR18" i="21" s="1"/>
  <c r="AA17" i="21"/>
  <c r="AN17" i="21" s="1"/>
  <c r="AR17" i="21" s="1"/>
  <c r="AA16" i="21"/>
  <c r="AN16" i="21" s="1"/>
  <c r="AR16" i="21" s="1"/>
  <c r="AA15" i="21"/>
  <c r="AN15" i="21" s="1"/>
  <c r="AR15" i="21" s="1"/>
  <c r="AA14" i="21"/>
  <c r="AN14" i="21" s="1"/>
  <c r="AR14" i="21" s="1"/>
  <c r="AA13" i="21"/>
  <c r="AR13" i="21" s="1"/>
  <c r="AM11" i="21"/>
  <c r="AL11" i="21"/>
  <c r="AK11" i="21"/>
  <c r="AJ11" i="21"/>
  <c r="AI11" i="21"/>
  <c r="AH11" i="21"/>
  <c r="AG11" i="21"/>
  <c r="AF11" i="21"/>
  <c r="AE11" i="21"/>
  <c r="AD11" i="21"/>
  <c r="AC11" i="21"/>
  <c r="Z11" i="21"/>
  <c r="Y11" i="21"/>
  <c r="X11" i="21"/>
  <c r="W11" i="21"/>
  <c r="V11" i="21"/>
  <c r="U11" i="21"/>
  <c r="T11" i="21"/>
  <c r="S11" i="21"/>
  <c r="R11" i="21"/>
  <c r="Q11" i="21"/>
  <c r="P11" i="21"/>
  <c r="O11" i="21"/>
  <c r="N11" i="21"/>
  <c r="M11" i="21"/>
  <c r="L11" i="21"/>
  <c r="K11" i="21"/>
  <c r="J11" i="21"/>
  <c r="I11" i="21"/>
  <c r="H11" i="21"/>
  <c r="G11" i="21"/>
  <c r="F11" i="21"/>
  <c r="E11" i="21"/>
  <c r="D11" i="21"/>
  <c r="B11" i="21"/>
  <c r="AA10" i="21"/>
  <c r="AN10" i="21" s="1"/>
  <c r="AR10" i="21" s="1"/>
  <c r="AA9" i="21"/>
  <c r="AN9" i="21" s="1"/>
  <c r="AR9" i="21" s="1"/>
  <c r="AA8" i="21"/>
  <c r="AN8" i="21" s="1"/>
  <c r="AA7" i="21"/>
  <c r="AB56" i="21"/>
  <c r="AO56" i="21" s="1"/>
  <c r="AS56" i="21" s="1"/>
  <c r="F5" i="22" l="1"/>
  <c r="AA11" i="21"/>
  <c r="AD70" i="21"/>
  <c r="AL70" i="21"/>
  <c r="R70" i="21"/>
  <c r="I70" i="21"/>
  <c r="AA53" i="21"/>
  <c r="L70" i="21"/>
  <c r="V70" i="21"/>
  <c r="G70" i="21"/>
  <c r="H70" i="21"/>
  <c r="AB16" i="21"/>
  <c r="AO16" i="21" s="1"/>
  <c r="AS16" i="21" s="1"/>
  <c r="AC70" i="21"/>
  <c r="E70" i="21"/>
  <c r="AM70" i="21"/>
  <c r="AB35" i="21"/>
  <c r="AO35" i="21" s="1"/>
  <c r="AS35" i="21" s="1"/>
  <c r="AB46" i="21"/>
  <c r="AO46" i="21" s="1"/>
  <c r="AS46" i="21" s="1"/>
  <c r="AB67" i="21"/>
  <c r="AO67" i="21" s="1"/>
  <c r="AS67" i="21" s="1"/>
  <c r="S70" i="21"/>
  <c r="J70" i="21"/>
  <c r="AB18" i="21"/>
  <c r="AO18" i="21" s="1"/>
  <c r="AS18" i="21" s="1"/>
  <c r="AH70" i="21"/>
  <c r="AJ70" i="21"/>
  <c r="AB10" i="21"/>
  <c r="AO10" i="21" s="1"/>
  <c r="AS10" i="21" s="1"/>
  <c r="AB21" i="21"/>
  <c r="AO21" i="21" s="1"/>
  <c r="AS21" i="21" s="1"/>
  <c r="AB47" i="21"/>
  <c r="AO47" i="21" s="1"/>
  <c r="AS47" i="21" s="1"/>
  <c r="AE70" i="21"/>
  <c r="AB25" i="21"/>
  <c r="AO25" i="21" s="1"/>
  <c r="AS25" i="21" s="1"/>
  <c r="AN40" i="21"/>
  <c r="AR40" i="21" s="1"/>
  <c r="AR53" i="21" s="1"/>
  <c r="AB68" i="21"/>
  <c r="AO68" i="21" s="1"/>
  <c r="AS68" i="21" s="1"/>
  <c r="AB51" i="21"/>
  <c r="AO51" i="21" s="1"/>
  <c r="AS51" i="21" s="1"/>
  <c r="AB7" i="21"/>
  <c r="AB31" i="21"/>
  <c r="AO31" i="21" s="1"/>
  <c r="AS31" i="21" s="1"/>
  <c r="AB28" i="21"/>
  <c r="AO28" i="21" s="1"/>
  <c r="AS28" i="21" s="1"/>
  <c r="W70" i="21"/>
  <c r="AB41" i="21"/>
  <c r="AO41" i="21" s="1"/>
  <c r="AS41" i="21" s="1"/>
  <c r="T70" i="21"/>
  <c r="AB48" i="21"/>
  <c r="AO48" i="21" s="1"/>
  <c r="AS48" i="21" s="1"/>
  <c r="U70" i="21"/>
  <c r="D70" i="21"/>
  <c r="X70" i="21"/>
  <c r="AB50" i="21"/>
  <c r="AO50" i="21" s="1"/>
  <c r="AS50" i="21" s="1"/>
  <c r="AN7" i="21"/>
  <c r="AR7" i="21" s="1"/>
  <c r="AG70" i="21"/>
  <c r="AB8" i="21"/>
  <c r="AO8" i="21" s="1"/>
  <c r="AS8" i="21" s="1"/>
  <c r="P70" i="21"/>
  <c r="AB66" i="21"/>
  <c r="AO66" i="21" s="1"/>
  <c r="AS66" i="21" s="1"/>
  <c r="AB9" i="21"/>
  <c r="AO9" i="21" s="1"/>
  <c r="AS9" i="21" s="1"/>
  <c r="AB14" i="21"/>
  <c r="AO14" i="21" s="1"/>
  <c r="AS14" i="21" s="1"/>
  <c r="AB15" i="21"/>
  <c r="AO15" i="21" s="1"/>
  <c r="AS15" i="21" s="1"/>
  <c r="AB32" i="21"/>
  <c r="AO32" i="21" s="1"/>
  <c r="AS32" i="21" s="1"/>
  <c r="N70" i="21"/>
  <c r="O70" i="21"/>
  <c r="AK70" i="21"/>
  <c r="Q70" i="21"/>
  <c r="F70" i="21"/>
  <c r="Z70" i="21"/>
  <c r="AA29" i="21"/>
  <c r="AB33" i="21"/>
  <c r="AO33" i="21" s="1"/>
  <c r="AS33" i="21" s="1"/>
  <c r="AB26" i="21"/>
  <c r="AO26" i="21" s="1"/>
  <c r="AS26" i="21" s="1"/>
  <c r="AB55" i="21"/>
  <c r="AO55" i="21" s="1"/>
  <c r="AS55" i="21" s="1"/>
  <c r="AB17" i="21"/>
  <c r="AO17" i="21" s="1"/>
  <c r="AS17" i="21" s="1"/>
  <c r="K70" i="21"/>
  <c r="M70" i="21"/>
  <c r="AI70" i="21"/>
  <c r="Y70" i="21"/>
  <c r="AB34" i="21"/>
  <c r="AO34" i="21" s="1"/>
  <c r="AS34" i="21" s="1"/>
  <c r="AB65" i="21"/>
  <c r="AO65" i="21" s="1"/>
  <c r="AB60" i="21"/>
  <c r="AO60" i="21" s="1"/>
  <c r="AS60" i="21" s="1"/>
  <c r="AN23" i="21"/>
  <c r="AN53" i="21"/>
  <c r="AF70" i="21"/>
  <c r="AR23" i="21"/>
  <c r="AR31" i="21"/>
  <c r="AR38" i="21" s="1"/>
  <c r="AN38" i="21"/>
  <c r="AN63" i="21"/>
  <c r="AR8" i="21"/>
  <c r="AR65" i="21"/>
  <c r="AR69" i="21" s="1"/>
  <c r="AN69" i="21"/>
  <c r="AR55" i="21"/>
  <c r="AR63" i="21" s="1"/>
  <c r="AA38" i="21"/>
  <c r="AB27" i="21"/>
  <c r="AO27" i="21" s="1"/>
  <c r="AS27" i="21" s="1"/>
  <c r="AB61" i="21"/>
  <c r="AO61" i="21" s="1"/>
  <c r="AS61" i="21" s="1"/>
  <c r="AA69" i="21"/>
  <c r="AB22" i="21"/>
  <c r="AO22" i="21" s="1"/>
  <c r="AS22" i="21" s="1"/>
  <c r="AB44" i="21"/>
  <c r="AO44" i="21" s="1"/>
  <c r="AS44" i="21" s="1"/>
  <c r="AB57" i="21"/>
  <c r="AO57" i="21" s="1"/>
  <c r="AS57" i="21" s="1"/>
  <c r="AB19" i="21"/>
  <c r="AO19" i="21" s="1"/>
  <c r="AS19" i="21" s="1"/>
  <c r="AB36" i="21"/>
  <c r="AO36" i="21" s="1"/>
  <c r="AS36" i="21" s="1"/>
  <c r="AB52" i="21"/>
  <c r="AO52" i="21" s="1"/>
  <c r="AS52" i="21" s="1"/>
  <c r="AB62" i="21"/>
  <c r="AO62" i="21" s="1"/>
  <c r="AS62" i="21" s="1"/>
  <c r="AB13" i="21"/>
  <c r="AB45" i="21"/>
  <c r="AO45" i="21" s="1"/>
  <c r="AS45" i="21" s="1"/>
  <c r="AB58" i="21"/>
  <c r="AO58" i="21" s="1"/>
  <c r="AS58" i="21" s="1"/>
  <c r="AB20" i="21"/>
  <c r="AO20" i="21" s="1"/>
  <c r="AS20" i="21" s="1"/>
  <c r="AB37" i="21"/>
  <c r="AO37" i="21" s="1"/>
  <c r="AS37" i="21" s="1"/>
  <c r="AB42" i="21"/>
  <c r="AO42" i="21" s="1"/>
  <c r="AS42" i="21" s="1"/>
  <c r="AA23" i="21"/>
  <c r="AB43" i="21"/>
  <c r="AO43" i="21" s="1"/>
  <c r="AS43" i="21" s="1"/>
  <c r="AA63" i="21"/>
  <c r="AN26" i="21"/>
  <c r="AB40" i="21"/>
  <c r="G5" i="22" l="1"/>
  <c r="AA70" i="21"/>
  <c r="AS29" i="21"/>
  <c r="C16" i="22" s="1"/>
  <c r="F16" i="22" s="1"/>
  <c r="AO69" i="21"/>
  <c r="C31" i="22" s="1"/>
  <c r="F31" i="22" s="1"/>
  <c r="AS65" i="21"/>
  <c r="AS69" i="21" s="1"/>
  <c r="C32" i="22" s="1"/>
  <c r="F32" i="22" s="1"/>
  <c r="AR11" i="21"/>
  <c r="AN11" i="21"/>
  <c r="AS63" i="21"/>
  <c r="C28" i="22" s="1"/>
  <c r="AB69" i="21"/>
  <c r="AO7" i="21"/>
  <c r="AO11" i="21" s="1"/>
  <c r="C7" i="22" s="1"/>
  <c r="AB11" i="21"/>
  <c r="AO40" i="21"/>
  <c r="AB53" i="21"/>
  <c r="AB38" i="21"/>
  <c r="AR26" i="21"/>
  <c r="AR29" i="21" s="1"/>
  <c r="AN29" i="21"/>
  <c r="AS38" i="21"/>
  <c r="C20" i="22" s="1"/>
  <c r="AO38" i="21"/>
  <c r="C19" i="22" s="1"/>
  <c r="AO63" i="21"/>
  <c r="C27" i="22" s="1"/>
  <c r="AB29" i="21"/>
  <c r="AB63" i="21"/>
  <c r="AO13" i="21"/>
  <c r="AB23" i="21"/>
  <c r="AO29" i="21"/>
  <c r="C15" i="22" s="1"/>
  <c r="F15" i="22" s="1"/>
  <c r="C21" i="22" l="1"/>
  <c r="E19" i="22"/>
  <c r="D19" i="22"/>
  <c r="E27" i="22"/>
  <c r="D27" i="22"/>
  <c r="C29" i="22"/>
  <c r="F27" i="22"/>
  <c r="E28" i="22"/>
  <c r="D28" i="22"/>
  <c r="D20" i="22"/>
  <c r="E20" i="22"/>
  <c r="F19" i="22"/>
  <c r="F20" i="22"/>
  <c r="C17" i="22"/>
  <c r="D15" i="22"/>
  <c r="E15" i="22"/>
  <c r="D16" i="22"/>
  <c r="E16" i="22"/>
  <c r="F28" i="22"/>
  <c r="E32" i="22"/>
  <c r="D32" i="22"/>
  <c r="D31" i="22"/>
  <c r="E31" i="22"/>
  <c r="C33" i="22"/>
  <c r="D7" i="22"/>
  <c r="E7" i="22"/>
  <c r="F7" i="22"/>
  <c r="F33" i="22"/>
  <c r="F17" i="22"/>
  <c r="G7" i="22"/>
  <c r="G19" i="22"/>
  <c r="H5" i="22"/>
  <c r="G20" i="22"/>
  <c r="G15" i="22"/>
  <c r="G16" i="22"/>
  <c r="G28" i="22"/>
  <c r="G31" i="22"/>
  <c r="G27" i="22"/>
  <c r="G32" i="22"/>
  <c r="AR70" i="21"/>
  <c r="AN70" i="21"/>
  <c r="AB70" i="21"/>
  <c r="AS7" i="21"/>
  <c r="AS11" i="21" s="1"/>
  <c r="C8" i="22" s="1"/>
  <c r="AO53" i="21"/>
  <c r="C23" i="22" s="1"/>
  <c r="G23" i="22" s="1"/>
  <c r="AS40" i="21"/>
  <c r="AS53" i="21" s="1"/>
  <c r="C24" i="22" s="1"/>
  <c r="G24" i="22" s="1"/>
  <c r="AO23" i="21"/>
  <c r="C11" i="22" s="1"/>
  <c r="AS13" i="21"/>
  <c r="AS23" i="21" s="1"/>
  <c r="C12" i="22" s="1"/>
  <c r="G12" i="22" s="1"/>
  <c r="D11" i="22" l="1"/>
  <c r="C13" i="22"/>
  <c r="E11" i="22"/>
  <c r="F11" i="22"/>
  <c r="E17" i="22"/>
  <c r="D17" i="22"/>
  <c r="D24" i="22"/>
  <c r="E24" i="22"/>
  <c r="F24" i="22"/>
  <c r="D29" i="22"/>
  <c r="E21" i="22"/>
  <c r="D12" i="22"/>
  <c r="E12" i="22"/>
  <c r="F12" i="22"/>
  <c r="G11" i="22"/>
  <c r="G13" i="22" s="1"/>
  <c r="F21" i="22"/>
  <c r="C25" i="22"/>
  <c r="D23" i="22"/>
  <c r="E23" i="22"/>
  <c r="E25" i="22" s="1"/>
  <c r="F23" i="22"/>
  <c r="F25" i="22" s="1"/>
  <c r="F29" i="22"/>
  <c r="E29" i="22"/>
  <c r="D21" i="22"/>
  <c r="E33" i="22"/>
  <c r="D33" i="22"/>
  <c r="D8" i="22"/>
  <c r="D9" i="22" s="1"/>
  <c r="E8" i="22"/>
  <c r="F8" i="22"/>
  <c r="G8" i="22"/>
  <c r="G9" i="22" s="1"/>
  <c r="C9" i="22"/>
  <c r="H24" i="22"/>
  <c r="H19" i="22"/>
  <c r="H16" i="22"/>
  <c r="H11" i="22"/>
  <c r="H12" i="22"/>
  <c r="H15" i="22"/>
  <c r="H23" i="22"/>
  <c r="I5" i="22"/>
  <c r="H32" i="22"/>
  <c r="H28" i="22"/>
  <c r="H7" i="22"/>
  <c r="H8" i="22"/>
  <c r="H31" i="22"/>
  <c r="H27" i="22"/>
  <c r="H20" i="22"/>
  <c r="G21" i="22"/>
  <c r="G29" i="22"/>
  <c r="G33" i="22"/>
  <c r="G36" i="22"/>
  <c r="G25" i="22"/>
  <c r="G17" i="22"/>
  <c r="AS70" i="21"/>
  <c r="AO70" i="21"/>
  <c r="D25" i="22" l="1"/>
  <c r="E35" i="22"/>
  <c r="G35" i="22"/>
  <c r="D35" i="22"/>
  <c r="D36" i="22"/>
  <c r="E13" i="22"/>
  <c r="E36" i="22"/>
  <c r="F13" i="22"/>
  <c r="F35" i="22"/>
  <c r="D13" i="22"/>
  <c r="F36" i="22"/>
  <c r="F9" i="22"/>
  <c r="E9" i="22"/>
  <c r="H29" i="22"/>
  <c r="G37" i="22"/>
  <c r="H13" i="22"/>
  <c r="H36" i="22"/>
  <c r="J5" i="22"/>
  <c r="I24" i="22"/>
  <c r="I19" i="22"/>
  <c r="I16" i="22"/>
  <c r="I11" i="22"/>
  <c r="I8" i="22"/>
  <c r="I7" i="22"/>
  <c r="I23" i="22"/>
  <c r="I15" i="22"/>
  <c r="I12" i="22"/>
  <c r="I32" i="22"/>
  <c r="I20" i="22"/>
  <c r="I28" i="22"/>
  <c r="I31" i="22"/>
  <c r="I27" i="22"/>
  <c r="H25" i="22"/>
  <c r="H33" i="22"/>
  <c r="H9" i="22"/>
  <c r="H35" i="22"/>
  <c r="H17" i="22"/>
  <c r="H21" i="22"/>
  <c r="D37" i="22" l="1"/>
  <c r="E37" i="22"/>
  <c r="F37" i="22"/>
  <c r="I33" i="22"/>
  <c r="I29" i="22"/>
  <c r="I25" i="22"/>
  <c r="I17" i="22"/>
  <c r="I35" i="22"/>
  <c r="I9" i="22"/>
  <c r="I36" i="22"/>
  <c r="I13" i="22"/>
  <c r="I21" i="22"/>
  <c r="H37" i="22"/>
  <c r="J16" i="22"/>
  <c r="J11" i="22"/>
  <c r="K5" i="22"/>
  <c r="J7" i="22"/>
  <c r="J8" i="22"/>
  <c r="J15" i="22"/>
  <c r="J12" i="22"/>
  <c r="J20" i="22"/>
  <c r="J27" i="22"/>
  <c r="J31" i="22"/>
  <c r="J32" i="22"/>
  <c r="J23" i="22"/>
  <c r="J19" i="22"/>
  <c r="J28" i="22"/>
  <c r="J24" i="22"/>
  <c r="J17" i="22" l="1"/>
  <c r="J13" i="22"/>
  <c r="J36" i="22"/>
  <c r="K8" i="22"/>
  <c r="L8" i="22" s="1"/>
  <c r="K16" i="22"/>
  <c r="L16" i="22" s="1"/>
  <c r="K11" i="22"/>
  <c r="L11" i="22" s="1"/>
  <c r="K12" i="22"/>
  <c r="L12" i="22" s="1"/>
  <c r="K7" i="22"/>
  <c r="K15" i="22"/>
  <c r="K19" i="22"/>
  <c r="L19" i="22" s="1"/>
  <c r="K28" i="22"/>
  <c r="L28" i="22" s="1"/>
  <c r="K24" i="22"/>
  <c r="L24" i="22" s="1"/>
  <c r="K20" i="22"/>
  <c r="L20" i="22" s="1"/>
  <c r="K27" i="22"/>
  <c r="K23" i="22"/>
  <c r="K31" i="22"/>
  <c r="K32" i="22"/>
  <c r="L32" i="22" s="1"/>
  <c r="J21" i="22"/>
  <c r="J25" i="22"/>
  <c r="J33" i="22"/>
  <c r="J29" i="22"/>
  <c r="J35" i="22"/>
  <c r="J9" i="22"/>
  <c r="I37" i="22"/>
  <c r="K17" i="22" l="1"/>
  <c r="L17" i="22" s="1"/>
  <c r="J37" i="22"/>
  <c r="K29" i="22"/>
  <c r="L29" i="22" s="1"/>
  <c r="L27" i="22"/>
  <c r="K35" i="22"/>
  <c r="L35" i="22" s="1"/>
  <c r="K9" i="22"/>
  <c r="K13" i="22"/>
  <c r="L13" i="22" s="1"/>
  <c r="K33" i="22"/>
  <c r="L33" i="22" s="1"/>
  <c r="L31" i="22"/>
  <c r="K25" i="22"/>
  <c r="L25" i="22" s="1"/>
  <c r="L23" i="22"/>
  <c r="K21" i="22"/>
  <c r="L21" i="22" s="1"/>
  <c r="K36" i="22"/>
  <c r="L36" i="22" s="1"/>
  <c r="L15" i="22"/>
  <c r="L7" i="22"/>
  <c r="AS74" i="21" l="1"/>
  <c r="AS76" i="21" s="1"/>
  <c r="AO74" i="21"/>
  <c r="AO76" i="21" s="1"/>
  <c r="K37" i="22"/>
  <c r="L37" i="22" s="1"/>
  <c r="L9" i="22"/>
  <c r="C5" i="5" l="1"/>
  <c r="N35" i="22"/>
  <c r="N36"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tc={C3A56524-526F-40C6-B67E-A9D6BC357690}</author>
  </authors>
  <commentList>
    <comment ref="B17" authorId="0" shapeId="0" xr:uid="{C3A56524-526F-40C6-B67E-A9D6BC357690}">
      <text>
        <t xml:space="preserve">[Threaded comment]
Your version of Excel allows you to read this threaded comment; however, any edits to it will get removed if the file is opened in a newer version of Excel. Learn more: https://go.microsoft.com/fwlink/?linkid=870924
Comment:
    Where does 4.7 230 kV Conductor fit in? @Stuart Lauer 
Reply:
    It is not included in the pricing sheet because PGE already defined the conductor type and it doesn't need to be studied by the OE. @Sarah Hadi </t>
      </text>
    </comment>
  </commentList>
</comments>
</file>

<file path=xl/sharedStrings.xml><?xml version="1.0" encoding="utf-8"?>
<sst xmlns="http://schemas.openxmlformats.org/spreadsheetml/2006/main" count="597" uniqueCount="183">
  <si>
    <t>Warm Springs Power Pathway 
Transmission Line Owner's Engineer</t>
  </si>
  <si>
    <t>Offeror Name:</t>
  </si>
  <si>
    <t>Proposal Date:</t>
  </si>
  <si>
    <t>Proposal No. :</t>
  </si>
  <si>
    <t>Proposal Expires:</t>
  </si>
  <si>
    <t>Total Proposal Amount:</t>
  </si>
  <si>
    <t>Base Scope</t>
  </si>
  <si>
    <t>Optional Adder Scope</t>
  </si>
  <si>
    <t>Notes</t>
  </si>
  <si>
    <t>1-</t>
  </si>
  <si>
    <t>2-</t>
  </si>
  <si>
    <t xml:space="preserve">Contractor is solely responsible for determining quantities and unit prices required for engineering services. Quantities should be based on proposal documents. </t>
  </si>
  <si>
    <t>3-</t>
  </si>
  <si>
    <t xml:space="preserve">Contractor is not allowed to add, remove or edit line items in the pricing sheet. Clarifications or changes can be requested through Q&amp;A during the solicitation period. </t>
  </si>
  <si>
    <t>Transmission Line Owner's Engineer Services
Pricing Sheet</t>
  </si>
  <si>
    <t>Major tasks are defined below. Offerors may define additional tasks and subtasks if appropriate. Offerors is also responsible for ensuring that all formulas and calculations in this spreadsheet are correct.</t>
  </si>
  <si>
    <t>Bid 
Item</t>
  </si>
  <si>
    <t>Bid Item Description</t>
  </si>
  <si>
    <t>Position
Title:</t>
  </si>
  <si>
    <t>Title</t>
  </si>
  <si>
    <t>Drafter</t>
  </si>
  <si>
    <t>Primary</t>
  </si>
  <si>
    <t>Subconsultant 1</t>
  </si>
  <si>
    <t>Subconsultant 2</t>
  </si>
  <si>
    <t>Subconsultant 3</t>
  </si>
  <si>
    <t>Subconsultant 4</t>
  </si>
  <si>
    <t>Subconsultant 5</t>
  </si>
  <si>
    <t>Expenses &amp; Others</t>
  </si>
  <si>
    <t xml:space="preserve">Base Total Project </t>
  </si>
  <si>
    <t>Total Primary</t>
  </si>
  <si>
    <t>Total Sub 1</t>
  </si>
  <si>
    <t>Total Sub 2</t>
  </si>
  <si>
    <t>Total Sub 3</t>
  </si>
  <si>
    <t>Total Sub 4</t>
  </si>
  <si>
    <t>Total Sub 5</t>
  </si>
  <si>
    <t xml:space="preserve">Total Project </t>
  </si>
  <si>
    <t xml:space="preserve">
Optional Adder</t>
  </si>
  <si>
    <t>Hourly Rate
($/hour):</t>
  </si>
  <si>
    <t>Hours</t>
  </si>
  <si>
    <t>Cost</t>
  </si>
  <si>
    <t>% Add</t>
  </si>
  <si>
    <t>1.0</t>
  </si>
  <si>
    <t>General Requirements</t>
  </si>
  <si>
    <t> </t>
  </si>
  <si>
    <t>1.1</t>
  </si>
  <si>
    <t>Project Kick-off and Initiation</t>
  </si>
  <si>
    <t>1.2</t>
  </si>
  <si>
    <t>Pre-design exploration and investigation</t>
  </si>
  <si>
    <t>1.3</t>
  </si>
  <si>
    <t>Travel Expenses</t>
  </si>
  <si>
    <t>1.4</t>
  </si>
  <si>
    <t>Taxes</t>
  </si>
  <si>
    <t>2.0</t>
  </si>
  <si>
    <t>5% Design Milestone</t>
  </si>
  <si>
    <t>Deliverable #1: Fiber Selection Study</t>
  </si>
  <si>
    <t>Deliverable #2: 230 kV Design Criteria Memorandums (DCM)</t>
  </si>
  <si>
    <t xml:space="preserve"> </t>
  </si>
  <si>
    <t>Deliverable #2: 500 kV Design Criteria Memorandum (DCM)</t>
  </si>
  <si>
    <t>Deliverable #2: Access Road Design Criteria Memorandum (DCM)</t>
  </si>
  <si>
    <t>Deliverable #3: Insulator Assembly Design</t>
  </si>
  <si>
    <t>Deliverable #4: Structure Geometry Design</t>
  </si>
  <si>
    <t>Deliverable #5: 500 kV Conductor Selection Study</t>
  </si>
  <si>
    <t>Deliverable #6: Structure Spotting and Right-of-Way (ROW) Analysis</t>
  </si>
  <si>
    <t>Deliverable #7: Transmission Line Design</t>
  </si>
  <si>
    <t>2.10</t>
  </si>
  <si>
    <t>Deliverable #9: Permit Support</t>
  </si>
  <si>
    <t>3.0</t>
  </si>
  <si>
    <t>10% Design Milestone</t>
  </si>
  <si>
    <t>3.1</t>
  </si>
  <si>
    <t>3.2</t>
  </si>
  <si>
    <t>3.3</t>
  </si>
  <si>
    <t>Deliverable #8: Access Roads and Civil Engineering</t>
  </si>
  <si>
    <t>3.4</t>
  </si>
  <si>
    <t>4.0</t>
  </si>
  <si>
    <t>30% Design Milestone</t>
  </si>
  <si>
    <t>4.1</t>
  </si>
  <si>
    <t>4.2</t>
  </si>
  <si>
    <t>Deliverable #7: Transmission Line Design:
Design Modeling</t>
  </si>
  <si>
    <t>4.3</t>
  </si>
  <si>
    <t>Deliverable #7: Transmission Line Design:
Lattice Tower Performance Report #1</t>
  </si>
  <si>
    <t>4.4</t>
  </si>
  <si>
    <t>Deliverable #7: Transmission Line Design:
Fiber Line Design</t>
  </si>
  <si>
    <t>4.5</t>
  </si>
  <si>
    <t>4.6</t>
  </si>
  <si>
    <t>4.7</t>
  </si>
  <si>
    <t>Deliverable #10: Begin Acquiring Geotechncial Studies &amp; Investigation</t>
  </si>
  <si>
    <t>5.0</t>
  </si>
  <si>
    <t>60% Design Milestone</t>
  </si>
  <si>
    <t>5.1</t>
  </si>
  <si>
    <t>5.2</t>
  </si>
  <si>
    <t>Deliverable #7: Transmission Line Design:
LiDAR Acquisition</t>
  </si>
  <si>
    <t>5.3</t>
  </si>
  <si>
    <t>Deliverable #7: Transmission Line Design:
Lattice Tower Performance Report #2</t>
  </si>
  <si>
    <t>5.4</t>
  </si>
  <si>
    <t>Deliverable #7: Transmission Line Design:
Aeolian Vibration Analysis</t>
  </si>
  <si>
    <t>5.5</t>
  </si>
  <si>
    <t>5.6</t>
  </si>
  <si>
    <t>5.7</t>
  </si>
  <si>
    <t>5.8</t>
  </si>
  <si>
    <t>Deliverable #10: Provide Geotechncial Studies &amp; Investigation Report</t>
  </si>
  <si>
    <t>5.9</t>
  </si>
  <si>
    <t>Deliverable #11: Foundation Design</t>
  </si>
  <si>
    <t>5.10</t>
  </si>
  <si>
    <t>Deliverable #12: 230 kV Construction Package</t>
  </si>
  <si>
    <t>5.11</t>
  </si>
  <si>
    <t>Deliverable #12: 500 kV Construction Package</t>
  </si>
  <si>
    <t>5.12</t>
  </si>
  <si>
    <t>Deliverable #13: Ordering Long Lead Time Material</t>
  </si>
  <si>
    <t>6.0</t>
  </si>
  <si>
    <t>90% Design Milestone</t>
  </si>
  <si>
    <t>6.1</t>
  </si>
  <si>
    <t>6.2</t>
  </si>
  <si>
    <t>6.3</t>
  </si>
  <si>
    <t>6.4</t>
  </si>
  <si>
    <t>6.5</t>
  </si>
  <si>
    <t>6.6</t>
  </si>
  <si>
    <t>6.7</t>
  </si>
  <si>
    <t>Deliverable #14: EPC Cost &amp; Schedule Estimate</t>
  </si>
  <si>
    <t>7.0</t>
  </si>
  <si>
    <t>Post-90%</t>
  </si>
  <si>
    <t>7.1</t>
  </si>
  <si>
    <t>Deliverable #15: EPC RFP Documents</t>
  </si>
  <si>
    <t>7.2</t>
  </si>
  <si>
    <t>Deliverable #15: EPC Bid Evaluation Support</t>
  </si>
  <si>
    <t>7.3</t>
  </si>
  <si>
    <t>Deliverable #16: EPC Design Review</t>
  </si>
  <si>
    <t>7.4</t>
  </si>
  <si>
    <t>Project Total w/o Annual Rate Adjustments</t>
  </si>
  <si>
    <t>IMPORTANT NOTE: The 'Annual Spread Pricing' sheet must be filled out for adjustments to be taken into account.</t>
  </si>
  <si>
    <t>Annual Rate Adjustment</t>
  </si>
  <si>
    <t>Base Total w/
Annual Rates</t>
  </si>
  <si>
    <t>Optional Total w/
Annual Rates</t>
  </si>
  <si>
    <r>
      <rPr>
        <b/>
        <sz val="16"/>
        <color rgb="FF000000"/>
        <rFont val="Avenir Next LT Pro"/>
      </rPr>
      <t xml:space="preserve">Transmission Line Owner's Engineer Services
Annual Spread Pricing
</t>
    </r>
    <r>
      <rPr>
        <b/>
        <sz val="12"/>
        <color rgb="FF000000"/>
        <rFont val="Avenir Next LT Pro"/>
      </rPr>
      <t xml:space="preserve">The Offeror must complete the cells highlighted in yellow. </t>
    </r>
  </si>
  <si>
    <t>Project Total w/ Annual Rate Adjustments</t>
  </si>
  <si>
    <t>Compounded Rate Increase</t>
  </si>
  <si>
    <t>General Requirements % Spread</t>
  </si>
  <si>
    <t>Subtotal</t>
  </si>
  <si>
    <t>5% Design Milestone % Spread</t>
  </si>
  <si>
    <t>10% Design Milestone % Spread</t>
  </si>
  <si>
    <t>30% Design Milestone % Spread</t>
  </si>
  <si>
    <t>60% Design Milestone % Spread</t>
  </si>
  <si>
    <t>90% Design Milestone % Spread</t>
  </si>
  <si>
    <t>Post-90% Milestone % Spread</t>
  </si>
  <si>
    <t>Check</t>
  </si>
  <si>
    <t>Total Base Scope</t>
  </si>
  <si>
    <t>Should equal zero</t>
  </si>
  <si>
    <t>Total Optional Adder Scope</t>
  </si>
  <si>
    <t>Project Total w/ Annual Rates</t>
  </si>
  <si>
    <t>Item</t>
  </si>
  <si>
    <t>Reference</t>
  </si>
  <si>
    <t>Deliverable #11: Custom Foundation Design</t>
  </si>
  <si>
    <t>5.13</t>
  </si>
  <si>
    <t>6.8</t>
  </si>
  <si>
    <t>Deliverable #16: EPC Construction Support
Minimum 150 RFI's and 30 CO's</t>
  </si>
  <si>
    <t>4-</t>
  </si>
  <si>
    <t>In order for prices to be shown above in the base scope and optional adder scope, both the pricing details and the annual spread pricing sheets need to be filled out.</t>
  </si>
  <si>
    <t>Assumptions</t>
  </si>
  <si>
    <t>Commercial Assumptions</t>
  </si>
  <si>
    <t>Technical Assumptions</t>
  </si>
  <si>
    <t>Stated Commercial Assumptions</t>
  </si>
  <si>
    <t>Stated Technical Assumptions</t>
  </si>
  <si>
    <t>CA1</t>
  </si>
  <si>
    <t>CA2</t>
  </si>
  <si>
    <t>CA3</t>
  </si>
  <si>
    <t>CA4</t>
  </si>
  <si>
    <t>CA5</t>
  </si>
  <si>
    <t>CA6</t>
  </si>
  <si>
    <t>CA7</t>
  </si>
  <si>
    <t>CA8</t>
  </si>
  <si>
    <t>CA9</t>
  </si>
  <si>
    <t>CA10</t>
  </si>
  <si>
    <t>TA1</t>
  </si>
  <si>
    <t>TA2</t>
  </si>
  <si>
    <t>TA3</t>
  </si>
  <si>
    <t>TA4</t>
  </si>
  <si>
    <t>TA5</t>
  </si>
  <si>
    <t>TA6</t>
  </si>
  <si>
    <t>TA7</t>
  </si>
  <si>
    <t>TA8</t>
  </si>
  <si>
    <t>TA9</t>
  </si>
  <si>
    <t>TA10</t>
  </si>
  <si>
    <t>The Offeror must list any assumptions that were made when estimating the cost for the services outlined in the 
SOW.</t>
  </si>
  <si>
    <t>The Contractor is required to fill in the pricing summary, pricing details, annual spread pricing, and assumptions sheets. Failure to complete this entire pricing schedule may cause PGE to deem the Contractor's proposal non-responsive.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</si>
</sst>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quot;$&quot;#,##0.00"/>
    <numFmt numFmtId="165" formatCode="&quot;$&quot;#,##0"/>
    <numFmt numFmtId="166" formatCode="_(&quot;$&quot;* #,##0_);_(&quot;$&quot;* \(#,##0\);_(&quot;$&quot;* &quot;-&quot;??_);_(@_)"/>
    <numFmt numFmtId="167" formatCode="0.0%"/>
  </numFmts>
  <fonts count="45" x14ac:knownFonts="1">
    <font>
      <sz val="10"/>
      <name val="Arial"/>
      <family val="2"/>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color indexed="38"/>
      <name val="Arial"/>
      <family val="2"/>
    </font>
    <font>
      <sz val="14"/>
      <name val="Avenir Next LT Pro"/>
      <family val="2"/>
    </font>
    <font>
      <sz val="12"/>
      <name val="Avenir Next LT Pro"/>
      <family val="2"/>
    </font>
    <font>
      <sz val="11"/>
      <name val="Avenir Next LT Pro"/>
      <family val="2"/>
    </font>
    <font>
      <sz val="10"/>
      <name val="Avenir Next LT Pro"/>
      <family val="2"/>
    </font>
    <font>
      <b/>
      <sz val="12"/>
      <color rgb="FF0070C0"/>
      <name val="Avenir Next LT Pro"/>
      <family val="2"/>
    </font>
    <font>
      <b/>
      <sz val="14"/>
      <name val="Avenir Next LT Pro"/>
      <family val="2"/>
    </font>
    <font>
      <b/>
      <sz val="12"/>
      <name val="Avenir Next LT Pro"/>
      <family val="2"/>
    </font>
    <font>
      <b/>
      <sz val="11"/>
      <name val="Avenir Next LT Pro"/>
      <family val="2"/>
    </font>
    <font>
      <b/>
      <sz val="14"/>
      <color rgb="FF0070C0"/>
      <name val="Avenir Next LT Pro"/>
      <family val="2"/>
    </font>
    <font>
      <sz val="10"/>
      <color rgb="FF0070C0"/>
      <name val="Avenir Next LT Pro"/>
      <family val="2"/>
    </font>
    <font>
      <b/>
      <sz val="18"/>
      <name val="Avenir Next LT Pro"/>
      <family val="2"/>
    </font>
    <font>
      <b/>
      <sz val="12"/>
      <color indexed="38"/>
      <name val="Avenir Next LT Pro"/>
      <family val="2"/>
    </font>
    <font>
      <sz val="10"/>
      <color indexed="38"/>
      <name val="Avenir Next LT Pro"/>
      <family val="2"/>
    </font>
    <font>
      <b/>
      <sz val="10"/>
      <color indexed="19"/>
      <name val="Avenir Next LT Pro"/>
      <family val="2"/>
    </font>
    <font>
      <b/>
      <sz val="12"/>
      <color indexed="19"/>
      <name val="Avenir Next LT Pro"/>
      <family val="2"/>
    </font>
    <font>
      <b/>
      <sz val="20"/>
      <color theme="0"/>
      <name val="Avenir Next LT Pro"/>
      <family val="2"/>
    </font>
    <font>
      <sz val="20"/>
      <color theme="0"/>
      <name val="Avenir Next LT Pro"/>
      <family val="2"/>
    </font>
    <font>
      <b/>
      <sz val="16"/>
      <color rgb="FF000000"/>
      <name val="Avenir Next LT Pro"/>
      <family val="2"/>
    </font>
    <font>
      <b/>
      <sz val="12"/>
      <color rgb="FF000000"/>
      <name val="Avenir Next LT Pro"/>
      <family val="2"/>
    </font>
    <font>
      <b/>
      <sz val="14"/>
      <color rgb="FF000000"/>
      <name val="Avenir Next LT Pro"/>
      <family val="2"/>
    </font>
    <font>
      <sz val="12"/>
      <color rgb="FF000000"/>
      <name val="Avenir Next LT Pro"/>
      <family val="2"/>
    </font>
    <font>
      <sz val="12"/>
      <color rgb="FF0000FF"/>
      <name val="Avenir Next LT Pro"/>
      <family val="2"/>
    </font>
    <font>
      <b/>
      <sz val="14"/>
      <color rgb="FF0000FF"/>
      <name val="Avenir Next LT Pro"/>
      <family val="2"/>
    </font>
    <font>
      <sz val="10"/>
      <color rgb="FF000000"/>
      <name val="Avenir Next LT Pro"/>
      <family val="2"/>
    </font>
    <font>
      <b/>
      <i/>
      <sz val="12"/>
      <color rgb="FF000000"/>
      <name val="Avenir Next LT Pro"/>
      <family val="2"/>
    </font>
    <font>
      <b/>
      <sz val="12"/>
      <color rgb="FF0000FF"/>
      <name val="Avenir Next LT Pro"/>
      <family val="2"/>
    </font>
    <font>
      <b/>
      <sz val="11"/>
      <color rgb="FF000000"/>
      <name val="Avenir Next LT Pro"/>
      <family val="2"/>
    </font>
    <font>
      <sz val="16"/>
      <color rgb="FFFF0000"/>
      <name val="Avenir Next LT Pro"/>
      <family val="2"/>
    </font>
    <font>
      <b/>
      <i/>
      <sz val="11"/>
      <name val="Avenir Next LT Pro"/>
      <family val="2"/>
    </font>
    <font>
      <sz val="11"/>
      <color rgb="FF0000FF"/>
      <name val="Avenir Next LT Pro"/>
      <family val="2"/>
    </font>
    <font>
      <b/>
      <sz val="11"/>
      <color rgb="FF0000FF"/>
      <name val="Avenir Next LT Pro"/>
      <family val="2"/>
    </font>
    <font>
      <sz val="11"/>
      <color rgb="FF000000"/>
      <name val="Avenir Next LT Pro"/>
      <family val="2"/>
    </font>
    <font>
      <b/>
      <sz val="16"/>
      <name val="Avenir Next LT Pro"/>
      <family val="2"/>
    </font>
    <font>
      <i/>
      <sz val="11"/>
      <name val="Avenir Next LT Pro"/>
      <family val="2"/>
    </font>
    <font>
      <i/>
      <sz val="11"/>
      <color theme="7"/>
      <name val="Avenir Next LT Pro"/>
      <family val="2"/>
    </font>
    <font>
      <b/>
      <i/>
      <sz val="12"/>
      <color indexed="19"/>
      <name val="Avenir Next LT Pro"/>
      <family val="2"/>
    </font>
    <font>
      <i/>
      <sz val="12"/>
      <name val="Avenir Next LT Pro"/>
      <family val="2"/>
    </font>
    <font>
      <b/>
      <sz val="16"/>
      <color rgb="FF000000"/>
      <name val="Avenir Next LT Pro"/>
    </font>
    <font>
      <b/>
      <sz val="12"/>
      <color rgb="FF000000"/>
      <name val="Avenir Next LT Pro"/>
    </font>
  </fonts>
  <fills count="14">
    <fill>
      <patternFill patternType="none"/>
    </fill>
    <fill>
      <patternFill patternType="gray125"/>
    </fill>
    <fill>
      <patternFill patternType="solid">
        <fgColor rgb="FF0070C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rgb="FF000000"/>
      </patternFill>
    </fill>
    <fill>
      <patternFill patternType="solid">
        <fgColor rgb="FFFFFFFF"/>
        <bgColor rgb="FF000000"/>
      </patternFill>
    </fill>
    <fill>
      <patternFill patternType="solid">
        <fgColor rgb="FFFFFFCC"/>
        <bgColor rgb="FF000000"/>
      </patternFill>
    </fill>
    <fill>
      <patternFill patternType="solid">
        <fgColor rgb="FFBFBFBF"/>
        <bgColor rgb="FF000000"/>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rgb="FF000000"/>
      </patternFill>
    </fill>
    <fill>
      <patternFill patternType="solid">
        <fgColor theme="8" tint="0.39997558519241921"/>
        <bgColor rgb="FF000000"/>
      </patternFill>
    </fill>
    <fill>
      <patternFill patternType="solid">
        <fgColor theme="8" tint="0.39997558519241921"/>
        <bgColor indexed="64"/>
      </patternFill>
    </fill>
  </fills>
  <borders count="9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medium">
        <color indexed="64"/>
      </left>
      <right style="thick">
        <color indexed="64"/>
      </right>
      <top/>
      <bottom style="thin">
        <color indexed="64"/>
      </bottom>
      <diagonal/>
    </border>
    <border>
      <left style="medium">
        <color indexed="64"/>
      </left>
      <right/>
      <top style="thin">
        <color indexed="64"/>
      </top>
      <bottom style="thin">
        <color indexed="64"/>
      </bottom>
      <diagonal/>
    </border>
    <border>
      <left/>
      <right style="medium">
        <color rgb="FF000000"/>
      </right>
      <top style="thin">
        <color indexed="64"/>
      </top>
      <bottom style="thin">
        <color indexed="64"/>
      </bottom>
      <diagonal/>
    </border>
    <border>
      <left/>
      <right/>
      <top style="medium">
        <color indexed="64"/>
      </top>
      <bottom style="hair">
        <color indexed="64"/>
      </bottom>
      <diagonal/>
    </border>
    <border>
      <left style="thick">
        <color indexed="64"/>
      </left>
      <right style="hair">
        <color indexed="64"/>
      </right>
      <top/>
      <bottom style="hair">
        <color indexed="64"/>
      </bottom>
      <diagonal/>
    </border>
    <border>
      <left/>
      <right style="hair">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double">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style="thick">
        <color indexed="64"/>
      </left>
      <right style="thick">
        <color indexed="64"/>
      </right>
      <top/>
      <bottom/>
      <diagonal/>
    </border>
    <border>
      <left/>
      <right style="hair">
        <color indexed="64"/>
      </right>
      <top/>
      <bottom/>
      <diagonal/>
    </border>
    <border>
      <left style="medium">
        <color indexed="64"/>
      </left>
      <right/>
      <top/>
      <bottom/>
      <diagonal/>
    </border>
    <border>
      <left style="medium">
        <color indexed="64"/>
      </left>
      <right style="medium">
        <color indexed="64"/>
      </right>
      <top/>
      <bottom/>
      <diagonal/>
    </border>
    <border>
      <left style="double">
        <color indexed="64"/>
      </left>
      <right style="medium">
        <color indexed="64"/>
      </right>
      <top/>
      <bottom/>
      <diagonal/>
    </border>
    <border>
      <left/>
      <right style="medium">
        <color indexed="64"/>
      </right>
      <top/>
      <bottom/>
      <diagonal/>
    </border>
    <border>
      <left style="thick">
        <color indexed="64"/>
      </left>
      <right style="thick">
        <color indexed="64"/>
      </right>
      <top/>
      <bottom style="medium">
        <color indexed="64"/>
      </bottom>
      <diagonal/>
    </border>
    <border>
      <left/>
      <right style="thick">
        <color rgb="FF000000"/>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ck">
        <color indexed="64"/>
      </right>
      <top/>
      <bottom style="hair">
        <color indexed="64"/>
      </bottom>
      <diagonal/>
    </border>
    <border>
      <left/>
      <right style="thick">
        <color indexed="64"/>
      </right>
      <top style="thin">
        <color indexed="64"/>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thick">
        <color indexed="64"/>
      </left>
      <right style="hair">
        <color indexed="64"/>
      </right>
      <top/>
      <bottom/>
      <diagonal/>
    </border>
    <border>
      <left style="medium">
        <color indexed="64"/>
      </left>
      <right style="hair">
        <color indexed="64"/>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double">
        <color indexed="64"/>
      </left>
      <right style="medium">
        <color indexed="64"/>
      </right>
      <top/>
      <bottom style="medium">
        <color indexed="64"/>
      </bottom>
      <diagonal/>
    </border>
    <border>
      <left style="double">
        <color indexed="64"/>
      </left>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hair">
        <color indexed="64"/>
      </bottom>
      <diagonal/>
    </border>
    <border>
      <left style="thick">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style="hair">
        <color indexed="64"/>
      </top>
      <bottom/>
      <diagonal/>
    </border>
    <border>
      <left style="medium">
        <color indexed="64"/>
      </left>
      <right style="medium">
        <color indexed="64"/>
      </right>
      <top/>
      <bottom style="dotted">
        <color indexed="64"/>
      </bottom>
      <diagonal/>
    </border>
    <border>
      <left style="thick">
        <color indexed="64"/>
      </left>
      <right/>
      <top/>
      <bottom style="hair">
        <color indexed="64"/>
      </bottom>
      <diagonal/>
    </border>
    <border>
      <left/>
      <right style="medium">
        <color indexed="64"/>
      </right>
      <top style="thin">
        <color indexed="64"/>
      </top>
      <bottom style="thin">
        <color indexed="64"/>
      </bottom>
      <diagonal/>
    </border>
    <border>
      <left style="medium">
        <color indexed="64"/>
      </left>
      <right style="thick">
        <color indexed="64"/>
      </right>
      <top/>
      <bottom style="medium">
        <color indexed="64"/>
      </bottom>
      <diagonal/>
    </border>
    <border>
      <left style="double">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ck">
        <color indexed="64"/>
      </right>
      <top/>
      <bottom/>
      <diagonal/>
    </border>
    <border>
      <left style="thick">
        <color indexed="64"/>
      </left>
      <right style="thin">
        <color indexed="64"/>
      </right>
      <top/>
      <bottom style="thin">
        <color indexed="64"/>
      </bottom>
      <diagonal/>
    </border>
    <border>
      <left style="medium">
        <color indexed="64"/>
      </left>
      <right/>
      <top/>
      <bottom style="thin">
        <color indexed="64"/>
      </bottom>
      <diagonal/>
    </border>
    <border>
      <left/>
      <right style="medium">
        <color rgb="FF000000"/>
      </right>
      <top/>
      <bottom style="thin">
        <color indexed="64"/>
      </bottom>
      <diagonal/>
    </border>
    <border>
      <left style="medium">
        <color rgb="FF000000"/>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right style="double">
        <color indexed="64"/>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double">
        <color indexed="64"/>
      </right>
      <top style="medium">
        <color indexed="64"/>
      </top>
      <bottom style="hair">
        <color indexed="64"/>
      </bottom>
      <diagonal/>
    </border>
    <border>
      <left style="double">
        <color indexed="64"/>
      </left>
      <right style="medium">
        <color indexed="64"/>
      </right>
      <top style="medium">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double">
        <color indexed="64"/>
      </right>
      <top style="medium">
        <color indexed="64"/>
      </top>
      <bottom style="medium">
        <color indexed="64"/>
      </bottom>
      <diagonal/>
    </border>
    <border>
      <left/>
      <right style="thin">
        <color indexed="64"/>
      </right>
      <top/>
      <bottom/>
      <diagonal/>
    </border>
  </borders>
  <cellStyleXfs count="54">
    <xf numFmtId="0" fontId="0" fillId="0" borderId="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4" fillId="0" borderId="0" applyNumberFormat="0" applyFill="0" applyBorder="0" applyAlignment="0" applyProtection="0">
      <alignment vertical="top"/>
      <protection locked="0"/>
    </xf>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5"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cellStyleXfs>
  <cellXfs count="269">
    <xf numFmtId="0" fontId="0" fillId="0" borderId="0" xfId="0"/>
    <xf numFmtId="0" fontId="9" fillId="0" borderId="0" xfId="0" applyFont="1"/>
    <xf numFmtId="0" fontId="9" fillId="0" borderId="0" xfId="0" applyFont="1" applyAlignment="1">
      <alignment wrapText="1"/>
    </xf>
    <xf numFmtId="0" fontId="6" fillId="0" borderId="0" xfId="32" applyFont="1" applyAlignment="1">
      <alignment horizontal="center"/>
    </xf>
    <xf numFmtId="0" fontId="8" fillId="0" borderId="0" xfId="32" applyFont="1" applyAlignment="1">
      <alignment horizontal="right"/>
    </xf>
    <xf numFmtId="14" fontId="17" fillId="0" borderId="0" xfId="32" applyNumberFormat="1" applyFont="1" applyAlignment="1">
      <alignment horizontal="left"/>
    </xf>
    <xf numFmtId="0" fontId="18" fillId="0" borderId="0" xfId="32" applyFont="1" applyAlignment="1">
      <alignment horizontal="center"/>
    </xf>
    <xf numFmtId="0" fontId="18" fillId="0" borderId="0" xfId="32" applyFont="1"/>
    <xf numFmtId="0" fontId="14" fillId="0" borderId="0" xfId="32" applyFont="1"/>
    <xf numFmtId="164" fontId="14" fillId="0" borderId="0" xfId="32" applyNumberFormat="1" applyFont="1" applyAlignment="1">
      <alignment horizontal="center"/>
    </xf>
    <xf numFmtId="0" fontId="19" fillId="0" borderId="0" xfId="32" applyFont="1" applyAlignment="1">
      <alignment horizontal="center"/>
    </xf>
    <xf numFmtId="44" fontId="20" fillId="0" borderId="0" xfId="1" applyFont="1" applyBorder="1" applyAlignment="1" applyProtection="1">
      <alignment horizontal="center"/>
      <protection locked="0"/>
    </xf>
    <xf numFmtId="0" fontId="9" fillId="0" borderId="0" xfId="32" applyFont="1" applyProtection="1">
      <protection locked="0"/>
    </xf>
    <xf numFmtId="44" fontId="19" fillId="0" borderId="0" xfId="1" applyFont="1" applyBorder="1" applyAlignment="1" applyProtection="1">
      <alignment horizontal="center"/>
      <protection locked="0"/>
    </xf>
    <xf numFmtId="44" fontId="19" fillId="0" borderId="0" xfId="1" applyFont="1" applyFill="1" applyBorder="1" applyAlignment="1" applyProtection="1">
      <alignment horizontal="center"/>
      <protection locked="0"/>
    </xf>
    <xf numFmtId="0" fontId="10" fillId="0" borderId="0" xfId="32" applyFont="1" applyAlignment="1">
      <alignment horizontal="right"/>
    </xf>
    <xf numFmtId="0" fontId="9" fillId="0" borderId="0" xfId="32" applyFont="1"/>
    <xf numFmtId="0" fontId="9" fillId="0" borderId="0" xfId="32" applyFont="1" applyAlignment="1">
      <alignment horizontal="center"/>
    </xf>
    <xf numFmtId="0" fontId="15" fillId="0" borderId="0" xfId="32" applyFont="1" applyAlignment="1">
      <alignment horizontal="right" vertical="top"/>
    </xf>
    <xf numFmtId="0" fontId="13" fillId="0" borderId="4" xfId="0" applyFont="1" applyBorder="1" applyAlignment="1">
      <alignment horizontal="left" vertical="center" wrapText="1"/>
    </xf>
    <xf numFmtId="0" fontId="9" fillId="0" borderId="5" xfId="0" applyFont="1" applyBorder="1" applyAlignment="1" applyProtection="1">
      <alignment horizontal="left" vertical="center" wrapText="1"/>
      <protection locked="0"/>
    </xf>
    <xf numFmtId="0" fontId="9" fillId="0" borderId="5" xfId="0" applyFont="1" applyBorder="1" applyAlignment="1" applyProtection="1">
      <alignment horizontal="left" vertical="top" wrapText="1"/>
      <protection locked="0"/>
    </xf>
    <xf numFmtId="0" fontId="24" fillId="0" borderId="10" xfId="0" applyFont="1" applyBorder="1"/>
    <xf numFmtId="0" fontId="7" fillId="7" borderId="15" xfId="0" applyFont="1" applyFill="1" applyBorder="1"/>
    <xf numFmtId="0" fontId="7" fillId="7" borderId="16" xfId="0" applyFont="1" applyFill="1" applyBorder="1"/>
    <xf numFmtId="0" fontId="7" fillId="7" borderId="17" xfId="0" applyFont="1" applyFill="1" applyBorder="1"/>
    <xf numFmtId="0" fontId="25" fillId="7" borderId="32" xfId="0" applyFont="1" applyFill="1" applyBorder="1" applyAlignment="1">
      <alignment wrapText="1"/>
    </xf>
    <xf numFmtId="0" fontId="25" fillId="7" borderId="14" xfId="0" applyFont="1" applyFill="1" applyBorder="1" applyAlignment="1">
      <alignment wrapText="1"/>
    </xf>
    <xf numFmtId="0" fontId="7" fillId="0" borderId="0" xfId="0" applyFont="1"/>
    <xf numFmtId="0" fontId="24" fillId="0" borderId="2" xfId="0" applyFont="1" applyBorder="1"/>
    <xf numFmtId="42" fontId="27" fillId="3" borderId="30" xfId="0" applyNumberFormat="1" applyFont="1" applyFill="1" applyBorder="1"/>
    <xf numFmtId="42" fontId="7" fillId="7" borderId="16" xfId="0" applyNumberFormat="1" applyFont="1" applyFill="1" applyBorder="1"/>
    <xf numFmtId="3" fontId="31" fillId="8" borderId="49" xfId="0" applyNumberFormat="1" applyFont="1" applyFill="1" applyBorder="1"/>
    <xf numFmtId="3" fontId="31" fillId="8" borderId="39" xfId="0" applyNumberFormat="1" applyFont="1" applyFill="1" applyBorder="1"/>
    <xf numFmtId="3" fontId="27" fillId="3" borderId="29" xfId="0" applyNumberFormat="1" applyFont="1" applyFill="1" applyBorder="1"/>
    <xf numFmtId="3" fontId="7" fillId="7" borderId="15" xfId="0" applyNumberFormat="1" applyFont="1" applyFill="1" applyBorder="1"/>
    <xf numFmtId="3" fontId="27" fillId="3" borderId="31" xfId="0" applyNumberFormat="1" applyFont="1" applyFill="1" applyBorder="1"/>
    <xf numFmtId="3" fontId="7" fillId="7" borderId="17" xfId="0" applyNumberFormat="1" applyFont="1" applyFill="1" applyBorder="1"/>
    <xf numFmtId="3" fontId="27" fillId="3" borderId="27" xfId="0" applyNumberFormat="1" applyFont="1" applyFill="1" applyBorder="1"/>
    <xf numFmtId="165" fontId="27" fillId="3" borderId="31" xfId="0" applyNumberFormat="1" applyFont="1" applyFill="1" applyBorder="1"/>
    <xf numFmtId="165" fontId="7" fillId="7" borderId="17" xfId="0" applyNumberFormat="1" applyFont="1" applyFill="1" applyBorder="1"/>
    <xf numFmtId="165" fontId="27" fillId="3" borderId="30" xfId="0" applyNumberFormat="1" applyFont="1" applyFill="1" applyBorder="1"/>
    <xf numFmtId="165" fontId="7" fillId="7" borderId="16" xfId="0" applyNumberFormat="1" applyFont="1" applyFill="1" applyBorder="1"/>
    <xf numFmtId="165" fontId="31" fillId="8" borderId="40" xfId="0" applyNumberFormat="1" applyFont="1" applyFill="1" applyBorder="1"/>
    <xf numFmtId="3" fontId="31" fillId="3" borderId="31" xfId="0" applyNumberFormat="1" applyFont="1" applyFill="1" applyBorder="1"/>
    <xf numFmtId="3" fontId="12" fillId="7" borderId="17" xfId="0" applyNumberFormat="1" applyFont="1" applyFill="1" applyBorder="1"/>
    <xf numFmtId="0" fontId="13" fillId="0" borderId="54" xfId="0" applyFont="1" applyBorder="1" applyAlignment="1">
      <alignment wrapText="1"/>
    </xf>
    <xf numFmtId="0" fontId="24" fillId="0" borderId="42" xfId="0" applyFont="1" applyBorder="1"/>
    <xf numFmtId="0" fontId="24" fillId="0" borderId="41" xfId="0" applyFont="1" applyBorder="1"/>
    <xf numFmtId="0" fontId="24" fillId="0" borderId="40" xfId="0" applyFont="1" applyBorder="1"/>
    <xf numFmtId="0" fontId="24" fillId="0" borderId="39" xfId="0" applyFont="1" applyBorder="1"/>
    <xf numFmtId="0" fontId="24" fillId="0" borderId="55" xfId="0" applyFont="1" applyBorder="1"/>
    <xf numFmtId="49" fontId="9" fillId="0" borderId="0" xfId="0" applyNumberFormat="1" applyFont="1"/>
    <xf numFmtId="49" fontId="28" fillId="8" borderId="38" xfId="0" applyNumberFormat="1" applyFont="1" applyFill="1" applyBorder="1"/>
    <xf numFmtId="49" fontId="8" fillId="0" borderId="46" xfId="0" applyNumberFormat="1" applyFont="1" applyBorder="1" applyAlignment="1">
      <alignment wrapText="1"/>
    </xf>
    <xf numFmtId="0" fontId="8" fillId="0" borderId="32" xfId="0" applyFont="1" applyBorder="1" applyAlignment="1">
      <alignment wrapText="1"/>
    </xf>
    <xf numFmtId="0" fontId="8" fillId="0" borderId="33" xfId="0" applyFont="1" applyBorder="1" applyAlignment="1">
      <alignment wrapText="1" readingOrder="1"/>
    </xf>
    <xf numFmtId="3" fontId="8" fillId="0" borderId="13" xfId="0" applyNumberFormat="1" applyFont="1" applyBorder="1"/>
    <xf numFmtId="3" fontId="35" fillId="0" borderId="15" xfId="0" applyNumberFormat="1" applyFont="1" applyBorder="1"/>
    <xf numFmtId="42" fontId="35" fillId="0" borderId="16" xfId="0" applyNumberFormat="1" applyFont="1" applyBorder="1"/>
    <xf numFmtId="3" fontId="35" fillId="0" borderId="17" xfId="0" applyNumberFormat="1" applyFont="1" applyBorder="1"/>
    <xf numFmtId="165" fontId="35" fillId="0" borderId="16" xfId="0" applyNumberFormat="1" applyFont="1" applyBorder="1"/>
    <xf numFmtId="165" fontId="35" fillId="0" borderId="17" xfId="0" applyNumberFormat="1" applyFont="1" applyBorder="1"/>
    <xf numFmtId="3" fontId="36" fillId="0" borderId="17" xfId="0" applyNumberFormat="1" applyFont="1" applyBorder="1"/>
    <xf numFmtId="0" fontId="8" fillId="0" borderId="0" xfId="0" applyFont="1"/>
    <xf numFmtId="49" fontId="8" fillId="0" borderId="22" xfId="0" applyNumberFormat="1" applyFont="1" applyBorder="1" applyAlignment="1">
      <alignment wrapText="1"/>
    </xf>
    <xf numFmtId="0" fontId="8" fillId="0" borderId="0" xfId="0" applyFont="1" applyAlignment="1">
      <alignment wrapText="1" readingOrder="1"/>
    </xf>
    <xf numFmtId="3" fontId="8" fillId="0" borderId="12" xfId="0" applyNumberFormat="1" applyFont="1" applyBorder="1"/>
    <xf numFmtId="49" fontId="8" fillId="0" borderId="15" xfId="0" applyNumberFormat="1" applyFont="1" applyBorder="1" applyAlignment="1">
      <alignment wrapText="1"/>
    </xf>
    <xf numFmtId="0" fontId="8" fillId="0" borderId="19" xfId="0" applyFont="1" applyBorder="1" applyAlignment="1">
      <alignment wrapText="1" readingOrder="1"/>
    </xf>
    <xf numFmtId="49" fontId="8" fillId="0" borderId="42" xfId="0" applyNumberFormat="1" applyFont="1" applyBorder="1" applyAlignment="1">
      <alignment wrapText="1"/>
    </xf>
    <xf numFmtId="3" fontId="8" fillId="0" borderId="34" xfId="0" applyNumberFormat="1" applyFont="1" applyBorder="1"/>
    <xf numFmtId="0" fontId="8" fillId="0" borderId="18" xfId="0" applyFont="1" applyBorder="1" applyAlignment="1">
      <alignment wrapText="1"/>
    </xf>
    <xf numFmtId="0" fontId="8" fillId="0" borderId="19" xfId="0" applyFont="1" applyBorder="1" applyAlignment="1">
      <alignment wrapText="1"/>
    </xf>
    <xf numFmtId="0" fontId="8" fillId="0" borderId="21" xfId="0" applyFont="1" applyBorder="1" applyAlignment="1">
      <alignment wrapText="1"/>
    </xf>
    <xf numFmtId="3" fontId="8" fillId="0" borderId="20" xfId="0" applyNumberFormat="1" applyFont="1" applyBorder="1"/>
    <xf numFmtId="3" fontId="35" fillId="0" borderId="22" xfId="0" applyNumberFormat="1" applyFont="1" applyBorder="1"/>
    <xf numFmtId="3" fontId="35" fillId="0" borderId="24" xfId="0" applyNumberFormat="1" applyFont="1" applyBorder="1"/>
    <xf numFmtId="165" fontId="35" fillId="0" borderId="23" xfId="0" applyNumberFormat="1" applyFont="1" applyBorder="1"/>
    <xf numFmtId="165" fontId="35" fillId="0" borderId="50" xfId="0" applyNumberFormat="1" applyFont="1" applyBorder="1"/>
    <xf numFmtId="165" fontId="35" fillId="0" borderId="24" xfId="0" applyNumberFormat="1" applyFont="1" applyBorder="1"/>
    <xf numFmtId="0" fontId="8" fillId="0" borderId="25" xfId="0" applyFont="1" applyBorder="1" applyAlignment="1">
      <alignment wrapText="1"/>
    </xf>
    <xf numFmtId="42" fontId="35" fillId="0" borderId="40" xfId="0" applyNumberFormat="1" applyFont="1" applyBorder="1"/>
    <xf numFmtId="0" fontId="8" fillId="0" borderId="14" xfId="0" applyFont="1" applyBorder="1" applyAlignment="1">
      <alignment wrapText="1"/>
    </xf>
    <xf numFmtId="0" fontId="8" fillId="0" borderId="35" xfId="0" applyFont="1" applyBorder="1" applyAlignment="1">
      <alignment wrapText="1"/>
    </xf>
    <xf numFmtId="3" fontId="8" fillId="0" borderId="36" xfId="0" applyNumberFormat="1" applyFont="1" applyBorder="1"/>
    <xf numFmtId="49" fontId="13" fillId="4" borderId="51" xfId="0" applyNumberFormat="1" applyFont="1" applyFill="1" applyBorder="1"/>
    <xf numFmtId="49" fontId="9" fillId="3" borderId="44" xfId="0" applyNumberFormat="1" applyFont="1" applyFill="1" applyBorder="1"/>
    <xf numFmtId="49" fontId="13" fillId="4" borderId="45" xfId="0" applyNumberFormat="1" applyFont="1" applyFill="1" applyBorder="1"/>
    <xf numFmtId="49" fontId="9" fillId="3" borderId="29" xfId="0" applyNumberFormat="1" applyFont="1" applyFill="1" applyBorder="1"/>
    <xf numFmtId="49" fontId="13" fillId="4" borderId="44" xfId="0" applyNumberFormat="1" applyFont="1" applyFill="1" applyBorder="1"/>
    <xf numFmtId="0" fontId="30" fillId="3" borderId="7" xfId="0" applyFont="1" applyFill="1" applyBorder="1" applyAlignment="1">
      <alignment wrapText="1"/>
    </xf>
    <xf numFmtId="0" fontId="30" fillId="3" borderId="26" xfId="0" applyFont="1" applyFill="1" applyBorder="1" applyAlignment="1">
      <alignment wrapText="1"/>
    </xf>
    <xf numFmtId="165" fontId="9" fillId="0" borderId="0" xfId="0" applyNumberFormat="1" applyFont="1" applyAlignment="1">
      <alignment horizontal="right"/>
    </xf>
    <xf numFmtId="0" fontId="13" fillId="0" borderId="63" xfId="0" applyFont="1" applyBorder="1" applyAlignment="1">
      <alignment horizontal="center" textRotation="90" wrapText="1"/>
    </xf>
    <xf numFmtId="6" fontId="37" fillId="6" borderId="70" xfId="0" applyNumberFormat="1" applyFont="1" applyFill="1" applyBorder="1"/>
    <xf numFmtId="6" fontId="37" fillId="6" borderId="57" xfId="0" applyNumberFormat="1" applyFont="1" applyFill="1" applyBorder="1"/>
    <xf numFmtId="6" fontId="37" fillId="0" borderId="57" xfId="0" applyNumberFormat="1" applyFont="1" applyBorder="1"/>
    <xf numFmtId="6" fontId="37" fillId="6" borderId="58" xfId="0" applyNumberFormat="1" applyFont="1" applyFill="1" applyBorder="1"/>
    <xf numFmtId="165" fontId="24" fillId="0" borderId="42" xfId="0" applyNumberFormat="1" applyFont="1" applyBorder="1" applyAlignment="1">
      <alignment horizontal="right"/>
    </xf>
    <xf numFmtId="165" fontId="7" fillId="7" borderId="15" xfId="0" applyNumberFormat="1" applyFont="1" applyFill="1" applyBorder="1" applyAlignment="1">
      <alignment horizontal="right"/>
    </xf>
    <xf numFmtId="166" fontId="36" fillId="0" borderId="16" xfId="0" applyNumberFormat="1" applyFont="1" applyBorder="1"/>
    <xf numFmtId="166" fontId="31" fillId="3" borderId="30" xfId="0" applyNumberFormat="1" applyFont="1" applyFill="1" applyBorder="1"/>
    <xf numFmtId="165" fontId="27" fillId="3" borderId="29" xfId="0" applyNumberFormat="1" applyFont="1" applyFill="1" applyBorder="1" applyAlignment="1">
      <alignment horizontal="right"/>
    </xf>
    <xf numFmtId="166" fontId="12" fillId="7" borderId="16" xfId="0" applyNumberFormat="1" applyFont="1" applyFill="1" applyBorder="1"/>
    <xf numFmtId="3" fontId="27" fillId="8" borderId="37" xfId="0" applyNumberFormat="1" applyFont="1" applyFill="1" applyBorder="1"/>
    <xf numFmtId="3" fontId="27" fillId="8" borderId="38" xfId="0" applyNumberFormat="1" applyFont="1" applyFill="1" applyBorder="1"/>
    <xf numFmtId="3" fontId="27" fillId="8" borderId="43" xfId="0" applyNumberFormat="1" applyFont="1" applyFill="1" applyBorder="1"/>
    <xf numFmtId="166" fontId="31" fillId="8" borderId="40" xfId="0" applyNumberFormat="1" applyFont="1" applyFill="1" applyBorder="1"/>
    <xf numFmtId="166" fontId="31" fillId="8" borderId="39" xfId="0" applyNumberFormat="1" applyFont="1" applyFill="1" applyBorder="1"/>
    <xf numFmtId="166" fontId="31" fillId="8" borderId="40" xfId="0" applyNumberFormat="1" applyFont="1" applyFill="1" applyBorder="1" applyAlignment="1">
      <alignment horizontal="right"/>
    </xf>
    <xf numFmtId="165" fontId="31" fillId="8" borderId="49" xfId="0" applyNumberFormat="1" applyFont="1" applyFill="1" applyBorder="1" applyAlignment="1">
      <alignment horizontal="right"/>
    </xf>
    <xf numFmtId="3" fontId="9" fillId="0" borderId="0" xfId="0" applyNumberFormat="1" applyFont="1"/>
    <xf numFmtId="165" fontId="9" fillId="0" borderId="0" xfId="0" applyNumberFormat="1" applyFont="1"/>
    <xf numFmtId="9" fontId="9" fillId="0" borderId="0" xfId="53" applyFont="1"/>
    <xf numFmtId="166" fontId="31" fillId="8" borderId="29" xfId="0" applyNumberFormat="1" applyFont="1" applyFill="1" applyBorder="1" applyAlignment="1">
      <alignment horizontal="right"/>
    </xf>
    <xf numFmtId="49" fontId="13" fillId="3" borderId="44" xfId="0" applyNumberFormat="1" applyFont="1" applyFill="1" applyBorder="1" applyAlignment="1">
      <alignment wrapText="1"/>
    </xf>
    <xf numFmtId="0" fontId="13" fillId="3" borderId="44" xfId="0" applyFont="1" applyFill="1" applyBorder="1" applyAlignment="1">
      <alignment wrapText="1"/>
    </xf>
    <xf numFmtId="0" fontId="13" fillId="3" borderId="66" xfId="0" applyFont="1" applyFill="1" applyBorder="1"/>
    <xf numFmtId="0" fontId="13" fillId="3" borderId="67" xfId="0" applyFont="1" applyFill="1" applyBorder="1"/>
    <xf numFmtId="0" fontId="13" fillId="3" borderId="71" xfId="0" applyFont="1" applyFill="1" applyBorder="1"/>
    <xf numFmtId="0" fontId="28" fillId="3" borderId="68" xfId="0" applyFont="1" applyFill="1" applyBorder="1" applyAlignment="1">
      <alignment wrapText="1"/>
    </xf>
    <xf numFmtId="167" fontId="8" fillId="10" borderId="72" xfId="0" applyNumberFormat="1" applyFont="1" applyFill="1" applyBorder="1"/>
    <xf numFmtId="167" fontId="8" fillId="10" borderId="73" xfId="0" applyNumberFormat="1" applyFont="1" applyFill="1" applyBorder="1"/>
    <xf numFmtId="167" fontId="8" fillId="10" borderId="75" xfId="0" applyNumberFormat="1" applyFont="1" applyFill="1" applyBorder="1"/>
    <xf numFmtId="49" fontId="13" fillId="3" borderId="77" xfId="0" applyNumberFormat="1" applyFont="1" applyFill="1" applyBorder="1"/>
    <xf numFmtId="10" fontId="35" fillId="3" borderId="77" xfId="0" applyNumberFormat="1" applyFont="1" applyFill="1" applyBorder="1"/>
    <xf numFmtId="10" fontId="35" fillId="3" borderId="78" xfId="0" applyNumberFormat="1" applyFont="1" applyFill="1" applyBorder="1"/>
    <xf numFmtId="9" fontId="36" fillId="3" borderId="80" xfId="0" applyNumberFormat="1" applyFont="1" applyFill="1" applyBorder="1"/>
    <xf numFmtId="49" fontId="13" fillId="4" borderId="72" xfId="0" applyNumberFormat="1" applyFont="1" applyFill="1" applyBorder="1"/>
    <xf numFmtId="9" fontId="8" fillId="10" borderId="72" xfId="0" applyNumberFormat="1" applyFont="1" applyFill="1" applyBorder="1"/>
    <xf numFmtId="9" fontId="8" fillId="10" borderId="73" xfId="0" applyNumberFormat="1" applyFont="1" applyFill="1" applyBorder="1"/>
    <xf numFmtId="9" fontId="8" fillId="10" borderId="75" xfId="0" applyNumberFormat="1" applyFont="1" applyFill="1" applyBorder="1"/>
    <xf numFmtId="9" fontId="36" fillId="4" borderId="82" xfId="0" applyNumberFormat="1" applyFont="1" applyFill="1" applyBorder="1"/>
    <xf numFmtId="49" fontId="13" fillId="0" borderId="83" xfId="0" applyNumberFormat="1" applyFont="1" applyBorder="1"/>
    <xf numFmtId="0" fontId="32" fillId="0" borderId="84" xfId="0" applyFont="1" applyBorder="1" applyAlignment="1">
      <alignment wrapText="1"/>
    </xf>
    <xf numFmtId="166" fontId="35" fillId="3" borderId="79" xfId="0" applyNumberFormat="1" applyFont="1" applyFill="1" applyBorder="1"/>
    <xf numFmtId="166" fontId="35" fillId="3" borderId="77" xfId="0" applyNumberFormat="1" applyFont="1" applyFill="1" applyBorder="1"/>
    <xf numFmtId="166" fontId="35" fillId="3" borderId="78" xfId="0" applyNumberFormat="1" applyFont="1" applyFill="1" applyBorder="1"/>
    <xf numFmtId="166" fontId="35" fillId="3" borderId="87" xfId="0" applyNumberFormat="1" applyFont="1" applyFill="1" applyBorder="1"/>
    <xf numFmtId="166" fontId="35" fillId="3" borderId="39" xfId="0" applyNumberFormat="1" applyFont="1" applyFill="1" applyBorder="1"/>
    <xf numFmtId="49" fontId="6" fillId="9" borderId="7" xfId="0" applyNumberFormat="1" applyFont="1" applyFill="1" applyBorder="1"/>
    <xf numFmtId="49" fontId="6" fillId="9" borderId="28" xfId="0" applyNumberFormat="1" applyFont="1" applyFill="1" applyBorder="1"/>
    <xf numFmtId="49" fontId="6" fillId="9" borderId="31" xfId="0" applyNumberFormat="1" applyFont="1" applyFill="1" applyBorder="1"/>
    <xf numFmtId="0" fontId="11" fillId="9" borderId="7" xfId="0" applyFont="1" applyFill="1" applyBorder="1"/>
    <xf numFmtId="166" fontId="36" fillId="9" borderId="7" xfId="1" applyNumberFormat="1" applyFont="1" applyFill="1" applyBorder="1"/>
    <xf numFmtId="166" fontId="36" fillId="9" borderId="28" xfId="1" applyNumberFormat="1" applyFont="1" applyFill="1" applyBorder="1"/>
    <xf numFmtId="166" fontId="36" fillId="9" borderId="90" xfId="1" applyNumberFormat="1" applyFont="1" applyFill="1" applyBorder="1"/>
    <xf numFmtId="49" fontId="8" fillId="0" borderId="0" xfId="0" applyNumberFormat="1" applyFont="1"/>
    <xf numFmtId="0" fontId="32" fillId="12" borderId="72" xfId="0" applyFont="1" applyFill="1" applyBorder="1" applyAlignment="1">
      <alignment wrapText="1"/>
    </xf>
    <xf numFmtId="9" fontId="36" fillId="13" borderId="76" xfId="0" applyNumberFormat="1" applyFont="1" applyFill="1" applyBorder="1"/>
    <xf numFmtId="49" fontId="7" fillId="0" borderId="0" xfId="32" applyNumberFormat="1" applyFont="1"/>
    <xf numFmtId="49" fontId="9" fillId="3" borderId="0" xfId="0" applyNumberFormat="1" applyFont="1" applyFill="1"/>
    <xf numFmtId="0" fontId="33" fillId="3" borderId="0" xfId="0" applyFont="1" applyFill="1"/>
    <xf numFmtId="0" fontId="9" fillId="3" borderId="0" xfId="0" applyFont="1" applyFill="1"/>
    <xf numFmtId="0" fontId="36" fillId="3" borderId="0" xfId="0" applyFont="1" applyFill="1" applyAlignment="1">
      <alignment vertical="center" wrapText="1"/>
    </xf>
    <xf numFmtId="166" fontId="8" fillId="4" borderId="5" xfId="0" applyNumberFormat="1" applyFont="1" applyFill="1" applyBorder="1"/>
    <xf numFmtId="166" fontId="35" fillId="0" borderId="83" xfId="0" applyNumberFormat="1" applyFont="1" applyBorder="1" applyAlignment="1">
      <alignment vertical="center"/>
    </xf>
    <xf numFmtId="166" fontId="35" fillId="0" borderId="84" xfId="0" applyNumberFormat="1" applyFont="1" applyBorder="1" applyAlignment="1">
      <alignment vertical="center"/>
    </xf>
    <xf numFmtId="166" fontId="35" fillId="0" borderId="86" xfId="0" applyNumberFormat="1" applyFont="1" applyBorder="1" applyAlignment="1">
      <alignment vertical="center"/>
    </xf>
    <xf numFmtId="166" fontId="35" fillId="0" borderId="24" xfId="0" applyNumberFormat="1" applyFont="1" applyBorder="1" applyAlignment="1">
      <alignment vertical="center"/>
    </xf>
    <xf numFmtId="165" fontId="35" fillId="0" borderId="85" xfId="0" applyNumberFormat="1" applyFont="1" applyBorder="1"/>
    <xf numFmtId="0" fontId="39" fillId="0" borderId="0" xfId="0" applyFont="1"/>
    <xf numFmtId="166" fontId="39" fillId="0" borderId="5" xfId="1" applyNumberFormat="1" applyFont="1" applyBorder="1"/>
    <xf numFmtId="0" fontId="40" fillId="0" borderId="0" xfId="0" applyFont="1"/>
    <xf numFmtId="9" fontId="8" fillId="0" borderId="15" xfId="53" applyFont="1" applyBorder="1" applyAlignment="1">
      <alignment horizontal="right"/>
    </xf>
    <xf numFmtId="9" fontId="8" fillId="0" borderId="22" xfId="53" applyFont="1" applyBorder="1" applyAlignment="1">
      <alignment horizontal="right"/>
    </xf>
    <xf numFmtId="3" fontId="35" fillId="3" borderId="15" xfId="0" applyNumberFormat="1" applyFont="1" applyFill="1" applyBorder="1"/>
    <xf numFmtId="42" fontId="35" fillId="3" borderId="16" xfId="0" applyNumberFormat="1" applyFont="1" applyFill="1" applyBorder="1"/>
    <xf numFmtId="42" fontId="35" fillId="3" borderId="40" xfId="0" applyNumberFormat="1" applyFont="1" applyFill="1" applyBorder="1"/>
    <xf numFmtId="44" fontId="41" fillId="0" borderId="0" xfId="1" applyFont="1" applyBorder="1" applyAlignment="1" applyProtection="1">
      <alignment horizontal="center"/>
      <protection locked="0"/>
    </xf>
    <xf numFmtId="49" fontId="42" fillId="0" borderId="0" xfId="32" applyNumberFormat="1" applyFont="1"/>
    <xf numFmtId="166" fontId="28" fillId="9" borderId="31" xfId="0" applyNumberFormat="1" applyFont="1" applyFill="1" applyBorder="1"/>
    <xf numFmtId="166" fontId="27" fillId="0" borderId="24" xfId="0" applyNumberFormat="1" applyFont="1" applyBorder="1" applyAlignment="1">
      <alignment vertical="center"/>
    </xf>
    <xf numFmtId="0" fontId="12" fillId="0" borderId="6" xfId="32" applyFont="1" applyBorder="1"/>
    <xf numFmtId="49" fontId="13" fillId="0" borderId="2" xfId="32" applyNumberFormat="1" applyFont="1" applyBorder="1" applyAlignment="1">
      <alignment horizontal="left"/>
    </xf>
    <xf numFmtId="14" fontId="9" fillId="0" borderId="6" xfId="32" applyNumberFormat="1" applyFont="1" applyBorder="1" applyAlignment="1">
      <alignment horizontal="left"/>
    </xf>
    <xf numFmtId="14" fontId="9" fillId="0" borderId="2" xfId="32" applyNumberFormat="1" applyFont="1" applyBorder="1" applyAlignment="1">
      <alignment horizontal="left"/>
    </xf>
    <xf numFmtId="0" fontId="15" fillId="0" borderId="0" xfId="32" applyFont="1" applyAlignment="1">
      <alignment horizontal="left" vertical="top" wrapText="1"/>
    </xf>
    <xf numFmtId="49" fontId="16" fillId="0" borderId="0" xfId="32" applyNumberFormat="1" applyFont="1" applyAlignment="1">
      <alignment horizontal="left" vertical="top" wrapText="1"/>
    </xf>
    <xf numFmtId="0" fontId="16" fillId="0" borderId="0" xfId="32" applyFont="1" applyAlignment="1">
      <alignment horizontal="left" vertical="top"/>
    </xf>
    <xf numFmtId="0" fontId="31" fillId="3" borderId="0" xfId="0" applyFont="1" applyFill="1" applyAlignment="1">
      <alignment horizontal="center" vertical="center" wrapText="1"/>
    </xf>
    <xf numFmtId="0" fontId="12" fillId="0" borderId="0" xfId="0" applyFont="1" applyAlignment="1">
      <alignment horizontal="right" wrapText="1"/>
    </xf>
    <xf numFmtId="0" fontId="12" fillId="0" borderId="24" xfId="0" applyFont="1" applyBorder="1" applyAlignment="1">
      <alignment horizontal="right" wrapText="1"/>
    </xf>
    <xf numFmtId="0" fontId="12" fillId="0" borderId="91" xfId="0" applyFont="1" applyBorder="1" applyAlignment="1">
      <alignment horizontal="right" wrapText="1"/>
    </xf>
    <xf numFmtId="0" fontId="23" fillId="0" borderId="43" xfId="0" applyFont="1" applyBorder="1" applyAlignment="1">
      <alignment horizontal="center" vertical="center" wrapText="1"/>
    </xf>
    <xf numFmtId="0" fontId="29" fillId="0" borderId="4" xfId="0" applyFont="1" applyBorder="1" applyAlignment="1">
      <alignment horizontal="center" textRotation="90"/>
    </xf>
    <xf numFmtId="0" fontId="29" fillId="0" borderId="5" xfId="0" applyFont="1" applyBorder="1" applyAlignment="1">
      <alignment horizontal="center" textRotation="90"/>
    </xf>
    <xf numFmtId="0" fontId="29" fillId="0" borderId="4" xfId="0" applyFont="1" applyBorder="1" applyAlignment="1">
      <alignment horizontal="center" textRotation="90" wrapText="1"/>
    </xf>
    <xf numFmtId="0" fontId="29" fillId="0" borderId="5" xfId="0" applyFont="1" applyBorder="1" applyAlignment="1">
      <alignment horizontal="center" textRotation="90" wrapText="1"/>
    </xf>
    <xf numFmtId="0" fontId="25" fillId="0" borderId="2" xfId="0" applyFont="1" applyBorder="1" applyAlignment="1">
      <alignment wrapText="1"/>
    </xf>
    <xf numFmtId="0" fontId="25" fillId="0" borderId="53" xfId="0" applyFont="1" applyBorder="1" applyAlignment="1">
      <alignment wrapText="1"/>
    </xf>
    <xf numFmtId="0" fontId="24" fillId="0" borderId="9" xfId="0" applyFont="1" applyBorder="1" applyAlignment="1">
      <alignment horizontal="left" wrapText="1"/>
    </xf>
    <xf numFmtId="0" fontId="24" fillId="0" borderId="2" xfId="0" applyFont="1" applyBorder="1" applyAlignment="1">
      <alignment horizontal="left" wrapText="1"/>
    </xf>
    <xf numFmtId="0" fontId="24" fillId="0" borderId="53" xfId="0" applyFont="1" applyBorder="1" applyAlignment="1">
      <alignment horizontal="left" wrapText="1"/>
    </xf>
    <xf numFmtId="0" fontId="34" fillId="5" borderId="7" xfId="0" applyFont="1" applyFill="1" applyBorder="1" applyAlignment="1">
      <alignment horizontal="center" wrapText="1"/>
    </xf>
    <xf numFmtId="0" fontId="34" fillId="5" borderId="28" xfId="0" applyFont="1" applyFill="1" applyBorder="1" applyAlignment="1">
      <alignment horizontal="center" wrapText="1"/>
    </xf>
    <xf numFmtId="0" fontId="34" fillId="5" borderId="31" xfId="0" applyFont="1" applyFill="1" applyBorder="1" applyAlignment="1">
      <alignment horizontal="center" wrapText="1"/>
    </xf>
    <xf numFmtId="49" fontId="13" fillId="0" borderId="22" xfId="0" applyNumberFormat="1" applyFont="1" applyBorder="1" applyAlignment="1">
      <alignment horizontal="center" wrapText="1"/>
    </xf>
    <xf numFmtId="49" fontId="13" fillId="0" borderId="22" xfId="0" applyNumberFormat="1" applyFont="1" applyBorder="1" applyAlignment="1">
      <alignment horizontal="center"/>
    </xf>
    <xf numFmtId="49" fontId="13" fillId="0" borderId="42" xfId="0" applyNumberFormat="1" applyFont="1" applyBorder="1" applyAlignment="1">
      <alignment horizontal="center"/>
    </xf>
    <xf numFmtId="0" fontId="12" fillId="0" borderId="22" xfId="0" applyFont="1" applyBorder="1" applyAlignment="1">
      <alignment horizontal="center" wrapText="1"/>
    </xf>
    <xf numFmtId="0" fontId="12" fillId="0" borderId="42" xfId="0" applyFont="1" applyBorder="1" applyAlignment="1">
      <alignment horizontal="center" wrapText="1"/>
    </xf>
    <xf numFmtId="0" fontId="13" fillId="0" borderId="60" xfId="0" applyFont="1" applyBorder="1" applyAlignment="1">
      <alignment horizontal="left" wrapText="1"/>
    </xf>
    <xf numFmtId="0" fontId="13" fillId="0" borderId="8" xfId="0" applyFont="1" applyBorder="1" applyAlignment="1">
      <alignment horizontal="left" wrapText="1"/>
    </xf>
    <xf numFmtId="0" fontId="9" fillId="0" borderId="61" xfId="0" applyFont="1" applyBorder="1" applyAlignment="1">
      <alignment horizontal="center" textRotation="90"/>
    </xf>
    <xf numFmtId="0" fontId="9" fillId="0" borderId="69" xfId="0" applyFont="1" applyBorder="1" applyAlignment="1">
      <alignment horizontal="center" textRotation="90"/>
    </xf>
    <xf numFmtId="0" fontId="9" fillId="0" borderId="4" xfId="0" applyFont="1" applyBorder="1" applyAlignment="1">
      <alignment horizontal="center" textRotation="90"/>
    </xf>
    <xf numFmtId="0" fontId="9" fillId="0" borderId="5" xfId="0" applyFont="1" applyBorder="1" applyAlignment="1">
      <alignment horizontal="center" textRotation="90"/>
    </xf>
    <xf numFmtId="0" fontId="30" fillId="3" borderId="7" xfId="0" applyFont="1" applyFill="1" applyBorder="1" applyAlignment="1">
      <alignment wrapText="1"/>
    </xf>
    <xf numFmtId="0" fontId="30" fillId="3" borderId="26" xfId="0" applyFont="1" applyFill="1" applyBorder="1" applyAlignment="1">
      <alignment wrapText="1"/>
    </xf>
    <xf numFmtId="0" fontId="13" fillId="0" borderId="6" xfId="0" applyFont="1" applyBorder="1" applyAlignment="1">
      <alignment horizontal="center" textRotation="90" wrapText="1"/>
    </xf>
    <xf numFmtId="0" fontId="13" fillId="0" borderId="63" xfId="0" applyFont="1" applyBorder="1" applyAlignment="1">
      <alignment horizontal="center" textRotation="90" wrapText="1"/>
    </xf>
    <xf numFmtId="0" fontId="11" fillId="0" borderId="6" xfId="0" applyFont="1" applyBorder="1" applyAlignment="1">
      <alignment horizontal="center" textRotation="90" wrapText="1"/>
    </xf>
    <xf numFmtId="0" fontId="11" fillId="0" borderId="65" xfId="0" applyFont="1" applyBorder="1" applyAlignment="1">
      <alignment horizontal="center" textRotation="90" wrapText="1"/>
    </xf>
    <xf numFmtId="0" fontId="11" fillId="0" borderId="66" xfId="0" applyFont="1" applyBorder="1" applyAlignment="1">
      <alignment horizontal="center" textRotation="90" wrapText="1"/>
    </xf>
    <xf numFmtId="0" fontId="11" fillId="0" borderId="67" xfId="0" applyFont="1" applyBorder="1" applyAlignment="1">
      <alignment horizontal="center" textRotation="90" wrapText="1"/>
    </xf>
    <xf numFmtId="0" fontId="11" fillId="0" borderId="68" xfId="0" applyFont="1" applyBorder="1" applyAlignment="1">
      <alignment horizontal="center" textRotation="90" wrapText="1"/>
    </xf>
    <xf numFmtId="0" fontId="24" fillId="0" borderId="9" xfId="0" applyFont="1" applyBorder="1" applyAlignment="1"/>
    <xf numFmtId="0" fontId="24" fillId="0" borderId="2" xfId="0" applyFont="1" applyBorder="1" applyAlignment="1"/>
    <xf numFmtId="0" fontId="24" fillId="0" borderId="10" xfId="0" applyFont="1" applyBorder="1" applyAlignment="1"/>
    <xf numFmtId="0" fontId="29" fillId="0" borderId="59" xfId="0" applyFont="1" applyBorder="1" applyAlignment="1">
      <alignment horizontal="center" textRotation="90"/>
    </xf>
    <xf numFmtId="0" fontId="29" fillId="0" borderId="56" xfId="0" applyFont="1" applyBorder="1" applyAlignment="1">
      <alignment horizontal="center" textRotation="90"/>
    </xf>
    <xf numFmtId="0" fontId="13" fillId="0" borderId="62" xfId="0" applyFont="1" applyBorder="1" applyAlignment="1">
      <alignment horizontal="center" textRotation="90" wrapText="1"/>
    </xf>
    <xf numFmtId="0" fontId="13" fillId="0" borderId="64" xfId="0" applyFont="1" applyBorder="1" applyAlignment="1">
      <alignment horizontal="center" textRotation="90" wrapText="1"/>
    </xf>
    <xf numFmtId="0" fontId="26" fillId="7" borderId="52" xfId="0" applyFont="1" applyFill="1" applyBorder="1" applyAlignment="1">
      <alignment horizontal="center"/>
    </xf>
    <xf numFmtId="0" fontId="26" fillId="7" borderId="14" xfId="0" applyFont="1" applyFill="1" applyBorder="1" applyAlignment="1">
      <alignment horizontal="center"/>
    </xf>
    <xf numFmtId="0" fontId="26" fillId="7" borderId="17" xfId="0" applyFont="1" applyFill="1" applyBorder="1" applyAlignment="1">
      <alignment horizontal="center"/>
    </xf>
    <xf numFmtId="3" fontId="26" fillId="7" borderId="47" xfId="0" applyNumberFormat="1" applyFont="1" applyFill="1" applyBorder="1" applyAlignment="1">
      <alignment horizontal="center"/>
    </xf>
    <xf numFmtId="3" fontId="26" fillId="7" borderId="11" xfId="0" applyNumberFormat="1" applyFont="1" applyFill="1" applyBorder="1" applyAlignment="1">
      <alignment horizontal="center"/>
    </xf>
    <xf numFmtId="3" fontId="26" fillId="7" borderId="48" xfId="0" applyNumberFormat="1" applyFont="1" applyFill="1" applyBorder="1" applyAlignment="1">
      <alignment horizontal="center"/>
    </xf>
    <xf numFmtId="0" fontId="30" fillId="3" borderId="7" xfId="0" applyFont="1" applyFill="1" applyBorder="1" applyAlignment="1">
      <alignment horizontal="left" wrapText="1"/>
    </xf>
    <xf numFmtId="0" fontId="30" fillId="3" borderId="26" xfId="0" applyFont="1" applyFill="1" applyBorder="1" applyAlignment="1">
      <alignment horizontal="left" wrapText="1"/>
    </xf>
    <xf numFmtId="0" fontId="23" fillId="8" borderId="7" xfId="0" applyFont="1" applyFill="1" applyBorder="1" applyAlignment="1">
      <alignment wrapText="1"/>
    </xf>
    <xf numFmtId="0" fontId="23" fillId="8" borderId="28" xfId="0" applyFont="1" applyFill="1" applyBorder="1" applyAlignment="1">
      <alignment wrapText="1"/>
    </xf>
    <xf numFmtId="49" fontId="43" fillId="0" borderId="0" xfId="0" applyNumberFormat="1" applyFont="1" applyBorder="1" applyAlignment="1">
      <alignment horizontal="center" wrapText="1"/>
    </xf>
    <xf numFmtId="49" fontId="38" fillId="0" borderId="0" xfId="0" applyNumberFormat="1" applyFont="1" applyBorder="1" applyAlignment="1">
      <alignment horizontal="center" wrapText="1"/>
    </xf>
    <xf numFmtId="49" fontId="38" fillId="0" borderId="43" xfId="0" applyNumberFormat="1" applyFont="1" applyBorder="1" applyAlignment="1">
      <alignment horizontal="center" wrapText="1"/>
    </xf>
    <xf numFmtId="0" fontId="32" fillId="7" borderId="81" xfId="0" applyFont="1" applyFill="1" applyBorder="1" applyAlignment="1">
      <alignment horizontal="left" wrapText="1"/>
    </xf>
    <xf numFmtId="0" fontId="32" fillId="7" borderId="48" xfId="0" applyFont="1" applyFill="1" applyBorder="1" applyAlignment="1">
      <alignment horizontal="left" wrapText="1"/>
    </xf>
    <xf numFmtId="0" fontId="32" fillId="12" borderId="73" xfId="0" applyFont="1" applyFill="1" applyBorder="1" applyAlignment="1">
      <alignment horizontal="left" wrapText="1"/>
    </xf>
    <xf numFmtId="0" fontId="32" fillId="12" borderId="74" xfId="0" applyFont="1" applyFill="1" applyBorder="1" applyAlignment="1">
      <alignment horizontal="left" wrapText="1"/>
    </xf>
    <xf numFmtId="0" fontId="36" fillId="11" borderId="78" xfId="0" applyFont="1" applyFill="1" applyBorder="1" applyAlignment="1">
      <alignment horizontal="left" wrapText="1"/>
    </xf>
    <xf numFmtId="0" fontId="36" fillId="11" borderId="79" xfId="0" applyFont="1" applyFill="1" applyBorder="1" applyAlignment="1">
      <alignment horizontal="left" wrapText="1"/>
    </xf>
    <xf numFmtId="49" fontId="35" fillId="3" borderId="77" xfId="0" applyNumberFormat="1" applyFont="1" applyFill="1" applyBorder="1" applyAlignment="1">
      <alignment horizontal="right"/>
    </xf>
    <xf numFmtId="49" fontId="35" fillId="3" borderId="78" xfId="0" applyNumberFormat="1" applyFont="1" applyFill="1" applyBorder="1" applyAlignment="1">
      <alignment horizontal="right"/>
    </xf>
    <xf numFmtId="49" fontId="12" fillId="9" borderId="28" xfId="0" applyNumberFormat="1" applyFont="1" applyFill="1" applyBorder="1" applyAlignment="1">
      <alignment horizontal="center"/>
    </xf>
    <xf numFmtId="0" fontId="24" fillId="0" borderId="81" xfId="0" applyFont="1" applyBorder="1" applyAlignment="1">
      <alignment horizontal="left" wrapText="1"/>
    </xf>
    <xf numFmtId="0" fontId="24" fillId="0" borderId="48" xfId="0" applyFont="1" applyBorder="1" applyAlignment="1">
      <alignment horizontal="left" wrapText="1"/>
    </xf>
    <xf numFmtId="0" fontId="24" fillId="0" borderId="88" xfId="0" applyFont="1" applyBorder="1" applyAlignment="1">
      <alignment horizontal="left" wrapText="1"/>
    </xf>
    <xf numFmtId="0" fontId="24" fillId="0" borderId="89" xfId="0" applyFont="1" applyBorder="1" applyAlignment="1">
      <alignment horizontal="left" wrapText="1"/>
    </xf>
    <xf numFmtId="0" fontId="28" fillId="9" borderId="28" xfId="0" applyFont="1" applyFill="1" applyBorder="1" applyAlignment="1">
      <alignment horizontal="left"/>
    </xf>
    <xf numFmtId="0" fontId="28" fillId="9" borderId="31" xfId="0" applyFont="1" applyFill="1" applyBorder="1" applyAlignment="1">
      <alignment horizontal="left"/>
    </xf>
    <xf numFmtId="0" fontId="9" fillId="0" borderId="1" xfId="0" applyFont="1" applyBorder="1" applyAlignment="1" applyProtection="1">
      <alignment horizontal="left" vertical="top" wrapText="1"/>
      <protection locked="0"/>
    </xf>
    <xf numFmtId="0" fontId="9" fillId="0" borderId="2" xfId="0" applyFont="1" applyBorder="1" applyAlignment="1" applyProtection="1">
      <alignment horizontal="left"/>
      <protection locked="0"/>
    </xf>
    <xf numFmtId="0" fontId="9" fillId="0" borderId="3" xfId="0" applyFont="1" applyBorder="1" applyAlignment="1" applyProtection="1">
      <alignment horizontal="left"/>
      <protection locked="0"/>
    </xf>
    <xf numFmtId="0" fontId="21" fillId="2" borderId="1" xfId="0" applyFont="1" applyFill="1" applyBorder="1" applyAlignment="1">
      <alignment wrapText="1"/>
    </xf>
    <xf numFmtId="0" fontId="22" fillId="2" borderId="2" xfId="0" applyFont="1" applyFill="1" applyBorder="1" applyAlignment="1">
      <alignment wrapText="1"/>
    </xf>
    <xf numFmtId="0" fontId="22" fillId="2" borderId="3" xfId="0" applyFont="1" applyFill="1" applyBorder="1" applyAlignment="1">
      <alignment wrapText="1"/>
    </xf>
    <xf numFmtId="0" fontId="8" fillId="0" borderId="1" xfId="0" applyFont="1" applyBorder="1" applyAlignment="1">
      <alignment vertical="top" wrapText="1"/>
    </xf>
    <xf numFmtId="0" fontId="8" fillId="0" borderId="2" xfId="0" applyFont="1" applyBorder="1" applyAlignment="1">
      <alignment vertical="top" wrapText="1"/>
    </xf>
    <xf numFmtId="0" fontId="8" fillId="0" borderId="3" xfId="0" applyFont="1" applyBorder="1" applyAlignment="1">
      <alignment vertical="top" wrapText="1"/>
    </xf>
    <xf numFmtId="0" fontId="12" fillId="4" borderId="1" xfId="0" applyFont="1" applyFill="1" applyBorder="1" applyAlignment="1"/>
    <xf numFmtId="0" fontId="7" fillId="4" borderId="2" xfId="0" applyFont="1" applyFill="1" applyBorder="1" applyAlignment="1"/>
    <xf numFmtId="0" fontId="7" fillId="4" borderId="3" xfId="0" applyFont="1" applyFill="1" applyBorder="1" applyAlignment="1"/>
    <xf numFmtId="0" fontId="13" fillId="0" borderId="1" xfId="0" applyFont="1" applyBorder="1" applyAlignment="1">
      <alignment horizontal="left" vertical="center" wrapText="1"/>
    </xf>
    <xf numFmtId="0" fontId="8" fillId="0" borderId="2" xfId="0" applyFont="1" applyBorder="1" applyAlignment="1">
      <alignment horizontal="left"/>
    </xf>
    <xf numFmtId="0" fontId="8" fillId="0" borderId="3" xfId="0" applyFont="1" applyBorder="1" applyAlignment="1">
      <alignment horizontal="left"/>
    </xf>
    <xf numFmtId="0" fontId="9" fillId="0" borderId="0" xfId="0" applyFont="1" applyAlignment="1">
      <alignment horizontal="center" vertical="center" wrapText="1"/>
    </xf>
  </cellXfs>
  <cellStyles count="54">
    <cellStyle name="Comma 2" xfId="2" xr:uid="{00000000-0005-0000-0000-000000000000}"/>
    <cellStyle name="Comma 3" xfId="3" xr:uid="{00000000-0005-0000-0000-000001000000}"/>
    <cellStyle name="Comma 3 2" xfId="33" xr:uid="{0CBAE5FC-A547-4081-B7D8-A1FEDC2407DC}"/>
    <cellStyle name="Currency" xfId="1" builtinId="4"/>
    <cellStyle name="Currency 2" xfId="4" xr:uid="{00000000-0005-0000-0000-000003000000}"/>
    <cellStyle name="Currency 3" xfId="5" xr:uid="{00000000-0005-0000-0000-000004000000}"/>
    <cellStyle name="Currency 3 2" xfId="34" xr:uid="{49D39593-2D47-4417-ADC7-85267D156D12}"/>
    <cellStyle name="Currency 4" xfId="6" xr:uid="{00000000-0005-0000-0000-000005000000}"/>
    <cellStyle name="Currency 4 2" xfId="35" xr:uid="{334CBF53-4479-46F4-B179-98B87348EC51}"/>
    <cellStyle name="Hyperlink 2" xfId="7" xr:uid="{00000000-0005-0000-0000-000006000000}"/>
    <cellStyle name="Normal" xfId="0" builtinId="0"/>
    <cellStyle name="Normal 10" xfId="8" xr:uid="{00000000-0005-0000-0000-000008000000}"/>
    <cellStyle name="Normal 10 2" xfId="9" xr:uid="{00000000-0005-0000-0000-000009000000}"/>
    <cellStyle name="Normal 10 2 2" xfId="37" xr:uid="{20D82758-4AFE-440D-8D50-38B43C5A38DD}"/>
    <cellStyle name="Normal 10 3" xfId="36" xr:uid="{CF7D9B28-4AA5-4B6A-AC10-E5AE83B7E32B}"/>
    <cellStyle name="Normal 11" xfId="10" xr:uid="{00000000-0005-0000-0000-00000A000000}"/>
    <cellStyle name="Normal 11 2" xfId="38" xr:uid="{FA8D9C45-E08E-449D-80F8-55C859BE2F63}"/>
    <cellStyle name="Normal 12" xfId="32" xr:uid="{00000000-0005-0000-0000-00000B000000}"/>
    <cellStyle name="Normal 2" xfId="11" xr:uid="{00000000-0005-0000-0000-00000C000000}"/>
    <cellStyle name="Normal 2 2" xfId="12" xr:uid="{00000000-0005-0000-0000-00000D000000}"/>
    <cellStyle name="Normal 3" xfId="13" xr:uid="{00000000-0005-0000-0000-00000E000000}"/>
    <cellStyle name="Normal 3 2" xfId="14" xr:uid="{00000000-0005-0000-0000-00000F000000}"/>
    <cellStyle name="Normal 4" xfId="15" xr:uid="{00000000-0005-0000-0000-000010000000}"/>
    <cellStyle name="Normal 4 2" xfId="39" xr:uid="{F2D8A6E5-B74A-4872-89C9-9A97B2CBD60E}"/>
    <cellStyle name="Normal 5" xfId="16" xr:uid="{00000000-0005-0000-0000-000011000000}"/>
    <cellStyle name="Normal 5 2" xfId="17" xr:uid="{00000000-0005-0000-0000-000012000000}"/>
    <cellStyle name="Normal 5 2 2" xfId="41" xr:uid="{A5201778-8D25-4202-8677-22D1CA99D30D}"/>
    <cellStyle name="Normal 5 3" xfId="18" xr:uid="{00000000-0005-0000-0000-000013000000}"/>
    <cellStyle name="Normal 5 3 2" xfId="42" xr:uid="{F314F73E-36BF-4532-9808-F5171BD49D22}"/>
    <cellStyle name="Normal 5 4" xfId="19" xr:uid="{00000000-0005-0000-0000-000014000000}"/>
    <cellStyle name="Normal 5 4 2" xfId="43" xr:uid="{4DC1F0E6-E399-496D-9289-2A29C10BAB50}"/>
    <cellStyle name="Normal 5 5" xfId="20" xr:uid="{00000000-0005-0000-0000-000015000000}"/>
    <cellStyle name="Normal 5 5 2" xfId="44" xr:uid="{16E81F18-501F-4F87-A1FB-26DFF0FC48AB}"/>
    <cellStyle name="Normal 5 6" xfId="21" xr:uid="{00000000-0005-0000-0000-000016000000}"/>
    <cellStyle name="Normal 5 6 2" xfId="45" xr:uid="{C5FCBE0C-BE4A-44D9-91AD-3B61B56827AD}"/>
    <cellStyle name="Normal 5 7" xfId="40" xr:uid="{5AFFD8FB-30D7-4F26-B775-552A45E88FF0}"/>
    <cellStyle name="Normal 6" xfId="22" xr:uid="{00000000-0005-0000-0000-000017000000}"/>
    <cellStyle name="Normal 6 2" xfId="46" xr:uid="{BC21AE63-C9BE-4102-9940-B28C213879D7}"/>
    <cellStyle name="Normal 7" xfId="23" xr:uid="{00000000-0005-0000-0000-000018000000}"/>
    <cellStyle name="Normal 7 2" xfId="24" xr:uid="{00000000-0005-0000-0000-000019000000}"/>
    <cellStyle name="Normal 7 2 2" xfId="48" xr:uid="{F02BC472-CFFB-43EA-A0AD-700E30EF031A}"/>
    <cellStyle name="Normal 7 3" xfId="25" xr:uid="{00000000-0005-0000-0000-00001A000000}"/>
    <cellStyle name="Normal 7 3 2" xfId="49" xr:uid="{451E286A-1484-412F-A740-26A63C11A447}"/>
    <cellStyle name="Normal 7 4" xfId="47" xr:uid="{C85F50AB-933E-4E5F-AD22-AE93085171FC}"/>
    <cellStyle name="Normal 8" xfId="26" xr:uid="{00000000-0005-0000-0000-00001B000000}"/>
    <cellStyle name="Normal 8 2" xfId="50" xr:uid="{E7466A34-C2D0-4F5B-9465-0508D08857FE}"/>
    <cellStyle name="Normal 9" xfId="27" xr:uid="{00000000-0005-0000-0000-00001C000000}"/>
    <cellStyle name="Percent" xfId="53" builtinId="5"/>
    <cellStyle name="Percent 2" xfId="28" xr:uid="{00000000-0005-0000-0000-00001D000000}"/>
    <cellStyle name="Percent 3" xfId="29" xr:uid="{00000000-0005-0000-0000-00001E000000}"/>
    <cellStyle name="Percent 4" xfId="30" xr:uid="{00000000-0005-0000-0000-00001F000000}"/>
    <cellStyle name="Percent 4 2" xfId="51" xr:uid="{44A47A35-038C-45F0-AFBE-1DFF16E28024}"/>
    <cellStyle name="Percent 5" xfId="31" xr:uid="{00000000-0005-0000-0000-000020000000}"/>
    <cellStyle name="Percent 5 2" xfId="52" xr:uid="{7808E1EE-FE2A-4515-8B7F-2DD74383D27B}"/>
  </cellStyles>
  <dxfs count="2">
    <dxf>
      <fill>
        <patternFill>
          <bgColor rgb="FFFF0000"/>
        </patternFill>
      </fill>
    </dxf>
    <dxf>
      <fill>
        <patternFill>
          <bgColor theme="6" tint="0.59996337778862885"/>
        </patternFill>
      </fill>
    </dxf>
  </dxfs>
  <tableStyles count="0" defaultTableStyle="TableStyleMedium2" defaultPivotStyle="PivotStyleLight16"/>
  <colors>
    <mruColors>
      <color rgb="FF99FF99"/>
      <color rgb="FFFFFF99"/>
      <color rgb="FF0000FF"/>
      <color rgb="FF6699FF"/>
      <color rgb="FFFFFFCC"/>
      <color rgb="FFF9F3A9"/>
      <color rgb="FFC0009B"/>
      <color rgb="FF9999FF"/>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142874</xdr:colOff>
      <xdr:row>0</xdr:row>
      <xdr:rowOff>57149</xdr:rowOff>
    </xdr:from>
    <xdr:to>
      <xdr:col>3</xdr:col>
      <xdr:colOff>781643</xdr:colOff>
      <xdr:row>0</xdr:row>
      <xdr:rowOff>662940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77124" y="57149"/>
          <a:ext cx="638769" cy="605791"/>
        </a:xfrm>
        <a:prstGeom prst="rect">
          <a:avLst/>
        </a:prstGeom>
      </xdr:spPr>
    </xdr:pic>
    <xdr:clientData/>
  </xdr:twoCellAnchor>
  <xdr:twoCellAnchor>
    <xdr:from>
      <xdr:col>0</xdr:col>
      <xdr:colOff>66675</xdr:colOff>
      <xdr:row>1</xdr:row>
      <xdr:rowOff>0</xdr:rowOff>
    </xdr:from>
    <xdr:to>
      <xdr:col>3</xdr:col>
      <xdr:colOff>876300</xdr:colOff>
      <xdr:row>1</xdr:row>
      <xdr:rowOff>9525</xdr:rowOff>
    </xdr:to>
    <xdr:cxnSp macro="">
      <xdr:nvCxnSpPr>
        <xdr:cNvPr id="3" name="Straight Connector 2">
          <a:extLst>
            <a:ext uri="{FF2B5EF4-FFF2-40B4-BE49-F238E27FC236}">
              <a16:creationId xmlns:a16="http://schemas.microsoft.com/office/drawing/2014/main" id="{00000000-0008-0000-0000-000003000000}"/>
            </a:ext>
          </a:extLst>
        </xdr:cNvPr>
        <xdr:cNvCxnSpPr/>
      </xdr:nvCxnSpPr>
      <xdr:spPr>
        <a:xfrm>
          <a:off x="66675" y="742950"/>
          <a:ext cx="8353425" cy="9525"/>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85725</xdr:colOff>
      <xdr:row>4</xdr:row>
      <xdr:rowOff>9525</xdr:rowOff>
    </xdr:from>
    <xdr:to>
      <xdr:col>3</xdr:col>
      <xdr:colOff>901065</xdr:colOff>
      <xdr:row>4</xdr:row>
      <xdr:rowOff>24765</xdr:rowOff>
    </xdr:to>
    <xdr:cxnSp macro="">
      <xdr:nvCxnSpPr>
        <xdr:cNvPr id="6" name="Straight Connector 5">
          <a:extLst>
            <a:ext uri="{FF2B5EF4-FFF2-40B4-BE49-F238E27FC236}">
              <a16:creationId xmlns:a16="http://schemas.microsoft.com/office/drawing/2014/main" id="{00000000-0008-0000-0000-000006000000}"/>
            </a:ext>
          </a:extLst>
        </xdr:cNvPr>
        <xdr:cNvCxnSpPr/>
      </xdr:nvCxnSpPr>
      <xdr:spPr>
        <a:xfrm>
          <a:off x="85725" y="1543050"/>
          <a:ext cx="8359140" cy="1524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76200</xdr:colOff>
      <xdr:row>10</xdr:row>
      <xdr:rowOff>19050</xdr:rowOff>
    </xdr:from>
    <xdr:to>
      <xdr:col>3</xdr:col>
      <xdr:colOff>891540</xdr:colOff>
      <xdr:row>10</xdr:row>
      <xdr:rowOff>34290</xdr:rowOff>
    </xdr:to>
    <xdr:cxnSp macro="">
      <xdr:nvCxnSpPr>
        <xdr:cNvPr id="8" name="Straight Connector 7">
          <a:extLst>
            <a:ext uri="{FF2B5EF4-FFF2-40B4-BE49-F238E27FC236}">
              <a16:creationId xmlns:a16="http://schemas.microsoft.com/office/drawing/2014/main" id="{00000000-0008-0000-0000-000008000000}"/>
            </a:ext>
          </a:extLst>
        </xdr:cNvPr>
        <xdr:cNvCxnSpPr/>
      </xdr:nvCxnSpPr>
      <xdr:spPr>
        <a:xfrm>
          <a:off x="76200" y="5276850"/>
          <a:ext cx="8359140" cy="1524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person displayName="Sarah Hadi" id="{D86D0F1E-5F9F-43C0-803C-AB2B5D363A66}" userId="sarah.hadi@pgn.com" providerId="PeoplePicker"/>
  <person displayName="Stuart Lauer" id="{5C0A96DB-B7DB-4012-89B9-3BDAF69606C7}" userId="stuart.lauer@pgn.com" providerId="PeoplePicker"/>
  <person displayName="Sarah Hadi" id="{1E5D44F3-9EFF-4677-8BDC-34961AB33BD7}" userId="S::sarah.hadi@pgn.com::6bd01de2-e624-441c-9e1c-4e106619fda7" providerId="AD"/>
  <person displayName="Stuart Lauer" id="{20D6BD2C-3467-4162-B827-31AE505E4CD6}" userId="S::stuart.lauer@pgn.com::431265f7-0597-4fb0-a71c-f8c9a08a8e6a"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7" dT="2025-06-13T16:30:03.84" personId="{1E5D44F3-9EFF-4677-8BDC-34961AB33BD7}" id="{C3A56524-526F-40C6-B67E-A9D6BC357690}">
    <text xml:space="preserve">Where does 4.7 230 kV Conductor fit in? @Stuart Lauer </text>
    <mentions>
      <mention mentionpersonId="{5C0A96DB-B7DB-4012-89B9-3BDAF69606C7}" mentionId="{B1754136-A073-42F5-BFD0-4B3C611AD1E6}" startIndex="40" length="13"/>
    </mentions>
  </threadedComment>
  <threadedComment ref="B17" dT="2025-06-13T22:29:45.94" personId="{20D6BD2C-3467-4162-B827-31AE505E4CD6}" id="{5323A581-ACD3-41E3-B6AA-C1B512980218}" parentId="{C3A56524-526F-40C6-B67E-A9D6BC357690}">
    <text xml:space="preserve">It is not included in the pricing sheet because PGE already defined the conductor type and it doesn't need to be studied by the OE. @Sarah Hadi </text>
    <mentions>
      <mention mentionpersonId="{D86D0F1E-5F9F-43C0-803C-AB2B5D363A66}" mentionId="{12F90F1D-913C-4AF1-9950-10D20D802BD8}" startIndex="132" length="11"/>
    </mentions>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D16"/>
  <sheetViews>
    <sheetView showGridLines="0" workbookViewId="0">
      <selection activeCell="D2" sqref="D2"/>
    </sheetView>
  </sheetViews>
  <sheetFormatPr defaultRowHeight="12.75" x14ac:dyDescent="0.2"/>
  <cols>
    <col min="1" max="1" width="15.85546875" style="7" customWidth="1"/>
    <col min="2" max="2" width="74.140625" style="7" bestFit="1" customWidth="1"/>
    <col min="3" max="3" width="28.5703125" style="6" customWidth="1"/>
    <col min="4" max="4" width="13.85546875" style="7" customWidth="1"/>
    <col min="5" max="244" width="9.140625" style="7"/>
    <col min="245" max="245" width="5" style="7" customWidth="1"/>
    <col min="246" max="246" width="51.42578125" style="7" customWidth="1"/>
    <col min="247" max="247" width="14.5703125" style="7" customWidth="1"/>
    <col min="248" max="248" width="4.5703125" style="7" customWidth="1"/>
    <col min="249" max="500" width="9.140625" style="7"/>
    <col min="501" max="501" width="5" style="7" customWidth="1"/>
    <col min="502" max="502" width="51.42578125" style="7" customWidth="1"/>
    <col min="503" max="503" width="14.5703125" style="7" customWidth="1"/>
    <col min="504" max="504" width="4.5703125" style="7" customWidth="1"/>
    <col min="505" max="756" width="9.140625" style="7"/>
    <col min="757" max="757" width="5" style="7" customWidth="1"/>
    <col min="758" max="758" width="51.42578125" style="7" customWidth="1"/>
    <col min="759" max="759" width="14.5703125" style="7" customWidth="1"/>
    <col min="760" max="760" width="4.5703125" style="7" customWidth="1"/>
    <col min="761" max="1012" width="9.140625" style="7"/>
    <col min="1013" max="1013" width="5" style="7" customWidth="1"/>
    <col min="1014" max="1014" width="51.42578125" style="7" customWidth="1"/>
    <col min="1015" max="1015" width="14.5703125" style="7" customWidth="1"/>
    <col min="1016" max="1016" width="4.5703125" style="7" customWidth="1"/>
    <col min="1017" max="1268" width="9.140625" style="7"/>
    <col min="1269" max="1269" width="5" style="7" customWidth="1"/>
    <col min="1270" max="1270" width="51.42578125" style="7" customWidth="1"/>
    <col min="1271" max="1271" width="14.5703125" style="7" customWidth="1"/>
    <col min="1272" max="1272" width="4.5703125" style="7" customWidth="1"/>
    <col min="1273" max="1524" width="9.140625" style="7"/>
    <col min="1525" max="1525" width="5" style="7" customWidth="1"/>
    <col min="1526" max="1526" width="51.42578125" style="7" customWidth="1"/>
    <col min="1527" max="1527" width="14.5703125" style="7" customWidth="1"/>
    <col min="1528" max="1528" width="4.5703125" style="7" customWidth="1"/>
    <col min="1529" max="1780" width="9.140625" style="7"/>
    <col min="1781" max="1781" width="5" style="7" customWidth="1"/>
    <col min="1782" max="1782" width="51.42578125" style="7" customWidth="1"/>
    <col min="1783" max="1783" width="14.5703125" style="7" customWidth="1"/>
    <col min="1784" max="1784" width="4.5703125" style="7" customWidth="1"/>
    <col min="1785" max="2036" width="9.140625" style="7"/>
    <col min="2037" max="2037" width="5" style="7" customWidth="1"/>
    <col min="2038" max="2038" width="51.42578125" style="7" customWidth="1"/>
    <col min="2039" max="2039" width="14.5703125" style="7" customWidth="1"/>
    <col min="2040" max="2040" width="4.5703125" style="7" customWidth="1"/>
    <col min="2041" max="2292" width="9.140625" style="7"/>
    <col min="2293" max="2293" width="5" style="7" customWidth="1"/>
    <col min="2294" max="2294" width="51.42578125" style="7" customWidth="1"/>
    <col min="2295" max="2295" width="14.5703125" style="7" customWidth="1"/>
    <col min="2296" max="2296" width="4.5703125" style="7" customWidth="1"/>
    <col min="2297" max="2548" width="9.140625" style="7"/>
    <col min="2549" max="2549" width="5" style="7" customWidth="1"/>
    <col min="2550" max="2550" width="51.42578125" style="7" customWidth="1"/>
    <col min="2551" max="2551" width="14.5703125" style="7" customWidth="1"/>
    <col min="2552" max="2552" width="4.5703125" style="7" customWidth="1"/>
    <col min="2553" max="2804" width="9.140625" style="7"/>
    <col min="2805" max="2805" width="5" style="7" customWidth="1"/>
    <col min="2806" max="2806" width="51.42578125" style="7" customWidth="1"/>
    <col min="2807" max="2807" width="14.5703125" style="7" customWidth="1"/>
    <col min="2808" max="2808" width="4.5703125" style="7" customWidth="1"/>
    <col min="2809" max="3060" width="9.140625" style="7"/>
    <col min="3061" max="3061" width="5" style="7" customWidth="1"/>
    <col min="3062" max="3062" width="51.42578125" style="7" customWidth="1"/>
    <col min="3063" max="3063" width="14.5703125" style="7" customWidth="1"/>
    <col min="3064" max="3064" width="4.5703125" style="7" customWidth="1"/>
    <col min="3065" max="3316" width="9.140625" style="7"/>
    <col min="3317" max="3317" width="5" style="7" customWidth="1"/>
    <col min="3318" max="3318" width="51.42578125" style="7" customWidth="1"/>
    <col min="3319" max="3319" width="14.5703125" style="7" customWidth="1"/>
    <col min="3320" max="3320" width="4.5703125" style="7" customWidth="1"/>
    <col min="3321" max="3572" width="9.140625" style="7"/>
    <col min="3573" max="3573" width="5" style="7" customWidth="1"/>
    <col min="3574" max="3574" width="51.42578125" style="7" customWidth="1"/>
    <col min="3575" max="3575" width="14.5703125" style="7" customWidth="1"/>
    <col min="3576" max="3576" width="4.5703125" style="7" customWidth="1"/>
    <col min="3577" max="3828" width="9.140625" style="7"/>
    <col min="3829" max="3829" width="5" style="7" customWidth="1"/>
    <col min="3830" max="3830" width="51.42578125" style="7" customWidth="1"/>
    <col min="3831" max="3831" width="14.5703125" style="7" customWidth="1"/>
    <col min="3832" max="3832" width="4.5703125" style="7" customWidth="1"/>
    <col min="3833" max="4084" width="9.140625" style="7"/>
    <col min="4085" max="4085" width="5" style="7" customWidth="1"/>
    <col min="4086" max="4086" width="51.42578125" style="7" customWidth="1"/>
    <col min="4087" max="4087" width="14.5703125" style="7" customWidth="1"/>
    <col min="4088" max="4088" width="4.5703125" style="7" customWidth="1"/>
    <col min="4089" max="4340" width="9.140625" style="7"/>
    <col min="4341" max="4341" width="5" style="7" customWidth="1"/>
    <col min="4342" max="4342" width="51.42578125" style="7" customWidth="1"/>
    <col min="4343" max="4343" width="14.5703125" style="7" customWidth="1"/>
    <col min="4344" max="4344" width="4.5703125" style="7" customWidth="1"/>
    <col min="4345" max="4596" width="9.140625" style="7"/>
    <col min="4597" max="4597" width="5" style="7" customWidth="1"/>
    <col min="4598" max="4598" width="51.42578125" style="7" customWidth="1"/>
    <col min="4599" max="4599" width="14.5703125" style="7" customWidth="1"/>
    <col min="4600" max="4600" width="4.5703125" style="7" customWidth="1"/>
    <col min="4601" max="4852" width="9.140625" style="7"/>
    <col min="4853" max="4853" width="5" style="7" customWidth="1"/>
    <col min="4854" max="4854" width="51.42578125" style="7" customWidth="1"/>
    <col min="4855" max="4855" width="14.5703125" style="7" customWidth="1"/>
    <col min="4856" max="4856" width="4.5703125" style="7" customWidth="1"/>
    <col min="4857" max="5108" width="9.140625" style="7"/>
    <col min="5109" max="5109" width="5" style="7" customWidth="1"/>
    <col min="5110" max="5110" width="51.42578125" style="7" customWidth="1"/>
    <col min="5111" max="5111" width="14.5703125" style="7" customWidth="1"/>
    <col min="5112" max="5112" width="4.5703125" style="7" customWidth="1"/>
    <col min="5113" max="5364" width="9.140625" style="7"/>
    <col min="5365" max="5365" width="5" style="7" customWidth="1"/>
    <col min="5366" max="5366" width="51.42578125" style="7" customWidth="1"/>
    <col min="5367" max="5367" width="14.5703125" style="7" customWidth="1"/>
    <col min="5368" max="5368" width="4.5703125" style="7" customWidth="1"/>
    <col min="5369" max="5620" width="9.140625" style="7"/>
    <col min="5621" max="5621" width="5" style="7" customWidth="1"/>
    <col min="5622" max="5622" width="51.42578125" style="7" customWidth="1"/>
    <col min="5623" max="5623" width="14.5703125" style="7" customWidth="1"/>
    <col min="5624" max="5624" width="4.5703125" style="7" customWidth="1"/>
    <col min="5625" max="5876" width="9.140625" style="7"/>
    <col min="5877" max="5877" width="5" style="7" customWidth="1"/>
    <col min="5878" max="5878" width="51.42578125" style="7" customWidth="1"/>
    <col min="5879" max="5879" width="14.5703125" style="7" customWidth="1"/>
    <col min="5880" max="5880" width="4.5703125" style="7" customWidth="1"/>
    <col min="5881" max="6132" width="9.140625" style="7"/>
    <col min="6133" max="6133" width="5" style="7" customWidth="1"/>
    <col min="6134" max="6134" width="51.42578125" style="7" customWidth="1"/>
    <col min="6135" max="6135" width="14.5703125" style="7" customWidth="1"/>
    <col min="6136" max="6136" width="4.5703125" style="7" customWidth="1"/>
    <col min="6137" max="6388" width="9.140625" style="7"/>
    <col min="6389" max="6389" width="5" style="7" customWidth="1"/>
    <col min="6390" max="6390" width="51.42578125" style="7" customWidth="1"/>
    <col min="6391" max="6391" width="14.5703125" style="7" customWidth="1"/>
    <col min="6392" max="6392" width="4.5703125" style="7" customWidth="1"/>
    <col min="6393" max="6644" width="9.140625" style="7"/>
    <col min="6645" max="6645" width="5" style="7" customWidth="1"/>
    <col min="6646" max="6646" width="51.42578125" style="7" customWidth="1"/>
    <col min="6647" max="6647" width="14.5703125" style="7" customWidth="1"/>
    <col min="6648" max="6648" width="4.5703125" style="7" customWidth="1"/>
    <col min="6649" max="6900" width="9.140625" style="7"/>
    <col min="6901" max="6901" width="5" style="7" customWidth="1"/>
    <col min="6902" max="6902" width="51.42578125" style="7" customWidth="1"/>
    <col min="6903" max="6903" width="14.5703125" style="7" customWidth="1"/>
    <col min="6904" max="6904" width="4.5703125" style="7" customWidth="1"/>
    <col min="6905" max="7156" width="9.140625" style="7"/>
    <col min="7157" max="7157" width="5" style="7" customWidth="1"/>
    <col min="7158" max="7158" width="51.42578125" style="7" customWidth="1"/>
    <col min="7159" max="7159" width="14.5703125" style="7" customWidth="1"/>
    <col min="7160" max="7160" width="4.5703125" style="7" customWidth="1"/>
    <col min="7161" max="7412" width="9.140625" style="7"/>
    <col min="7413" max="7413" width="5" style="7" customWidth="1"/>
    <col min="7414" max="7414" width="51.42578125" style="7" customWidth="1"/>
    <col min="7415" max="7415" width="14.5703125" style="7" customWidth="1"/>
    <col min="7416" max="7416" width="4.5703125" style="7" customWidth="1"/>
    <col min="7417" max="7668" width="9.140625" style="7"/>
    <col min="7669" max="7669" width="5" style="7" customWidth="1"/>
    <col min="7670" max="7670" width="51.42578125" style="7" customWidth="1"/>
    <col min="7671" max="7671" width="14.5703125" style="7" customWidth="1"/>
    <col min="7672" max="7672" width="4.5703125" style="7" customWidth="1"/>
    <col min="7673" max="7924" width="9.140625" style="7"/>
    <col min="7925" max="7925" width="5" style="7" customWidth="1"/>
    <col min="7926" max="7926" width="51.42578125" style="7" customWidth="1"/>
    <col min="7927" max="7927" width="14.5703125" style="7" customWidth="1"/>
    <col min="7928" max="7928" width="4.5703125" style="7" customWidth="1"/>
    <col min="7929" max="8180" width="9.140625" style="7"/>
    <col min="8181" max="8181" width="5" style="7" customWidth="1"/>
    <col min="8182" max="8182" width="51.42578125" style="7" customWidth="1"/>
    <col min="8183" max="8183" width="14.5703125" style="7" customWidth="1"/>
    <col min="8184" max="8184" width="4.5703125" style="7" customWidth="1"/>
    <col min="8185" max="8436" width="9.140625" style="7"/>
    <col min="8437" max="8437" width="5" style="7" customWidth="1"/>
    <col min="8438" max="8438" width="51.42578125" style="7" customWidth="1"/>
    <col min="8439" max="8439" width="14.5703125" style="7" customWidth="1"/>
    <col min="8440" max="8440" width="4.5703125" style="7" customWidth="1"/>
    <col min="8441" max="8692" width="9.140625" style="7"/>
    <col min="8693" max="8693" width="5" style="7" customWidth="1"/>
    <col min="8694" max="8694" width="51.42578125" style="7" customWidth="1"/>
    <col min="8695" max="8695" width="14.5703125" style="7" customWidth="1"/>
    <col min="8696" max="8696" width="4.5703125" style="7" customWidth="1"/>
    <col min="8697" max="8948" width="9.140625" style="7"/>
    <col min="8949" max="8949" width="5" style="7" customWidth="1"/>
    <col min="8950" max="8950" width="51.42578125" style="7" customWidth="1"/>
    <col min="8951" max="8951" width="14.5703125" style="7" customWidth="1"/>
    <col min="8952" max="8952" width="4.5703125" style="7" customWidth="1"/>
    <col min="8953" max="9204" width="9.140625" style="7"/>
    <col min="9205" max="9205" width="5" style="7" customWidth="1"/>
    <col min="9206" max="9206" width="51.42578125" style="7" customWidth="1"/>
    <col min="9207" max="9207" width="14.5703125" style="7" customWidth="1"/>
    <col min="9208" max="9208" width="4.5703125" style="7" customWidth="1"/>
    <col min="9209" max="9460" width="9.140625" style="7"/>
    <col min="9461" max="9461" width="5" style="7" customWidth="1"/>
    <col min="9462" max="9462" width="51.42578125" style="7" customWidth="1"/>
    <col min="9463" max="9463" width="14.5703125" style="7" customWidth="1"/>
    <col min="9464" max="9464" width="4.5703125" style="7" customWidth="1"/>
    <col min="9465" max="9716" width="9.140625" style="7"/>
    <col min="9717" max="9717" width="5" style="7" customWidth="1"/>
    <col min="9718" max="9718" width="51.42578125" style="7" customWidth="1"/>
    <col min="9719" max="9719" width="14.5703125" style="7" customWidth="1"/>
    <col min="9720" max="9720" width="4.5703125" style="7" customWidth="1"/>
    <col min="9721" max="9972" width="9.140625" style="7"/>
    <col min="9973" max="9973" width="5" style="7" customWidth="1"/>
    <col min="9974" max="9974" width="51.42578125" style="7" customWidth="1"/>
    <col min="9975" max="9975" width="14.5703125" style="7" customWidth="1"/>
    <col min="9976" max="9976" width="4.5703125" style="7" customWidth="1"/>
    <col min="9977" max="10228" width="9.140625" style="7"/>
    <col min="10229" max="10229" width="5" style="7" customWidth="1"/>
    <col min="10230" max="10230" width="51.42578125" style="7" customWidth="1"/>
    <col min="10231" max="10231" width="14.5703125" style="7" customWidth="1"/>
    <col min="10232" max="10232" width="4.5703125" style="7" customWidth="1"/>
    <col min="10233" max="10484" width="9.140625" style="7"/>
    <col min="10485" max="10485" width="5" style="7" customWidth="1"/>
    <col min="10486" max="10486" width="51.42578125" style="7" customWidth="1"/>
    <col min="10487" max="10487" width="14.5703125" style="7" customWidth="1"/>
    <col min="10488" max="10488" width="4.5703125" style="7" customWidth="1"/>
    <col min="10489" max="10740" width="9.140625" style="7"/>
    <col min="10741" max="10741" width="5" style="7" customWidth="1"/>
    <col min="10742" max="10742" width="51.42578125" style="7" customWidth="1"/>
    <col min="10743" max="10743" width="14.5703125" style="7" customWidth="1"/>
    <col min="10744" max="10744" width="4.5703125" style="7" customWidth="1"/>
    <col min="10745" max="10996" width="9.140625" style="7"/>
    <col min="10997" max="10997" width="5" style="7" customWidth="1"/>
    <col min="10998" max="10998" width="51.42578125" style="7" customWidth="1"/>
    <col min="10999" max="10999" width="14.5703125" style="7" customWidth="1"/>
    <col min="11000" max="11000" width="4.5703125" style="7" customWidth="1"/>
    <col min="11001" max="11252" width="9.140625" style="7"/>
    <col min="11253" max="11253" width="5" style="7" customWidth="1"/>
    <col min="11254" max="11254" width="51.42578125" style="7" customWidth="1"/>
    <col min="11255" max="11255" width="14.5703125" style="7" customWidth="1"/>
    <col min="11256" max="11256" width="4.5703125" style="7" customWidth="1"/>
    <col min="11257" max="11508" width="9.140625" style="7"/>
    <col min="11509" max="11509" width="5" style="7" customWidth="1"/>
    <col min="11510" max="11510" width="51.42578125" style="7" customWidth="1"/>
    <col min="11511" max="11511" width="14.5703125" style="7" customWidth="1"/>
    <col min="11512" max="11512" width="4.5703125" style="7" customWidth="1"/>
    <col min="11513" max="11764" width="9.140625" style="7"/>
    <col min="11765" max="11765" width="5" style="7" customWidth="1"/>
    <col min="11766" max="11766" width="51.42578125" style="7" customWidth="1"/>
    <col min="11767" max="11767" width="14.5703125" style="7" customWidth="1"/>
    <col min="11768" max="11768" width="4.5703125" style="7" customWidth="1"/>
    <col min="11769" max="12020" width="9.140625" style="7"/>
    <col min="12021" max="12021" width="5" style="7" customWidth="1"/>
    <col min="12022" max="12022" width="51.42578125" style="7" customWidth="1"/>
    <col min="12023" max="12023" width="14.5703125" style="7" customWidth="1"/>
    <col min="12024" max="12024" width="4.5703125" style="7" customWidth="1"/>
    <col min="12025" max="12276" width="9.140625" style="7"/>
    <col min="12277" max="12277" width="5" style="7" customWidth="1"/>
    <col min="12278" max="12278" width="51.42578125" style="7" customWidth="1"/>
    <col min="12279" max="12279" width="14.5703125" style="7" customWidth="1"/>
    <col min="12280" max="12280" width="4.5703125" style="7" customWidth="1"/>
    <col min="12281" max="12532" width="9.140625" style="7"/>
    <col min="12533" max="12533" width="5" style="7" customWidth="1"/>
    <col min="12534" max="12534" width="51.42578125" style="7" customWidth="1"/>
    <col min="12535" max="12535" width="14.5703125" style="7" customWidth="1"/>
    <col min="12536" max="12536" width="4.5703125" style="7" customWidth="1"/>
    <col min="12537" max="12788" width="9.140625" style="7"/>
    <col min="12789" max="12789" width="5" style="7" customWidth="1"/>
    <col min="12790" max="12790" width="51.42578125" style="7" customWidth="1"/>
    <col min="12791" max="12791" width="14.5703125" style="7" customWidth="1"/>
    <col min="12792" max="12792" width="4.5703125" style="7" customWidth="1"/>
    <col min="12793" max="13044" width="9.140625" style="7"/>
    <col min="13045" max="13045" width="5" style="7" customWidth="1"/>
    <col min="13046" max="13046" width="51.42578125" style="7" customWidth="1"/>
    <col min="13047" max="13047" width="14.5703125" style="7" customWidth="1"/>
    <col min="13048" max="13048" width="4.5703125" style="7" customWidth="1"/>
    <col min="13049" max="13300" width="9.140625" style="7"/>
    <col min="13301" max="13301" width="5" style="7" customWidth="1"/>
    <col min="13302" max="13302" width="51.42578125" style="7" customWidth="1"/>
    <col min="13303" max="13303" width="14.5703125" style="7" customWidth="1"/>
    <col min="13304" max="13304" width="4.5703125" style="7" customWidth="1"/>
    <col min="13305" max="13556" width="9.140625" style="7"/>
    <col min="13557" max="13557" width="5" style="7" customWidth="1"/>
    <col min="13558" max="13558" width="51.42578125" style="7" customWidth="1"/>
    <col min="13559" max="13559" width="14.5703125" style="7" customWidth="1"/>
    <col min="13560" max="13560" width="4.5703125" style="7" customWidth="1"/>
    <col min="13561" max="13812" width="9.140625" style="7"/>
    <col min="13813" max="13813" width="5" style="7" customWidth="1"/>
    <col min="13814" max="13814" width="51.42578125" style="7" customWidth="1"/>
    <col min="13815" max="13815" width="14.5703125" style="7" customWidth="1"/>
    <col min="13816" max="13816" width="4.5703125" style="7" customWidth="1"/>
    <col min="13817" max="14068" width="9.140625" style="7"/>
    <col min="14069" max="14069" width="5" style="7" customWidth="1"/>
    <col min="14070" max="14070" width="51.42578125" style="7" customWidth="1"/>
    <col min="14071" max="14071" width="14.5703125" style="7" customWidth="1"/>
    <col min="14072" max="14072" width="4.5703125" style="7" customWidth="1"/>
    <col min="14073" max="14324" width="9.140625" style="7"/>
    <col min="14325" max="14325" width="5" style="7" customWidth="1"/>
    <col min="14326" max="14326" width="51.42578125" style="7" customWidth="1"/>
    <col min="14327" max="14327" width="14.5703125" style="7" customWidth="1"/>
    <col min="14328" max="14328" width="4.5703125" style="7" customWidth="1"/>
    <col min="14329" max="14580" width="9.140625" style="7"/>
    <col min="14581" max="14581" width="5" style="7" customWidth="1"/>
    <col min="14582" max="14582" width="51.42578125" style="7" customWidth="1"/>
    <col min="14583" max="14583" width="14.5703125" style="7" customWidth="1"/>
    <col min="14584" max="14584" width="4.5703125" style="7" customWidth="1"/>
    <col min="14585" max="14836" width="9.140625" style="7"/>
    <col min="14837" max="14837" width="5" style="7" customWidth="1"/>
    <col min="14838" max="14838" width="51.42578125" style="7" customWidth="1"/>
    <col min="14839" max="14839" width="14.5703125" style="7" customWidth="1"/>
    <col min="14840" max="14840" width="4.5703125" style="7" customWidth="1"/>
    <col min="14841" max="15092" width="9.140625" style="7"/>
    <col min="15093" max="15093" width="5" style="7" customWidth="1"/>
    <col min="15094" max="15094" width="51.42578125" style="7" customWidth="1"/>
    <col min="15095" max="15095" width="14.5703125" style="7" customWidth="1"/>
    <col min="15096" max="15096" width="4.5703125" style="7" customWidth="1"/>
    <col min="15097" max="15348" width="9.140625" style="7"/>
    <col min="15349" max="15349" width="5" style="7" customWidth="1"/>
    <col min="15350" max="15350" width="51.42578125" style="7" customWidth="1"/>
    <col min="15351" max="15351" width="14.5703125" style="7" customWidth="1"/>
    <col min="15352" max="15352" width="4.5703125" style="7" customWidth="1"/>
    <col min="15353" max="15604" width="9.140625" style="7"/>
    <col min="15605" max="15605" width="5" style="7" customWidth="1"/>
    <col min="15606" max="15606" width="51.42578125" style="7" customWidth="1"/>
    <col min="15607" max="15607" width="14.5703125" style="7" customWidth="1"/>
    <col min="15608" max="15608" width="4.5703125" style="7" customWidth="1"/>
    <col min="15609" max="15860" width="9.140625" style="7"/>
    <col min="15861" max="15861" width="5" style="7" customWidth="1"/>
    <col min="15862" max="15862" width="51.42578125" style="7" customWidth="1"/>
    <col min="15863" max="15863" width="14.5703125" style="7" customWidth="1"/>
    <col min="15864" max="15864" width="4.5703125" style="7" customWidth="1"/>
    <col min="15865" max="16116" width="9.140625" style="7"/>
    <col min="16117" max="16117" width="5" style="7" customWidth="1"/>
    <col min="16118" max="16118" width="51.42578125" style="7" customWidth="1"/>
    <col min="16119" max="16119" width="14.5703125" style="7" customWidth="1"/>
    <col min="16120" max="16120" width="4.5703125" style="7" customWidth="1"/>
    <col min="16121" max="16384" width="9.140625" style="7"/>
  </cols>
  <sheetData>
    <row r="1" spans="1:4" ht="58.5" customHeight="1" x14ac:dyDescent="0.3">
      <c r="A1" s="179" t="s">
        <v>0</v>
      </c>
      <c r="B1" s="180"/>
      <c r="C1" s="180"/>
      <c r="D1" s="3"/>
    </row>
    <row r="2" spans="1:4" ht="27.75" customHeight="1" x14ac:dyDescent="0.25">
      <c r="A2" s="4" t="s">
        <v>1</v>
      </c>
      <c r="B2" s="174"/>
      <c r="C2" s="4" t="s">
        <v>2</v>
      </c>
      <c r="D2" s="176"/>
    </row>
    <row r="3" spans="1:4" ht="27" customHeight="1" x14ac:dyDescent="0.25">
      <c r="A3" s="4" t="s">
        <v>3</v>
      </c>
      <c r="B3" s="175"/>
      <c r="C3" s="4" t="s">
        <v>4</v>
      </c>
      <c r="D3" s="177"/>
    </row>
    <row r="4" spans="1:4" ht="8.25" customHeight="1" x14ac:dyDescent="0.25">
      <c r="A4" s="4"/>
      <c r="B4" s="5"/>
    </row>
    <row r="5" spans="1:4" ht="33.75" customHeight="1" x14ac:dyDescent="0.3">
      <c r="B5" s="8" t="s">
        <v>5</v>
      </c>
      <c r="C5" s="9">
        <f>SUM(C7:C8)</f>
        <v>0</v>
      </c>
    </row>
    <row r="6" spans="1:4" x14ac:dyDescent="0.2">
      <c r="C6" s="10"/>
    </row>
    <row r="7" spans="1:4" ht="24.75" customHeight="1" x14ac:dyDescent="0.25">
      <c r="B7" s="151" t="s">
        <v>6</v>
      </c>
      <c r="C7" s="11">
        <f>'Pricing Details'!AO76</f>
        <v>0</v>
      </c>
    </row>
    <row r="8" spans="1:4" ht="15.75" x14ac:dyDescent="0.25">
      <c r="B8" s="171" t="s">
        <v>7</v>
      </c>
      <c r="C8" s="170">
        <f>'Pricing Details'!AS76</f>
        <v>0</v>
      </c>
    </row>
    <row r="9" spans="1:4" x14ac:dyDescent="0.2">
      <c r="B9" s="12"/>
      <c r="C9" s="13"/>
    </row>
    <row r="10" spans="1:4" ht="14.25" customHeight="1" x14ac:dyDescent="0.2">
      <c r="B10" s="12"/>
      <c r="C10" s="13"/>
    </row>
    <row r="11" spans="1:4" ht="11.45" customHeight="1" x14ac:dyDescent="0.2">
      <c r="B11" s="12"/>
      <c r="C11" s="14"/>
    </row>
    <row r="12" spans="1:4" ht="15.75" x14ac:dyDescent="0.25">
      <c r="A12" s="15" t="s">
        <v>8</v>
      </c>
      <c r="B12" s="16"/>
      <c r="C12" s="17"/>
      <c r="D12" s="16"/>
    </row>
    <row r="13" spans="1:4" ht="30.75" customHeight="1" x14ac:dyDescent="0.2">
      <c r="A13" s="18" t="s">
        <v>9</v>
      </c>
      <c r="B13" s="178" t="s">
        <v>182</v>
      </c>
      <c r="C13" s="178"/>
      <c r="D13" s="178"/>
    </row>
    <row r="14" spans="1:4" ht="30.75" customHeight="1" x14ac:dyDescent="0.2">
      <c r="A14" s="18" t="s">
        <v>10</v>
      </c>
      <c r="B14" s="178" t="s">
        <v>11</v>
      </c>
      <c r="C14" s="178"/>
      <c r="D14" s="178"/>
    </row>
    <row r="15" spans="1:4" ht="30.75" customHeight="1" x14ac:dyDescent="0.2">
      <c r="A15" s="18" t="s">
        <v>12</v>
      </c>
      <c r="B15" s="178" t="s">
        <v>13</v>
      </c>
      <c r="C15" s="178"/>
      <c r="D15" s="178"/>
    </row>
    <row r="16" spans="1:4" ht="30.75" customHeight="1" x14ac:dyDescent="0.2">
      <c r="A16" s="18" t="s">
        <v>154</v>
      </c>
      <c r="B16" s="178" t="s">
        <v>155</v>
      </c>
      <c r="C16" s="178"/>
      <c r="D16" s="178"/>
    </row>
  </sheetData>
  <mergeCells count="5">
    <mergeCell ref="B15:D15"/>
    <mergeCell ref="A1:C1"/>
    <mergeCell ref="B13:D13"/>
    <mergeCell ref="B14:D14"/>
    <mergeCell ref="B16:D16"/>
  </mergeCells>
  <dataValidations disablePrompts="1" count="1">
    <dataValidation type="list" allowBlank="1" showInputMessage="1" showErrorMessage="1" sqref="C65535 IM65535 SI65535 ACE65535 AMA65535 AVW65535 BFS65535 BPO65535 BZK65535 CJG65535 CTC65535 DCY65535 DMU65535 DWQ65535 EGM65535 EQI65535 FAE65535 FKA65535 FTW65535 GDS65535 GNO65535 GXK65535 HHG65535 HRC65535 IAY65535 IKU65535 IUQ65535 JEM65535 JOI65535 JYE65535 KIA65535 KRW65535 LBS65535 LLO65535 LVK65535 MFG65535 MPC65535 MYY65535 NIU65535 NSQ65535 OCM65535 OMI65535 OWE65535 PGA65535 PPW65535 PZS65535 QJO65535 QTK65535 RDG65535 RNC65535 RWY65535 SGU65535 SQQ65535 TAM65535 TKI65535 TUE65535 UEA65535 UNW65535 UXS65535 VHO65535 VRK65535 WBG65535 WLC65535 WUY65535 C131071 IM131071 SI131071 ACE131071 AMA131071 AVW131071 BFS131071 BPO131071 BZK131071 CJG131071 CTC131071 DCY131071 DMU131071 DWQ131071 EGM131071 EQI131071 FAE131071 FKA131071 FTW131071 GDS131071 GNO131071 GXK131071 HHG131071 HRC131071 IAY131071 IKU131071 IUQ131071 JEM131071 JOI131071 JYE131071 KIA131071 KRW131071 LBS131071 LLO131071 LVK131071 MFG131071 MPC131071 MYY131071 NIU131071 NSQ131071 OCM131071 OMI131071 OWE131071 PGA131071 PPW131071 PZS131071 QJO131071 QTK131071 RDG131071 RNC131071 RWY131071 SGU131071 SQQ131071 TAM131071 TKI131071 TUE131071 UEA131071 UNW131071 UXS131071 VHO131071 VRK131071 WBG131071 WLC131071 WUY131071 C196607 IM196607 SI196607 ACE196607 AMA196607 AVW196607 BFS196607 BPO196607 BZK196607 CJG196607 CTC196607 DCY196607 DMU196607 DWQ196607 EGM196607 EQI196607 FAE196607 FKA196607 FTW196607 GDS196607 GNO196607 GXK196607 HHG196607 HRC196607 IAY196607 IKU196607 IUQ196607 JEM196607 JOI196607 JYE196607 KIA196607 KRW196607 LBS196607 LLO196607 LVK196607 MFG196607 MPC196607 MYY196607 NIU196607 NSQ196607 OCM196607 OMI196607 OWE196607 PGA196607 PPW196607 PZS196607 QJO196607 QTK196607 RDG196607 RNC196607 RWY196607 SGU196607 SQQ196607 TAM196607 TKI196607 TUE196607 UEA196607 UNW196607 UXS196607 VHO196607 VRK196607 WBG196607 WLC196607 WUY196607 C262143 IM262143 SI262143 ACE262143 AMA262143 AVW262143 BFS262143 BPO262143 BZK262143 CJG262143 CTC262143 DCY262143 DMU262143 DWQ262143 EGM262143 EQI262143 FAE262143 FKA262143 FTW262143 GDS262143 GNO262143 GXK262143 HHG262143 HRC262143 IAY262143 IKU262143 IUQ262143 JEM262143 JOI262143 JYE262143 KIA262143 KRW262143 LBS262143 LLO262143 LVK262143 MFG262143 MPC262143 MYY262143 NIU262143 NSQ262143 OCM262143 OMI262143 OWE262143 PGA262143 PPW262143 PZS262143 QJO262143 QTK262143 RDG262143 RNC262143 RWY262143 SGU262143 SQQ262143 TAM262143 TKI262143 TUE262143 UEA262143 UNW262143 UXS262143 VHO262143 VRK262143 WBG262143 WLC262143 WUY262143 C327679 IM327679 SI327679 ACE327679 AMA327679 AVW327679 BFS327679 BPO327679 BZK327679 CJG327679 CTC327679 DCY327679 DMU327679 DWQ327679 EGM327679 EQI327679 FAE327679 FKA327679 FTW327679 GDS327679 GNO327679 GXK327679 HHG327679 HRC327679 IAY327679 IKU327679 IUQ327679 JEM327679 JOI327679 JYE327679 KIA327679 KRW327679 LBS327679 LLO327679 LVK327679 MFG327679 MPC327679 MYY327679 NIU327679 NSQ327679 OCM327679 OMI327679 OWE327679 PGA327679 PPW327679 PZS327679 QJO327679 QTK327679 RDG327679 RNC327679 RWY327679 SGU327679 SQQ327679 TAM327679 TKI327679 TUE327679 UEA327679 UNW327679 UXS327679 VHO327679 VRK327679 WBG327679 WLC327679 WUY327679 C393215 IM393215 SI393215 ACE393215 AMA393215 AVW393215 BFS393215 BPO393215 BZK393215 CJG393215 CTC393215 DCY393215 DMU393215 DWQ393215 EGM393215 EQI393215 FAE393215 FKA393215 FTW393215 GDS393215 GNO393215 GXK393215 HHG393215 HRC393215 IAY393215 IKU393215 IUQ393215 JEM393215 JOI393215 JYE393215 KIA393215 KRW393215 LBS393215 LLO393215 LVK393215 MFG393215 MPC393215 MYY393215 NIU393215 NSQ393215 OCM393215 OMI393215 OWE393215 PGA393215 PPW393215 PZS393215 QJO393215 QTK393215 RDG393215 RNC393215 RWY393215 SGU393215 SQQ393215 TAM393215 TKI393215 TUE393215 UEA393215 UNW393215 UXS393215 VHO393215 VRK393215 WBG393215 WLC393215 WUY393215 C458751 IM458751 SI458751 ACE458751 AMA458751 AVW458751 BFS458751 BPO458751 BZK458751 CJG458751 CTC458751 DCY458751 DMU458751 DWQ458751 EGM458751 EQI458751 FAE458751 FKA458751 FTW458751 GDS458751 GNO458751 GXK458751 HHG458751 HRC458751 IAY458751 IKU458751 IUQ458751 JEM458751 JOI458751 JYE458751 KIA458751 KRW458751 LBS458751 LLO458751 LVK458751 MFG458751 MPC458751 MYY458751 NIU458751 NSQ458751 OCM458751 OMI458751 OWE458751 PGA458751 PPW458751 PZS458751 QJO458751 QTK458751 RDG458751 RNC458751 RWY458751 SGU458751 SQQ458751 TAM458751 TKI458751 TUE458751 UEA458751 UNW458751 UXS458751 VHO458751 VRK458751 WBG458751 WLC458751 WUY458751 C524287 IM524287 SI524287 ACE524287 AMA524287 AVW524287 BFS524287 BPO524287 BZK524287 CJG524287 CTC524287 DCY524287 DMU524287 DWQ524287 EGM524287 EQI524287 FAE524287 FKA524287 FTW524287 GDS524287 GNO524287 GXK524287 HHG524287 HRC524287 IAY524287 IKU524287 IUQ524287 JEM524287 JOI524287 JYE524287 KIA524287 KRW524287 LBS524287 LLO524287 LVK524287 MFG524287 MPC524287 MYY524287 NIU524287 NSQ524287 OCM524287 OMI524287 OWE524287 PGA524287 PPW524287 PZS524287 QJO524287 QTK524287 RDG524287 RNC524287 RWY524287 SGU524287 SQQ524287 TAM524287 TKI524287 TUE524287 UEA524287 UNW524287 UXS524287 VHO524287 VRK524287 WBG524287 WLC524287 WUY524287 C589823 IM589823 SI589823 ACE589823 AMA589823 AVW589823 BFS589823 BPO589823 BZK589823 CJG589823 CTC589823 DCY589823 DMU589823 DWQ589823 EGM589823 EQI589823 FAE589823 FKA589823 FTW589823 GDS589823 GNO589823 GXK589823 HHG589823 HRC589823 IAY589823 IKU589823 IUQ589823 JEM589823 JOI589823 JYE589823 KIA589823 KRW589823 LBS589823 LLO589823 LVK589823 MFG589823 MPC589823 MYY589823 NIU589823 NSQ589823 OCM589823 OMI589823 OWE589823 PGA589823 PPW589823 PZS589823 QJO589823 QTK589823 RDG589823 RNC589823 RWY589823 SGU589823 SQQ589823 TAM589823 TKI589823 TUE589823 UEA589823 UNW589823 UXS589823 VHO589823 VRK589823 WBG589823 WLC589823 WUY589823 C655359 IM655359 SI655359 ACE655359 AMA655359 AVW655359 BFS655359 BPO655359 BZK655359 CJG655359 CTC655359 DCY655359 DMU655359 DWQ655359 EGM655359 EQI655359 FAE655359 FKA655359 FTW655359 GDS655359 GNO655359 GXK655359 HHG655359 HRC655359 IAY655359 IKU655359 IUQ655359 JEM655359 JOI655359 JYE655359 KIA655359 KRW655359 LBS655359 LLO655359 LVK655359 MFG655359 MPC655359 MYY655359 NIU655359 NSQ655359 OCM655359 OMI655359 OWE655359 PGA655359 PPW655359 PZS655359 QJO655359 QTK655359 RDG655359 RNC655359 RWY655359 SGU655359 SQQ655359 TAM655359 TKI655359 TUE655359 UEA655359 UNW655359 UXS655359 VHO655359 VRK655359 WBG655359 WLC655359 WUY655359 C720895 IM720895 SI720895 ACE720895 AMA720895 AVW720895 BFS720895 BPO720895 BZK720895 CJG720895 CTC720895 DCY720895 DMU720895 DWQ720895 EGM720895 EQI720895 FAE720895 FKA720895 FTW720895 GDS720895 GNO720895 GXK720895 HHG720895 HRC720895 IAY720895 IKU720895 IUQ720895 JEM720895 JOI720895 JYE720895 KIA720895 KRW720895 LBS720895 LLO720895 LVK720895 MFG720895 MPC720895 MYY720895 NIU720895 NSQ720895 OCM720895 OMI720895 OWE720895 PGA720895 PPW720895 PZS720895 QJO720895 QTK720895 RDG720895 RNC720895 RWY720895 SGU720895 SQQ720895 TAM720895 TKI720895 TUE720895 UEA720895 UNW720895 UXS720895 VHO720895 VRK720895 WBG720895 WLC720895 WUY720895 C786431 IM786431 SI786431 ACE786431 AMA786431 AVW786431 BFS786431 BPO786431 BZK786431 CJG786431 CTC786431 DCY786431 DMU786431 DWQ786431 EGM786431 EQI786431 FAE786431 FKA786431 FTW786431 GDS786431 GNO786431 GXK786431 HHG786431 HRC786431 IAY786431 IKU786431 IUQ786431 JEM786431 JOI786431 JYE786431 KIA786431 KRW786431 LBS786431 LLO786431 LVK786431 MFG786431 MPC786431 MYY786431 NIU786431 NSQ786431 OCM786431 OMI786431 OWE786431 PGA786431 PPW786431 PZS786431 QJO786431 QTK786431 RDG786431 RNC786431 RWY786431 SGU786431 SQQ786431 TAM786431 TKI786431 TUE786431 UEA786431 UNW786431 UXS786431 VHO786431 VRK786431 WBG786431 WLC786431 WUY786431 C851967 IM851967 SI851967 ACE851967 AMA851967 AVW851967 BFS851967 BPO851967 BZK851967 CJG851967 CTC851967 DCY851967 DMU851967 DWQ851967 EGM851967 EQI851967 FAE851967 FKA851967 FTW851967 GDS851967 GNO851967 GXK851967 HHG851967 HRC851967 IAY851967 IKU851967 IUQ851967 JEM851967 JOI851967 JYE851967 KIA851967 KRW851967 LBS851967 LLO851967 LVK851967 MFG851967 MPC851967 MYY851967 NIU851967 NSQ851967 OCM851967 OMI851967 OWE851967 PGA851967 PPW851967 PZS851967 QJO851967 QTK851967 RDG851967 RNC851967 RWY851967 SGU851967 SQQ851967 TAM851967 TKI851967 TUE851967 UEA851967 UNW851967 UXS851967 VHO851967 VRK851967 WBG851967 WLC851967 WUY851967 C917503 IM917503 SI917503 ACE917503 AMA917503 AVW917503 BFS917503 BPO917503 BZK917503 CJG917503 CTC917503 DCY917503 DMU917503 DWQ917503 EGM917503 EQI917503 FAE917503 FKA917503 FTW917503 GDS917503 GNO917503 GXK917503 HHG917503 HRC917503 IAY917503 IKU917503 IUQ917503 JEM917503 JOI917503 JYE917503 KIA917503 KRW917503 LBS917503 LLO917503 LVK917503 MFG917503 MPC917503 MYY917503 NIU917503 NSQ917503 OCM917503 OMI917503 OWE917503 PGA917503 PPW917503 PZS917503 QJO917503 QTK917503 RDG917503 RNC917503 RWY917503 SGU917503 SQQ917503 TAM917503 TKI917503 TUE917503 UEA917503 UNW917503 UXS917503 VHO917503 VRK917503 WBG917503 WLC917503 WUY917503 C983039 IM983039 SI983039 ACE983039 AMA983039 AVW983039 BFS983039 BPO983039 BZK983039 CJG983039 CTC983039 DCY983039 DMU983039 DWQ983039 EGM983039 EQI983039 FAE983039 FKA983039 FTW983039 GDS983039 GNO983039 GXK983039 HHG983039 HRC983039 IAY983039 IKU983039 IUQ983039 JEM983039 JOI983039 JYE983039 KIA983039 KRW983039 LBS983039 LLO983039 LVK983039 MFG983039 MPC983039 MYY983039 NIU983039 NSQ983039 OCM983039 OMI983039 OWE983039 PGA983039 PPW983039 PZS983039 QJO983039 QTK983039 RDG983039 RNC983039 RWY983039 SGU983039 SQQ983039 TAM983039 TKI983039 TUE983039 UEA983039 UNW983039 UXS983039 VHO983039 VRK983039 WBG983039 WLC983039 WUY983039" xr:uid="{00000000-0002-0000-0000-000000000000}">
      <formula1>"Yes, No"</formula1>
    </dataValidation>
  </dataValidations>
  <pageMargins left="0.7" right="0.7" top="0.5" bottom="0.5" header="0.3" footer="0.3"/>
  <pageSetup scale="94" orientation="landscape" r:id="rId1"/>
  <headerFooter alignWithMargins="0">
    <oddFooter>&amp;L&amp;A_x000D_&amp;1#&amp;"Calibri"&amp;10&amp;K000000 Internal</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A259C-520A-4D3D-808C-0DA49C28275A}">
  <sheetPr>
    <tabColor rgb="FFFFFF00"/>
  </sheetPr>
  <dimension ref="A1:AS81"/>
  <sheetViews>
    <sheetView zoomScale="85" zoomScaleNormal="85" workbookViewId="0">
      <pane xSplit="3" ySplit="5" topLeftCell="D55" activePane="bottomRight" state="frozen"/>
      <selection pane="topRight" activeCell="C1" sqref="C1"/>
      <selection pane="bottomLeft" activeCell="A6" sqref="A6"/>
      <selection pane="bottomRight" activeCell="D64" sqref="D64:Z64"/>
    </sheetView>
  </sheetViews>
  <sheetFormatPr defaultColWidth="9.140625" defaultRowHeight="15" customHeight="1" x14ac:dyDescent="0.2"/>
  <cols>
    <col min="1" max="1" width="5.7109375" style="52" bestFit="1" customWidth="1"/>
    <col min="2" max="2" width="50" style="1" customWidth="1"/>
    <col min="3" max="3" width="13.5703125" style="1" bestFit="1" customWidth="1"/>
    <col min="4" max="26" width="8.5703125" style="1" customWidth="1"/>
    <col min="27" max="27" width="9.7109375" style="1" bestFit="1" customWidth="1"/>
    <col min="28" max="28" width="18.7109375" style="1" customWidth="1"/>
    <col min="29" max="29" width="9.5703125" style="1" customWidth="1"/>
    <col min="30" max="30" width="18.7109375" style="1" customWidth="1"/>
    <col min="31" max="31" width="9.140625" style="1" customWidth="1"/>
    <col min="32" max="32" width="16.140625" style="1" customWidth="1"/>
    <col min="33" max="33" width="9.140625" style="1" customWidth="1"/>
    <col min="34" max="34" width="16.140625" style="1" customWidth="1"/>
    <col min="35" max="35" width="9.140625" style="1" customWidth="1"/>
    <col min="36" max="36" width="16.140625" style="1" customWidth="1"/>
    <col min="37" max="37" width="9.140625" style="1" customWidth="1"/>
    <col min="38" max="38" width="16.140625" style="1" customWidth="1"/>
    <col min="39" max="39" width="16.7109375" style="1" customWidth="1"/>
    <col min="40" max="40" width="10.7109375" style="1" customWidth="1"/>
    <col min="41" max="41" width="18.7109375" style="1" customWidth="1"/>
    <col min="42" max="42" width="3.7109375" style="1" customWidth="1"/>
    <col min="43" max="43" width="13.85546875" style="93" bestFit="1" customWidth="1"/>
    <col min="44" max="44" width="10.7109375" style="1" customWidth="1"/>
    <col min="45" max="45" width="18.7109375" style="1" customWidth="1"/>
    <col min="46" max="16384" width="9.140625" style="1"/>
  </cols>
  <sheetData>
    <row r="1" spans="1:45" ht="45" customHeight="1" x14ac:dyDescent="0.2">
      <c r="B1" s="185" t="s">
        <v>14</v>
      </c>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185"/>
      <c r="AL1" s="185"/>
      <c r="AM1" s="185"/>
      <c r="AN1" s="185"/>
      <c r="AO1" s="185"/>
      <c r="AP1" s="185"/>
      <c r="AQ1" s="185"/>
      <c r="AR1" s="185"/>
      <c r="AS1" s="185"/>
    </row>
    <row r="2" spans="1:45" ht="17.25" customHeight="1" x14ac:dyDescent="0.25">
      <c r="A2" s="195" t="s">
        <v>15</v>
      </c>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c r="AL2" s="196"/>
      <c r="AM2" s="196"/>
      <c r="AN2" s="196"/>
      <c r="AO2" s="196"/>
      <c r="AP2" s="196"/>
      <c r="AQ2" s="196"/>
      <c r="AR2" s="196"/>
      <c r="AS2" s="197"/>
    </row>
    <row r="3" spans="1:45" ht="106.5" customHeight="1" x14ac:dyDescent="0.2">
      <c r="A3" s="198" t="s">
        <v>16</v>
      </c>
      <c r="B3" s="201" t="s">
        <v>17</v>
      </c>
      <c r="C3" s="203" t="s">
        <v>18</v>
      </c>
      <c r="D3" s="205" t="s">
        <v>19</v>
      </c>
      <c r="E3" s="207" t="s">
        <v>19</v>
      </c>
      <c r="F3" s="188" t="s">
        <v>19</v>
      </c>
      <c r="G3" s="188" t="s">
        <v>19</v>
      </c>
      <c r="H3" s="188" t="s">
        <v>19</v>
      </c>
      <c r="I3" s="188" t="s">
        <v>19</v>
      </c>
      <c r="J3" s="188" t="s">
        <v>19</v>
      </c>
      <c r="K3" s="188" t="s">
        <v>19</v>
      </c>
      <c r="L3" s="188" t="s">
        <v>19</v>
      </c>
      <c r="M3" s="188" t="s">
        <v>19</v>
      </c>
      <c r="N3" s="188" t="s">
        <v>19</v>
      </c>
      <c r="O3" s="188" t="s">
        <v>19</v>
      </c>
      <c r="P3" s="188" t="s">
        <v>19</v>
      </c>
      <c r="Q3" s="188" t="s">
        <v>19</v>
      </c>
      <c r="R3" s="186" t="s">
        <v>19</v>
      </c>
      <c r="S3" s="188" t="s">
        <v>19</v>
      </c>
      <c r="T3" s="188" t="s">
        <v>19</v>
      </c>
      <c r="U3" s="188" t="s">
        <v>19</v>
      </c>
      <c r="V3" s="188" t="s">
        <v>20</v>
      </c>
      <c r="W3" s="188" t="s">
        <v>19</v>
      </c>
      <c r="X3" s="188" t="s">
        <v>19</v>
      </c>
      <c r="Y3" s="186" t="s">
        <v>19</v>
      </c>
      <c r="Z3" s="221" t="s">
        <v>19</v>
      </c>
      <c r="AA3" s="223" t="s">
        <v>21</v>
      </c>
      <c r="AB3" s="211"/>
      <c r="AC3" s="223" t="s">
        <v>22</v>
      </c>
      <c r="AD3" s="212"/>
      <c r="AE3" s="211" t="s">
        <v>23</v>
      </c>
      <c r="AF3" s="212"/>
      <c r="AG3" s="224" t="s">
        <v>24</v>
      </c>
      <c r="AH3" s="212"/>
      <c r="AI3" s="211" t="s">
        <v>25</v>
      </c>
      <c r="AJ3" s="212"/>
      <c r="AK3" s="211" t="s">
        <v>26</v>
      </c>
      <c r="AL3" s="212"/>
      <c r="AM3" s="94" t="s">
        <v>27</v>
      </c>
      <c r="AN3" s="213" t="s">
        <v>28</v>
      </c>
      <c r="AO3" s="214"/>
      <c r="AQ3" s="215" t="s">
        <v>7</v>
      </c>
      <c r="AR3" s="216"/>
      <c r="AS3" s="217"/>
    </row>
    <row r="4" spans="1:45" ht="50.1" customHeight="1" x14ac:dyDescent="0.3">
      <c r="A4" s="199"/>
      <c r="B4" s="201"/>
      <c r="C4" s="204"/>
      <c r="D4" s="206"/>
      <c r="E4" s="208"/>
      <c r="F4" s="189"/>
      <c r="G4" s="189"/>
      <c r="H4" s="189"/>
      <c r="I4" s="189"/>
      <c r="J4" s="189"/>
      <c r="K4" s="189"/>
      <c r="L4" s="189"/>
      <c r="M4" s="189"/>
      <c r="N4" s="189"/>
      <c r="O4" s="189"/>
      <c r="P4" s="189"/>
      <c r="Q4" s="189"/>
      <c r="R4" s="187"/>
      <c r="S4" s="189"/>
      <c r="T4" s="189"/>
      <c r="U4" s="189"/>
      <c r="V4" s="189"/>
      <c r="W4" s="189"/>
      <c r="X4" s="189"/>
      <c r="Y4" s="187"/>
      <c r="Z4" s="222"/>
      <c r="AA4" s="218" t="s">
        <v>29</v>
      </c>
      <c r="AB4" s="219"/>
      <c r="AC4" s="218" t="s">
        <v>30</v>
      </c>
      <c r="AD4" s="220"/>
      <c r="AE4" s="219" t="s">
        <v>31</v>
      </c>
      <c r="AF4" s="220"/>
      <c r="AG4" s="29" t="s">
        <v>32</v>
      </c>
      <c r="AH4" s="22"/>
      <c r="AI4" s="219" t="s">
        <v>33</v>
      </c>
      <c r="AJ4" s="220"/>
      <c r="AK4" s="219" t="s">
        <v>34</v>
      </c>
      <c r="AL4" s="220"/>
      <c r="AM4" s="22"/>
      <c r="AN4" s="190" t="s">
        <v>35</v>
      </c>
      <c r="AO4" s="191"/>
      <c r="AQ4" s="192" t="s">
        <v>36</v>
      </c>
      <c r="AR4" s="193"/>
      <c r="AS4" s="194"/>
    </row>
    <row r="5" spans="1:45" ht="30" customHeight="1" thickBot="1" x14ac:dyDescent="0.3">
      <c r="A5" s="200"/>
      <c r="B5" s="202"/>
      <c r="C5" s="46" t="s">
        <v>37</v>
      </c>
      <c r="D5" s="95">
        <v>1</v>
      </c>
      <c r="E5" s="96">
        <v>1</v>
      </c>
      <c r="F5" s="97">
        <v>1</v>
      </c>
      <c r="G5" s="96">
        <v>1</v>
      </c>
      <c r="H5" s="96">
        <v>1</v>
      </c>
      <c r="I5" s="96">
        <v>1</v>
      </c>
      <c r="J5" s="96">
        <v>1</v>
      </c>
      <c r="K5" s="96">
        <v>1</v>
      </c>
      <c r="L5" s="96">
        <v>1</v>
      </c>
      <c r="M5" s="97">
        <v>1</v>
      </c>
      <c r="N5" s="96">
        <v>1</v>
      </c>
      <c r="O5" s="96">
        <v>1</v>
      </c>
      <c r="P5" s="96">
        <v>1</v>
      </c>
      <c r="Q5" s="96">
        <v>1</v>
      </c>
      <c r="R5" s="97">
        <v>1</v>
      </c>
      <c r="S5" s="97">
        <v>1</v>
      </c>
      <c r="T5" s="97">
        <v>1</v>
      </c>
      <c r="U5" s="96">
        <v>1</v>
      </c>
      <c r="V5" s="96">
        <v>1</v>
      </c>
      <c r="W5" s="96">
        <v>1</v>
      </c>
      <c r="X5" s="96">
        <v>1</v>
      </c>
      <c r="Y5" s="96">
        <v>1</v>
      </c>
      <c r="Z5" s="98">
        <v>1</v>
      </c>
      <c r="AA5" s="47" t="s">
        <v>38</v>
      </c>
      <c r="AB5" s="48" t="s">
        <v>39</v>
      </c>
      <c r="AC5" s="47" t="s">
        <v>38</v>
      </c>
      <c r="AD5" s="49" t="s">
        <v>39</v>
      </c>
      <c r="AE5" s="50" t="s">
        <v>38</v>
      </c>
      <c r="AF5" s="49" t="s">
        <v>39</v>
      </c>
      <c r="AG5" s="50" t="s">
        <v>38</v>
      </c>
      <c r="AH5" s="49" t="s">
        <v>39</v>
      </c>
      <c r="AI5" s="50" t="s">
        <v>38</v>
      </c>
      <c r="AJ5" s="49" t="s">
        <v>39</v>
      </c>
      <c r="AK5" s="50" t="s">
        <v>38</v>
      </c>
      <c r="AL5" s="51" t="s">
        <v>39</v>
      </c>
      <c r="AM5" s="50" t="s">
        <v>39</v>
      </c>
      <c r="AN5" s="50" t="s">
        <v>38</v>
      </c>
      <c r="AO5" s="51" t="s">
        <v>39</v>
      </c>
      <c r="AQ5" s="99" t="s">
        <v>40</v>
      </c>
      <c r="AR5" s="47" t="s">
        <v>38</v>
      </c>
      <c r="AS5" s="49" t="s">
        <v>39</v>
      </c>
    </row>
    <row r="6" spans="1:45" ht="18.75" x14ac:dyDescent="0.3">
      <c r="A6" s="86" t="s">
        <v>41</v>
      </c>
      <c r="B6" s="26" t="s">
        <v>42</v>
      </c>
      <c r="C6" s="27" t="s">
        <v>43</v>
      </c>
      <c r="D6" s="225" t="s">
        <v>38</v>
      </c>
      <c r="E6" s="226"/>
      <c r="F6" s="226"/>
      <c r="G6" s="226"/>
      <c r="H6" s="226"/>
      <c r="I6" s="226"/>
      <c r="J6" s="226"/>
      <c r="K6" s="226"/>
      <c r="L6" s="226"/>
      <c r="M6" s="226"/>
      <c r="N6" s="226"/>
      <c r="O6" s="226"/>
      <c r="P6" s="226"/>
      <c r="Q6" s="226"/>
      <c r="R6" s="226"/>
      <c r="S6" s="226"/>
      <c r="T6" s="226"/>
      <c r="U6" s="226"/>
      <c r="V6" s="226"/>
      <c r="W6" s="226"/>
      <c r="X6" s="226"/>
      <c r="Y6" s="226"/>
      <c r="Z6" s="227"/>
      <c r="AA6" s="23" t="s">
        <v>43</v>
      </c>
      <c r="AB6" s="24" t="s">
        <v>43</v>
      </c>
      <c r="AC6" s="25" t="s">
        <v>43</v>
      </c>
      <c r="AD6" s="24" t="s">
        <v>43</v>
      </c>
      <c r="AE6" s="25" t="s">
        <v>43</v>
      </c>
      <c r="AF6" s="24" t="s">
        <v>43</v>
      </c>
      <c r="AG6" s="25" t="s">
        <v>43</v>
      </c>
      <c r="AH6" s="24" t="s">
        <v>43</v>
      </c>
      <c r="AI6" s="25" t="s">
        <v>43</v>
      </c>
      <c r="AJ6" s="24" t="s">
        <v>43</v>
      </c>
      <c r="AK6" s="25" t="s">
        <v>43</v>
      </c>
      <c r="AL6" s="24" t="s">
        <v>43</v>
      </c>
      <c r="AM6" s="25" t="s">
        <v>43</v>
      </c>
      <c r="AN6" s="25" t="s">
        <v>43</v>
      </c>
      <c r="AO6" s="24" t="s">
        <v>43</v>
      </c>
      <c r="AQ6" s="100" t="s">
        <v>43</v>
      </c>
      <c r="AR6" s="23" t="s">
        <v>43</v>
      </c>
      <c r="AS6" s="24" t="s">
        <v>43</v>
      </c>
    </row>
    <row r="7" spans="1:45" s="64" customFormat="1" x14ac:dyDescent="0.25">
      <c r="A7" s="68" t="s">
        <v>44</v>
      </c>
      <c r="B7" s="72" t="s">
        <v>45</v>
      </c>
      <c r="C7" s="73" t="s">
        <v>43</v>
      </c>
      <c r="D7" s="57"/>
      <c r="E7" s="57"/>
      <c r="F7" s="57"/>
      <c r="G7" s="57"/>
      <c r="H7" s="57"/>
      <c r="I7" s="57"/>
      <c r="J7" s="57"/>
      <c r="K7" s="57"/>
      <c r="L7" s="57"/>
      <c r="M7" s="57"/>
      <c r="N7" s="57"/>
      <c r="O7" s="57"/>
      <c r="P7" s="57"/>
      <c r="Q7" s="57"/>
      <c r="R7" s="57"/>
      <c r="S7" s="57"/>
      <c r="T7" s="57"/>
      <c r="U7" s="71"/>
      <c r="V7" s="57"/>
      <c r="W7" s="57"/>
      <c r="X7" s="57"/>
      <c r="Y7" s="57"/>
      <c r="Z7" s="57"/>
      <c r="AA7" s="58">
        <f>SUM(D7:Z7)</f>
        <v>0</v>
      </c>
      <c r="AB7" s="59">
        <f>SUMPRODUCT($D$5:$Z$5,D7:Z7)</f>
        <v>0</v>
      </c>
      <c r="AC7" s="60"/>
      <c r="AD7" s="61"/>
      <c r="AE7" s="60"/>
      <c r="AF7" s="61"/>
      <c r="AG7" s="60"/>
      <c r="AH7" s="61"/>
      <c r="AI7" s="60"/>
      <c r="AJ7" s="61"/>
      <c r="AK7" s="60"/>
      <c r="AL7" s="61"/>
      <c r="AM7" s="62"/>
      <c r="AN7" s="63">
        <f>AA7+AC7+AE7+AG7+AI7+AK7</f>
        <v>0</v>
      </c>
      <c r="AO7" s="101">
        <f>AB7+AD7+AF7+AH7+AJ7+AL7+AM7</f>
        <v>0</v>
      </c>
      <c r="AQ7" s="165">
        <v>0</v>
      </c>
      <c r="AR7" s="167">
        <f t="shared" ref="AR7:AS10" si="0">AN7*$AQ7</f>
        <v>0</v>
      </c>
      <c r="AS7" s="168">
        <f t="shared" si="0"/>
        <v>0</v>
      </c>
    </row>
    <row r="8" spans="1:45" s="64" customFormat="1" x14ac:dyDescent="0.25">
      <c r="A8" s="65" t="s">
        <v>46</v>
      </c>
      <c r="B8" s="74" t="s">
        <v>47</v>
      </c>
      <c r="C8" s="73" t="s">
        <v>43</v>
      </c>
      <c r="D8" s="75"/>
      <c r="E8" s="75"/>
      <c r="F8" s="75"/>
      <c r="G8" s="75"/>
      <c r="H8" s="75"/>
      <c r="I8" s="75"/>
      <c r="J8" s="75"/>
      <c r="K8" s="75"/>
      <c r="L8" s="75"/>
      <c r="M8" s="75"/>
      <c r="N8" s="75"/>
      <c r="O8" s="75"/>
      <c r="P8" s="75"/>
      <c r="Q8" s="75"/>
      <c r="R8" s="75"/>
      <c r="S8" s="75"/>
      <c r="T8" s="75"/>
      <c r="U8" s="71"/>
      <c r="V8" s="57"/>
      <c r="W8" s="57"/>
      <c r="X8" s="57"/>
      <c r="Y8" s="75"/>
      <c r="Z8" s="75"/>
      <c r="AA8" s="76">
        <f t="shared" ref="AA8:AA9" si="1">SUM(D8:Z8)</f>
        <v>0</v>
      </c>
      <c r="AB8" s="59">
        <f>SUMPRODUCT($D$5:$Z$5,D8:Z8)</f>
        <v>0</v>
      </c>
      <c r="AC8" s="77"/>
      <c r="AD8" s="78"/>
      <c r="AE8" s="77"/>
      <c r="AF8" s="78"/>
      <c r="AG8" s="77"/>
      <c r="AH8" s="78"/>
      <c r="AI8" s="77"/>
      <c r="AJ8" s="78"/>
      <c r="AK8" s="77"/>
      <c r="AL8" s="79"/>
      <c r="AM8" s="80"/>
      <c r="AN8" s="63">
        <f t="shared" ref="AN8:AN10" si="2">AA8+AC8+AE8+AG8+AI8+AK8</f>
        <v>0</v>
      </c>
      <c r="AO8" s="101">
        <f t="shared" ref="AO8:AO10" si="3">AB8+AD8+AF8+AH8+AJ8+AL8+AM8</f>
        <v>0</v>
      </c>
      <c r="AQ8" s="166">
        <v>0</v>
      </c>
      <c r="AR8" s="167">
        <f t="shared" si="0"/>
        <v>0</v>
      </c>
      <c r="AS8" s="168">
        <f t="shared" si="0"/>
        <v>0</v>
      </c>
    </row>
    <row r="9" spans="1:45" s="64" customFormat="1" x14ac:dyDescent="0.25">
      <c r="A9" s="65" t="s">
        <v>48</v>
      </c>
      <c r="B9" s="74" t="s">
        <v>49</v>
      </c>
      <c r="C9" s="73" t="s">
        <v>43</v>
      </c>
      <c r="D9" s="75"/>
      <c r="E9" s="75"/>
      <c r="F9" s="75"/>
      <c r="G9" s="75"/>
      <c r="H9" s="75"/>
      <c r="I9" s="75"/>
      <c r="J9" s="75"/>
      <c r="K9" s="75"/>
      <c r="L9" s="75"/>
      <c r="M9" s="75"/>
      <c r="N9" s="75"/>
      <c r="O9" s="75"/>
      <c r="P9" s="75"/>
      <c r="Q9" s="75"/>
      <c r="R9" s="75"/>
      <c r="S9" s="75"/>
      <c r="T9" s="75"/>
      <c r="U9" s="71"/>
      <c r="V9" s="57"/>
      <c r="W9" s="57"/>
      <c r="X9" s="57"/>
      <c r="Y9" s="75"/>
      <c r="Z9" s="75"/>
      <c r="AA9" s="76">
        <f t="shared" si="1"/>
        <v>0</v>
      </c>
      <c r="AB9" s="59">
        <f>SUMPRODUCT($D$5:$Z$5,D9:Z9)</f>
        <v>0</v>
      </c>
      <c r="AC9" s="77"/>
      <c r="AD9" s="78"/>
      <c r="AE9" s="77"/>
      <c r="AF9" s="78"/>
      <c r="AG9" s="77"/>
      <c r="AH9" s="78"/>
      <c r="AI9" s="77"/>
      <c r="AJ9" s="78"/>
      <c r="AK9" s="77"/>
      <c r="AL9" s="78"/>
      <c r="AM9" s="80"/>
      <c r="AN9" s="63">
        <f t="shared" si="2"/>
        <v>0</v>
      </c>
      <c r="AO9" s="101">
        <f t="shared" si="3"/>
        <v>0</v>
      </c>
      <c r="AQ9" s="166">
        <v>0</v>
      </c>
      <c r="AR9" s="167">
        <f t="shared" si="0"/>
        <v>0</v>
      </c>
      <c r="AS9" s="168">
        <f t="shared" si="0"/>
        <v>0</v>
      </c>
    </row>
    <row r="10" spans="1:45" s="64" customFormat="1" ht="15.75" thickBot="1" x14ac:dyDescent="0.3">
      <c r="A10" s="65" t="s">
        <v>50</v>
      </c>
      <c r="B10" s="74" t="s">
        <v>51</v>
      </c>
      <c r="C10" s="81" t="s">
        <v>43</v>
      </c>
      <c r="D10" s="75"/>
      <c r="E10" s="75"/>
      <c r="F10" s="75"/>
      <c r="G10" s="75"/>
      <c r="H10" s="75"/>
      <c r="I10" s="75"/>
      <c r="J10" s="75"/>
      <c r="K10" s="75"/>
      <c r="L10" s="75"/>
      <c r="M10" s="75"/>
      <c r="N10" s="75"/>
      <c r="O10" s="75"/>
      <c r="P10" s="75"/>
      <c r="Q10" s="75"/>
      <c r="R10" s="75"/>
      <c r="S10" s="75"/>
      <c r="T10" s="75"/>
      <c r="U10" s="71"/>
      <c r="V10" s="57"/>
      <c r="W10" s="57"/>
      <c r="X10" s="57"/>
      <c r="Y10" s="75"/>
      <c r="Z10" s="75"/>
      <c r="AA10" s="76">
        <f>SUM(D10:Z10)</f>
        <v>0</v>
      </c>
      <c r="AB10" s="82">
        <f>SUMPRODUCT($D$5:$Z$5,D10:Z10)</f>
        <v>0</v>
      </c>
      <c r="AC10" s="77"/>
      <c r="AD10" s="78"/>
      <c r="AE10" s="77"/>
      <c r="AF10" s="78"/>
      <c r="AG10" s="77"/>
      <c r="AH10" s="78"/>
      <c r="AI10" s="77"/>
      <c r="AJ10" s="78"/>
      <c r="AK10" s="77"/>
      <c r="AL10" s="78"/>
      <c r="AM10" s="80"/>
      <c r="AN10" s="63">
        <f t="shared" si="2"/>
        <v>0</v>
      </c>
      <c r="AO10" s="101">
        <f t="shared" si="3"/>
        <v>0</v>
      </c>
      <c r="AQ10" s="166">
        <v>0</v>
      </c>
      <c r="AR10" s="167">
        <f t="shared" si="0"/>
        <v>0</v>
      </c>
      <c r="AS10" s="169">
        <f t="shared" si="0"/>
        <v>0</v>
      </c>
    </row>
    <row r="11" spans="1:45" ht="16.5" thickBot="1" x14ac:dyDescent="0.3">
      <c r="A11" s="87"/>
      <c r="B11" s="209" t="str">
        <f>"Subtotal for "&amp;B6</f>
        <v>Subtotal for General Requirements</v>
      </c>
      <c r="C11" s="210"/>
      <c r="D11" s="38">
        <f t="shared" ref="D11:Z11" si="4">SUBTOTAL(9,D7:D10)</f>
        <v>0</v>
      </c>
      <c r="E11" s="38">
        <f t="shared" si="4"/>
        <v>0</v>
      </c>
      <c r="F11" s="38">
        <f t="shared" si="4"/>
        <v>0</v>
      </c>
      <c r="G11" s="38">
        <f t="shared" si="4"/>
        <v>0</v>
      </c>
      <c r="H11" s="38">
        <f t="shared" si="4"/>
        <v>0</v>
      </c>
      <c r="I11" s="38">
        <f t="shared" si="4"/>
        <v>0</v>
      </c>
      <c r="J11" s="38">
        <f t="shared" si="4"/>
        <v>0</v>
      </c>
      <c r="K11" s="38">
        <f t="shared" si="4"/>
        <v>0</v>
      </c>
      <c r="L11" s="38">
        <f t="shared" si="4"/>
        <v>0</v>
      </c>
      <c r="M11" s="38">
        <f t="shared" si="4"/>
        <v>0</v>
      </c>
      <c r="N11" s="38">
        <f t="shared" si="4"/>
        <v>0</v>
      </c>
      <c r="O11" s="38">
        <f t="shared" si="4"/>
        <v>0</v>
      </c>
      <c r="P11" s="38">
        <f t="shared" si="4"/>
        <v>0</v>
      </c>
      <c r="Q11" s="38">
        <f t="shared" si="4"/>
        <v>0</v>
      </c>
      <c r="R11" s="38">
        <f t="shared" si="4"/>
        <v>0</v>
      </c>
      <c r="S11" s="38">
        <f t="shared" si="4"/>
        <v>0</v>
      </c>
      <c r="T11" s="38">
        <f t="shared" si="4"/>
        <v>0</v>
      </c>
      <c r="U11" s="38">
        <f t="shared" si="4"/>
        <v>0</v>
      </c>
      <c r="V11" s="38">
        <f t="shared" si="4"/>
        <v>0</v>
      </c>
      <c r="W11" s="38">
        <f t="shared" si="4"/>
        <v>0</v>
      </c>
      <c r="X11" s="38">
        <f t="shared" si="4"/>
        <v>0</v>
      </c>
      <c r="Y11" s="38">
        <f t="shared" si="4"/>
        <v>0</v>
      </c>
      <c r="Z11" s="38">
        <f t="shared" si="4"/>
        <v>0</v>
      </c>
      <c r="AA11" s="34">
        <f t="shared" ref="AA11:AN11" si="5">SUM(AA7:AA10)</f>
        <v>0</v>
      </c>
      <c r="AB11" s="30">
        <f t="shared" si="5"/>
        <v>0</v>
      </c>
      <c r="AC11" s="36">
        <f t="shared" si="5"/>
        <v>0</v>
      </c>
      <c r="AD11" s="41">
        <f t="shared" si="5"/>
        <v>0</v>
      </c>
      <c r="AE11" s="36">
        <f t="shared" si="5"/>
        <v>0</v>
      </c>
      <c r="AF11" s="41">
        <f t="shared" si="5"/>
        <v>0</v>
      </c>
      <c r="AG11" s="36">
        <f t="shared" si="5"/>
        <v>0</v>
      </c>
      <c r="AH11" s="41">
        <f t="shared" si="5"/>
        <v>0</v>
      </c>
      <c r="AI11" s="36">
        <f t="shared" si="5"/>
        <v>0</v>
      </c>
      <c r="AJ11" s="41">
        <f t="shared" si="5"/>
        <v>0</v>
      </c>
      <c r="AK11" s="36">
        <f t="shared" si="5"/>
        <v>0</v>
      </c>
      <c r="AL11" s="41">
        <f t="shared" si="5"/>
        <v>0</v>
      </c>
      <c r="AM11" s="39">
        <f t="shared" si="5"/>
        <v>0</v>
      </c>
      <c r="AN11" s="44">
        <f t="shared" si="5"/>
        <v>0</v>
      </c>
      <c r="AO11" s="102">
        <f t="shared" ref="AO11" si="6">SUM(AO1:AO10)</f>
        <v>0</v>
      </c>
      <c r="AQ11" s="103"/>
      <c r="AR11" s="34">
        <f t="shared" ref="AR11:AS11" si="7">SUM(AR7:AR10)</f>
        <v>0</v>
      </c>
      <c r="AS11" s="30">
        <f t="shared" si="7"/>
        <v>0</v>
      </c>
    </row>
    <row r="12" spans="1:45" ht="18.75" x14ac:dyDescent="0.3">
      <c r="A12" s="90" t="s">
        <v>52</v>
      </c>
      <c r="B12" s="26" t="s">
        <v>53</v>
      </c>
      <c r="C12" s="27" t="s">
        <v>43</v>
      </c>
      <c r="D12" s="228" t="s">
        <v>38</v>
      </c>
      <c r="E12" s="229"/>
      <c r="F12" s="229"/>
      <c r="G12" s="229"/>
      <c r="H12" s="229"/>
      <c r="I12" s="229"/>
      <c r="J12" s="229"/>
      <c r="K12" s="229"/>
      <c r="L12" s="229"/>
      <c r="M12" s="229"/>
      <c r="N12" s="229"/>
      <c r="O12" s="229"/>
      <c r="P12" s="229"/>
      <c r="Q12" s="229"/>
      <c r="R12" s="229"/>
      <c r="S12" s="229"/>
      <c r="T12" s="229"/>
      <c r="U12" s="229"/>
      <c r="V12" s="229"/>
      <c r="W12" s="229"/>
      <c r="X12" s="229"/>
      <c r="Y12" s="229"/>
      <c r="Z12" s="230"/>
      <c r="AA12" s="35" t="s">
        <v>43</v>
      </c>
      <c r="AB12" s="31" t="s">
        <v>43</v>
      </c>
      <c r="AC12" s="37" t="s">
        <v>43</v>
      </c>
      <c r="AD12" s="42" t="s">
        <v>43</v>
      </c>
      <c r="AE12" s="37" t="s">
        <v>43</v>
      </c>
      <c r="AF12" s="42" t="s">
        <v>43</v>
      </c>
      <c r="AG12" s="37" t="s">
        <v>43</v>
      </c>
      <c r="AH12" s="42" t="s">
        <v>43</v>
      </c>
      <c r="AI12" s="37" t="s">
        <v>43</v>
      </c>
      <c r="AJ12" s="42" t="s">
        <v>43</v>
      </c>
      <c r="AK12" s="37" t="s">
        <v>43</v>
      </c>
      <c r="AL12" s="42" t="s">
        <v>43</v>
      </c>
      <c r="AM12" s="40" t="s">
        <v>43</v>
      </c>
      <c r="AN12" s="45" t="s">
        <v>43</v>
      </c>
      <c r="AO12" s="104" t="s">
        <v>43</v>
      </c>
      <c r="AQ12" s="100"/>
      <c r="AR12" s="35" t="s">
        <v>43</v>
      </c>
      <c r="AS12" s="31" t="s">
        <v>43</v>
      </c>
    </row>
    <row r="13" spans="1:45" s="64" customFormat="1" ht="30" customHeight="1" x14ac:dyDescent="0.25">
      <c r="A13" s="54">
        <v>2.1</v>
      </c>
      <c r="B13" s="55" t="s">
        <v>54</v>
      </c>
      <c r="C13" s="56" t="s">
        <v>43</v>
      </c>
      <c r="D13" s="57"/>
      <c r="E13" s="57"/>
      <c r="F13" s="57"/>
      <c r="G13" s="57"/>
      <c r="H13" s="57"/>
      <c r="I13" s="57"/>
      <c r="J13" s="57"/>
      <c r="K13" s="57"/>
      <c r="L13" s="57"/>
      <c r="M13" s="57"/>
      <c r="N13" s="57"/>
      <c r="O13" s="57"/>
      <c r="P13" s="57"/>
      <c r="Q13" s="57"/>
      <c r="R13" s="57"/>
      <c r="S13" s="57"/>
      <c r="T13" s="57"/>
      <c r="U13" s="57"/>
      <c r="V13" s="57"/>
      <c r="W13" s="57" t="s">
        <v>43</v>
      </c>
      <c r="X13" s="57" t="s">
        <v>43</v>
      </c>
      <c r="Y13" s="57" t="s">
        <v>43</v>
      </c>
      <c r="Z13" s="57" t="s">
        <v>43</v>
      </c>
      <c r="AA13" s="58">
        <f>SUM(D13:Z13)</f>
        <v>0</v>
      </c>
      <c r="AB13" s="59">
        <f t="shared" ref="AB13:AB22" si="8">SUMPRODUCT($D$5:$Z$5,D13:Z13)</f>
        <v>0</v>
      </c>
      <c r="AC13" s="60"/>
      <c r="AD13" s="61"/>
      <c r="AE13" s="60"/>
      <c r="AF13" s="61"/>
      <c r="AG13" s="60"/>
      <c r="AH13" s="61"/>
      <c r="AI13" s="60"/>
      <c r="AJ13" s="61"/>
      <c r="AK13" s="60"/>
      <c r="AL13" s="61"/>
      <c r="AM13" s="62"/>
      <c r="AN13" s="63">
        <f>AA13+AC13+AE13+AG13+AI13+AK13</f>
        <v>0</v>
      </c>
      <c r="AO13" s="101">
        <f>AB13+AD13+AF13+AH13+AJ13+AL13+AM13</f>
        <v>0</v>
      </c>
      <c r="AQ13" s="165">
        <v>0</v>
      </c>
      <c r="AR13" s="167">
        <f t="shared" ref="AR13:AS22" si="9">AN13*$AQ13</f>
        <v>0</v>
      </c>
      <c r="AS13" s="168">
        <f t="shared" si="9"/>
        <v>0</v>
      </c>
    </row>
    <row r="14" spans="1:45" s="64" customFormat="1" ht="30" customHeight="1" x14ac:dyDescent="0.25">
      <c r="A14" s="65">
        <v>2.2000000000000002</v>
      </c>
      <c r="B14" s="55" t="s">
        <v>55</v>
      </c>
      <c r="C14" s="66" t="s">
        <v>56</v>
      </c>
      <c r="D14" s="67"/>
      <c r="E14" s="57"/>
      <c r="F14" s="57"/>
      <c r="G14" s="57"/>
      <c r="H14" s="57"/>
      <c r="I14" s="57"/>
      <c r="J14" s="57"/>
      <c r="K14" s="57"/>
      <c r="L14" s="57"/>
      <c r="M14" s="57"/>
      <c r="N14" s="57"/>
      <c r="O14" s="57"/>
      <c r="P14" s="57"/>
      <c r="Q14" s="57"/>
      <c r="R14" s="57"/>
      <c r="S14" s="57"/>
      <c r="T14" s="57"/>
      <c r="U14" s="57"/>
      <c r="V14" s="57"/>
      <c r="W14" s="57" t="s">
        <v>43</v>
      </c>
      <c r="X14" s="57" t="s">
        <v>43</v>
      </c>
      <c r="Y14" s="57" t="s">
        <v>43</v>
      </c>
      <c r="Z14" s="57" t="s">
        <v>43</v>
      </c>
      <c r="AA14" s="58">
        <f t="shared" ref="AA14:AA22" si="10">SUM(D14:Z14)</f>
        <v>0</v>
      </c>
      <c r="AB14" s="59">
        <f t="shared" si="8"/>
        <v>0</v>
      </c>
      <c r="AC14" s="60"/>
      <c r="AD14" s="61"/>
      <c r="AE14" s="60"/>
      <c r="AF14" s="61"/>
      <c r="AG14" s="60"/>
      <c r="AH14" s="61"/>
      <c r="AI14" s="60"/>
      <c r="AJ14" s="61"/>
      <c r="AK14" s="60"/>
      <c r="AL14" s="61"/>
      <c r="AM14" s="62"/>
      <c r="AN14" s="63">
        <f t="shared" ref="AN14:AN22" si="11">AA14+AC14+AE14+AG14+AI14+AK14</f>
        <v>0</v>
      </c>
      <c r="AO14" s="101">
        <f t="shared" ref="AO14:AO22" si="12">AB14+AD14+AF14+AH14+AJ14+AL14+AM14</f>
        <v>0</v>
      </c>
      <c r="AQ14" s="165">
        <v>0</v>
      </c>
      <c r="AR14" s="167">
        <f t="shared" si="9"/>
        <v>0</v>
      </c>
      <c r="AS14" s="168">
        <f t="shared" si="9"/>
        <v>0</v>
      </c>
    </row>
    <row r="15" spans="1:45" s="64" customFormat="1" ht="30" customHeight="1" x14ac:dyDescent="0.25">
      <c r="A15" s="68">
        <v>2.2999999999999998</v>
      </c>
      <c r="B15" s="55" t="s">
        <v>57</v>
      </c>
      <c r="C15" s="66"/>
      <c r="D15" s="67"/>
      <c r="E15" s="57"/>
      <c r="F15" s="57"/>
      <c r="G15" s="57"/>
      <c r="H15" s="57"/>
      <c r="I15" s="57"/>
      <c r="J15" s="57"/>
      <c r="K15" s="57"/>
      <c r="L15" s="57"/>
      <c r="M15" s="57"/>
      <c r="N15" s="57"/>
      <c r="O15" s="57"/>
      <c r="P15" s="57"/>
      <c r="Q15" s="57"/>
      <c r="R15" s="57"/>
      <c r="S15" s="57"/>
      <c r="T15" s="57"/>
      <c r="U15" s="57"/>
      <c r="V15" s="57"/>
      <c r="W15" s="57" t="s">
        <v>43</v>
      </c>
      <c r="X15" s="57" t="s">
        <v>43</v>
      </c>
      <c r="Y15" s="57" t="s">
        <v>43</v>
      </c>
      <c r="Z15" s="57" t="s">
        <v>43</v>
      </c>
      <c r="AA15" s="58">
        <f t="shared" si="10"/>
        <v>0</v>
      </c>
      <c r="AB15" s="59">
        <f t="shared" si="8"/>
        <v>0</v>
      </c>
      <c r="AC15" s="60"/>
      <c r="AD15" s="61"/>
      <c r="AE15" s="60"/>
      <c r="AF15" s="61"/>
      <c r="AG15" s="60"/>
      <c r="AH15" s="61"/>
      <c r="AI15" s="60"/>
      <c r="AJ15" s="61"/>
      <c r="AK15" s="60"/>
      <c r="AL15" s="61"/>
      <c r="AM15" s="62"/>
      <c r="AN15" s="63">
        <f t="shared" si="11"/>
        <v>0</v>
      </c>
      <c r="AO15" s="101">
        <f t="shared" si="12"/>
        <v>0</v>
      </c>
      <c r="AQ15" s="165">
        <v>0</v>
      </c>
      <c r="AR15" s="167">
        <f t="shared" si="9"/>
        <v>0</v>
      </c>
      <c r="AS15" s="168">
        <f t="shared" si="9"/>
        <v>0</v>
      </c>
    </row>
    <row r="16" spans="1:45" s="64" customFormat="1" ht="30" customHeight="1" x14ac:dyDescent="0.25">
      <c r="A16" s="65">
        <v>2.4</v>
      </c>
      <c r="B16" s="55" t="s">
        <v>58</v>
      </c>
      <c r="C16" s="66"/>
      <c r="D16" s="67"/>
      <c r="E16" s="57"/>
      <c r="F16" s="57"/>
      <c r="G16" s="57"/>
      <c r="H16" s="57"/>
      <c r="I16" s="57"/>
      <c r="J16" s="57"/>
      <c r="K16" s="57"/>
      <c r="L16" s="57"/>
      <c r="M16" s="57"/>
      <c r="N16" s="57"/>
      <c r="O16" s="57"/>
      <c r="P16" s="57"/>
      <c r="Q16" s="57"/>
      <c r="R16" s="57"/>
      <c r="S16" s="57"/>
      <c r="T16" s="57"/>
      <c r="U16" s="57"/>
      <c r="V16" s="57"/>
      <c r="W16" s="57" t="s">
        <v>43</v>
      </c>
      <c r="X16" s="57" t="s">
        <v>43</v>
      </c>
      <c r="Y16" s="57" t="s">
        <v>43</v>
      </c>
      <c r="Z16" s="57" t="s">
        <v>43</v>
      </c>
      <c r="AA16" s="58">
        <f t="shared" si="10"/>
        <v>0</v>
      </c>
      <c r="AB16" s="59">
        <f t="shared" si="8"/>
        <v>0</v>
      </c>
      <c r="AC16" s="60"/>
      <c r="AD16" s="61"/>
      <c r="AE16" s="60"/>
      <c r="AF16" s="61"/>
      <c r="AG16" s="60"/>
      <c r="AH16" s="61"/>
      <c r="AI16" s="60"/>
      <c r="AJ16" s="61"/>
      <c r="AK16" s="60"/>
      <c r="AL16" s="61"/>
      <c r="AM16" s="62"/>
      <c r="AN16" s="63">
        <f t="shared" si="11"/>
        <v>0</v>
      </c>
      <c r="AO16" s="101">
        <f t="shared" si="12"/>
        <v>0</v>
      </c>
      <c r="AQ16" s="165">
        <v>0</v>
      </c>
      <c r="AR16" s="167">
        <f t="shared" si="9"/>
        <v>0</v>
      </c>
      <c r="AS16" s="168">
        <f t="shared" si="9"/>
        <v>0</v>
      </c>
    </row>
    <row r="17" spans="1:45" s="64" customFormat="1" ht="30" customHeight="1" x14ac:dyDescent="0.25">
      <c r="A17" s="68">
        <v>2.5</v>
      </c>
      <c r="B17" s="55" t="s">
        <v>59</v>
      </c>
      <c r="C17" s="69" t="s">
        <v>43</v>
      </c>
      <c r="D17" s="57"/>
      <c r="E17" s="57"/>
      <c r="F17" s="57"/>
      <c r="G17" s="57"/>
      <c r="H17" s="57"/>
      <c r="I17" s="57"/>
      <c r="J17" s="57"/>
      <c r="K17" s="57"/>
      <c r="L17" s="57"/>
      <c r="M17" s="57"/>
      <c r="N17" s="57"/>
      <c r="O17" s="57"/>
      <c r="P17" s="57"/>
      <c r="Q17" s="57"/>
      <c r="R17" s="57"/>
      <c r="S17" s="57"/>
      <c r="T17" s="57"/>
      <c r="U17" s="57"/>
      <c r="V17" s="57"/>
      <c r="W17" s="57" t="s">
        <v>43</v>
      </c>
      <c r="X17" s="57" t="s">
        <v>43</v>
      </c>
      <c r="Y17" s="57" t="s">
        <v>43</v>
      </c>
      <c r="Z17" s="57" t="s">
        <v>43</v>
      </c>
      <c r="AA17" s="58">
        <f t="shared" si="10"/>
        <v>0</v>
      </c>
      <c r="AB17" s="59">
        <f t="shared" si="8"/>
        <v>0</v>
      </c>
      <c r="AC17" s="60"/>
      <c r="AD17" s="61"/>
      <c r="AE17" s="60"/>
      <c r="AF17" s="61"/>
      <c r="AG17" s="60"/>
      <c r="AH17" s="61"/>
      <c r="AI17" s="60"/>
      <c r="AJ17" s="61"/>
      <c r="AK17" s="60"/>
      <c r="AL17" s="61"/>
      <c r="AM17" s="62"/>
      <c r="AN17" s="63">
        <f t="shared" si="11"/>
        <v>0</v>
      </c>
      <c r="AO17" s="101">
        <f t="shared" si="12"/>
        <v>0</v>
      </c>
      <c r="AQ17" s="165">
        <v>0</v>
      </c>
      <c r="AR17" s="167">
        <f t="shared" si="9"/>
        <v>0</v>
      </c>
      <c r="AS17" s="168">
        <f t="shared" si="9"/>
        <v>0</v>
      </c>
    </row>
    <row r="18" spans="1:45" s="64" customFormat="1" ht="30" customHeight="1" x14ac:dyDescent="0.25">
      <c r="A18" s="65">
        <v>2.6</v>
      </c>
      <c r="B18" s="55" t="s">
        <v>60</v>
      </c>
      <c r="C18" s="66" t="s">
        <v>56</v>
      </c>
      <c r="D18" s="67"/>
      <c r="E18" s="57"/>
      <c r="F18" s="57"/>
      <c r="G18" s="57"/>
      <c r="H18" s="57"/>
      <c r="I18" s="57"/>
      <c r="J18" s="57"/>
      <c r="K18" s="57"/>
      <c r="L18" s="57"/>
      <c r="M18" s="57"/>
      <c r="N18" s="57"/>
      <c r="O18" s="57"/>
      <c r="P18" s="57"/>
      <c r="Q18" s="57"/>
      <c r="R18" s="57"/>
      <c r="S18" s="57"/>
      <c r="T18" s="57"/>
      <c r="U18" s="57"/>
      <c r="V18" s="57"/>
      <c r="W18" s="57" t="s">
        <v>43</v>
      </c>
      <c r="X18" s="57" t="s">
        <v>43</v>
      </c>
      <c r="Y18" s="57" t="s">
        <v>43</v>
      </c>
      <c r="Z18" s="57" t="s">
        <v>43</v>
      </c>
      <c r="AA18" s="58">
        <f t="shared" si="10"/>
        <v>0</v>
      </c>
      <c r="AB18" s="59">
        <f t="shared" si="8"/>
        <v>0</v>
      </c>
      <c r="AC18" s="60"/>
      <c r="AD18" s="61"/>
      <c r="AE18" s="60"/>
      <c r="AF18" s="61"/>
      <c r="AG18" s="60"/>
      <c r="AH18" s="61"/>
      <c r="AI18" s="60"/>
      <c r="AJ18" s="61"/>
      <c r="AK18" s="60"/>
      <c r="AL18" s="61"/>
      <c r="AM18" s="62"/>
      <c r="AN18" s="63">
        <f t="shared" si="11"/>
        <v>0</v>
      </c>
      <c r="AO18" s="101">
        <f t="shared" si="12"/>
        <v>0</v>
      </c>
      <c r="AQ18" s="165">
        <v>0</v>
      </c>
      <c r="AR18" s="167">
        <f t="shared" si="9"/>
        <v>0</v>
      </c>
      <c r="AS18" s="168">
        <f t="shared" si="9"/>
        <v>0</v>
      </c>
    </row>
    <row r="19" spans="1:45" s="64" customFormat="1" ht="30" customHeight="1" x14ac:dyDescent="0.25">
      <c r="A19" s="68">
        <v>2.7</v>
      </c>
      <c r="B19" s="55" t="s">
        <v>61</v>
      </c>
      <c r="C19" s="66"/>
      <c r="D19" s="67"/>
      <c r="E19" s="57"/>
      <c r="F19" s="57"/>
      <c r="G19" s="57"/>
      <c r="H19" s="57"/>
      <c r="I19" s="57"/>
      <c r="J19" s="57"/>
      <c r="K19" s="57"/>
      <c r="L19" s="57"/>
      <c r="M19" s="57"/>
      <c r="N19" s="57"/>
      <c r="O19" s="57"/>
      <c r="P19" s="57"/>
      <c r="Q19" s="57"/>
      <c r="R19" s="57"/>
      <c r="S19" s="57"/>
      <c r="T19" s="57"/>
      <c r="U19" s="57"/>
      <c r="V19" s="57"/>
      <c r="W19" s="57" t="s">
        <v>43</v>
      </c>
      <c r="X19" s="57" t="s">
        <v>43</v>
      </c>
      <c r="Y19" s="57" t="s">
        <v>43</v>
      </c>
      <c r="Z19" s="57" t="s">
        <v>43</v>
      </c>
      <c r="AA19" s="58">
        <f t="shared" si="10"/>
        <v>0</v>
      </c>
      <c r="AB19" s="59">
        <f t="shared" si="8"/>
        <v>0</v>
      </c>
      <c r="AC19" s="60"/>
      <c r="AD19" s="61"/>
      <c r="AE19" s="60"/>
      <c r="AF19" s="61"/>
      <c r="AG19" s="60"/>
      <c r="AH19" s="61"/>
      <c r="AI19" s="60"/>
      <c r="AJ19" s="61"/>
      <c r="AK19" s="60"/>
      <c r="AL19" s="61"/>
      <c r="AM19" s="62"/>
      <c r="AN19" s="63">
        <f t="shared" si="11"/>
        <v>0</v>
      </c>
      <c r="AO19" s="101">
        <f t="shared" si="12"/>
        <v>0</v>
      </c>
      <c r="AQ19" s="165">
        <v>0</v>
      </c>
      <c r="AR19" s="167">
        <f t="shared" si="9"/>
        <v>0</v>
      </c>
      <c r="AS19" s="168">
        <f t="shared" si="9"/>
        <v>0</v>
      </c>
    </row>
    <row r="20" spans="1:45" s="64" customFormat="1" ht="30" customHeight="1" x14ac:dyDescent="0.25">
      <c r="A20" s="68">
        <v>2.8</v>
      </c>
      <c r="B20" s="55" t="s">
        <v>62</v>
      </c>
      <c r="C20" s="66"/>
      <c r="D20" s="67"/>
      <c r="E20" s="57"/>
      <c r="F20" s="57"/>
      <c r="G20" s="57"/>
      <c r="H20" s="57"/>
      <c r="I20" s="57"/>
      <c r="J20" s="57"/>
      <c r="K20" s="57"/>
      <c r="L20" s="57"/>
      <c r="M20" s="57"/>
      <c r="N20" s="57"/>
      <c r="O20" s="57"/>
      <c r="P20" s="57"/>
      <c r="Q20" s="57"/>
      <c r="R20" s="57"/>
      <c r="S20" s="57"/>
      <c r="T20" s="57"/>
      <c r="U20" s="57"/>
      <c r="V20" s="57"/>
      <c r="W20" s="57" t="s">
        <v>43</v>
      </c>
      <c r="X20" s="57" t="s">
        <v>43</v>
      </c>
      <c r="Y20" s="57" t="s">
        <v>43</v>
      </c>
      <c r="Z20" s="57" t="s">
        <v>43</v>
      </c>
      <c r="AA20" s="58">
        <f t="shared" ref="AA20:AA21" si="13">SUM(D20:Z20)</f>
        <v>0</v>
      </c>
      <c r="AB20" s="59">
        <f t="shared" si="8"/>
        <v>0</v>
      </c>
      <c r="AC20" s="60"/>
      <c r="AD20" s="61"/>
      <c r="AE20" s="60"/>
      <c r="AF20" s="61"/>
      <c r="AG20" s="60"/>
      <c r="AH20" s="61"/>
      <c r="AI20" s="60"/>
      <c r="AJ20" s="61"/>
      <c r="AK20" s="60"/>
      <c r="AL20" s="61"/>
      <c r="AM20" s="62"/>
      <c r="AN20" s="63">
        <f t="shared" si="11"/>
        <v>0</v>
      </c>
      <c r="AO20" s="101">
        <f t="shared" si="12"/>
        <v>0</v>
      </c>
      <c r="AQ20" s="165">
        <v>0</v>
      </c>
      <c r="AR20" s="167">
        <f t="shared" si="9"/>
        <v>0</v>
      </c>
      <c r="AS20" s="168">
        <f t="shared" si="9"/>
        <v>0</v>
      </c>
    </row>
    <row r="21" spans="1:45" s="64" customFormat="1" ht="30" customHeight="1" x14ac:dyDescent="0.25">
      <c r="A21" s="68">
        <v>2.9</v>
      </c>
      <c r="B21" s="55" t="s">
        <v>63</v>
      </c>
      <c r="C21" s="66"/>
      <c r="D21" s="67"/>
      <c r="E21" s="57"/>
      <c r="F21" s="57"/>
      <c r="G21" s="57"/>
      <c r="H21" s="57"/>
      <c r="I21" s="57"/>
      <c r="J21" s="57"/>
      <c r="K21" s="57"/>
      <c r="L21" s="57"/>
      <c r="M21" s="57"/>
      <c r="N21" s="57"/>
      <c r="O21" s="57"/>
      <c r="P21" s="57"/>
      <c r="Q21" s="57"/>
      <c r="R21" s="57"/>
      <c r="S21" s="57"/>
      <c r="T21" s="57"/>
      <c r="U21" s="57"/>
      <c r="V21" s="57"/>
      <c r="W21" s="57" t="s">
        <v>43</v>
      </c>
      <c r="X21" s="57" t="s">
        <v>43</v>
      </c>
      <c r="Y21" s="57" t="s">
        <v>43</v>
      </c>
      <c r="Z21" s="57" t="s">
        <v>43</v>
      </c>
      <c r="AA21" s="58">
        <f t="shared" si="13"/>
        <v>0</v>
      </c>
      <c r="AB21" s="59">
        <f t="shared" si="8"/>
        <v>0</v>
      </c>
      <c r="AC21" s="60"/>
      <c r="AD21" s="61"/>
      <c r="AE21" s="60"/>
      <c r="AF21" s="61"/>
      <c r="AG21" s="60"/>
      <c r="AH21" s="61"/>
      <c r="AI21" s="60"/>
      <c r="AJ21" s="61"/>
      <c r="AK21" s="60"/>
      <c r="AL21" s="61"/>
      <c r="AM21" s="62"/>
      <c r="AN21" s="63">
        <f t="shared" si="11"/>
        <v>0</v>
      </c>
      <c r="AO21" s="101">
        <f t="shared" si="12"/>
        <v>0</v>
      </c>
      <c r="AQ21" s="165">
        <v>0</v>
      </c>
      <c r="AR21" s="167">
        <f t="shared" si="9"/>
        <v>0</v>
      </c>
      <c r="AS21" s="168">
        <f t="shared" si="9"/>
        <v>0</v>
      </c>
    </row>
    <row r="22" spans="1:45" s="64" customFormat="1" ht="30" customHeight="1" thickBot="1" x14ac:dyDescent="0.3">
      <c r="A22" s="70" t="s">
        <v>64</v>
      </c>
      <c r="B22" s="55" t="s">
        <v>65</v>
      </c>
      <c r="C22" s="66"/>
      <c r="D22" s="67"/>
      <c r="E22" s="57"/>
      <c r="F22" s="57"/>
      <c r="G22" s="57"/>
      <c r="H22" s="57"/>
      <c r="I22" s="57"/>
      <c r="J22" s="57"/>
      <c r="K22" s="57"/>
      <c r="L22" s="57"/>
      <c r="M22" s="57"/>
      <c r="N22" s="57"/>
      <c r="O22" s="57"/>
      <c r="P22" s="57"/>
      <c r="Q22" s="57"/>
      <c r="R22" s="57"/>
      <c r="S22" s="57"/>
      <c r="T22" s="57"/>
      <c r="U22" s="57"/>
      <c r="V22" s="57"/>
      <c r="W22" s="57" t="s">
        <v>43</v>
      </c>
      <c r="X22" s="57" t="s">
        <v>43</v>
      </c>
      <c r="Y22" s="57" t="s">
        <v>43</v>
      </c>
      <c r="Z22" s="57" t="s">
        <v>43</v>
      </c>
      <c r="AA22" s="58">
        <f t="shared" si="10"/>
        <v>0</v>
      </c>
      <c r="AB22" s="59">
        <f t="shared" si="8"/>
        <v>0</v>
      </c>
      <c r="AC22" s="60"/>
      <c r="AD22" s="61"/>
      <c r="AE22" s="60"/>
      <c r="AF22" s="61"/>
      <c r="AG22" s="60"/>
      <c r="AH22" s="61"/>
      <c r="AI22" s="60"/>
      <c r="AJ22" s="61"/>
      <c r="AK22" s="60"/>
      <c r="AL22" s="61"/>
      <c r="AM22" s="62"/>
      <c r="AN22" s="63">
        <f t="shared" si="11"/>
        <v>0</v>
      </c>
      <c r="AO22" s="101">
        <f t="shared" si="12"/>
        <v>0</v>
      </c>
      <c r="AQ22" s="165">
        <v>0</v>
      </c>
      <c r="AR22" s="167">
        <f t="shared" si="9"/>
        <v>0</v>
      </c>
      <c r="AS22" s="168">
        <f t="shared" si="9"/>
        <v>0</v>
      </c>
    </row>
    <row r="23" spans="1:45" ht="16.5" thickBot="1" x14ac:dyDescent="0.3">
      <c r="A23" s="89"/>
      <c r="B23" s="209" t="str">
        <f>"Subtotal for "&amp;B12</f>
        <v>Subtotal for 5% Design Milestone</v>
      </c>
      <c r="C23" s="210"/>
      <c r="D23" s="38">
        <f t="shared" ref="D23:Z23" si="14">SUBTOTAL(9,D13:D22)</f>
        <v>0</v>
      </c>
      <c r="E23" s="38">
        <f t="shared" si="14"/>
        <v>0</v>
      </c>
      <c r="F23" s="38">
        <f t="shared" si="14"/>
        <v>0</v>
      </c>
      <c r="G23" s="38">
        <f t="shared" si="14"/>
        <v>0</v>
      </c>
      <c r="H23" s="38">
        <f t="shared" si="14"/>
        <v>0</v>
      </c>
      <c r="I23" s="38">
        <f t="shared" si="14"/>
        <v>0</v>
      </c>
      <c r="J23" s="38">
        <f t="shared" si="14"/>
        <v>0</v>
      </c>
      <c r="K23" s="38">
        <f t="shared" si="14"/>
        <v>0</v>
      </c>
      <c r="L23" s="38">
        <f t="shared" si="14"/>
        <v>0</v>
      </c>
      <c r="M23" s="38">
        <f t="shared" si="14"/>
        <v>0</v>
      </c>
      <c r="N23" s="38">
        <f t="shared" si="14"/>
        <v>0</v>
      </c>
      <c r="O23" s="38">
        <f t="shared" si="14"/>
        <v>0</v>
      </c>
      <c r="P23" s="38">
        <f t="shared" si="14"/>
        <v>0</v>
      </c>
      <c r="Q23" s="38">
        <f t="shared" si="14"/>
        <v>0</v>
      </c>
      <c r="R23" s="38">
        <f t="shared" si="14"/>
        <v>0</v>
      </c>
      <c r="S23" s="38">
        <f t="shared" si="14"/>
        <v>0</v>
      </c>
      <c r="T23" s="38">
        <f t="shared" si="14"/>
        <v>0</v>
      </c>
      <c r="U23" s="38">
        <f t="shared" si="14"/>
        <v>0</v>
      </c>
      <c r="V23" s="38">
        <f t="shared" si="14"/>
        <v>0</v>
      </c>
      <c r="W23" s="38">
        <f t="shared" si="14"/>
        <v>0</v>
      </c>
      <c r="X23" s="38">
        <f t="shared" si="14"/>
        <v>0</v>
      </c>
      <c r="Y23" s="38">
        <f t="shared" si="14"/>
        <v>0</v>
      </c>
      <c r="Z23" s="38">
        <f t="shared" si="14"/>
        <v>0</v>
      </c>
      <c r="AA23" s="34">
        <f t="shared" ref="AA23:AO23" si="15">SUM(AA13:AA22)</f>
        <v>0</v>
      </c>
      <c r="AB23" s="30">
        <f t="shared" si="15"/>
        <v>0</v>
      </c>
      <c r="AC23" s="36">
        <f t="shared" si="15"/>
        <v>0</v>
      </c>
      <c r="AD23" s="41">
        <f t="shared" si="15"/>
        <v>0</v>
      </c>
      <c r="AE23" s="36">
        <f t="shared" si="15"/>
        <v>0</v>
      </c>
      <c r="AF23" s="41">
        <f t="shared" si="15"/>
        <v>0</v>
      </c>
      <c r="AG23" s="36">
        <f t="shared" si="15"/>
        <v>0</v>
      </c>
      <c r="AH23" s="41">
        <f t="shared" si="15"/>
        <v>0</v>
      </c>
      <c r="AI23" s="36">
        <f t="shared" si="15"/>
        <v>0</v>
      </c>
      <c r="AJ23" s="41">
        <f t="shared" si="15"/>
        <v>0</v>
      </c>
      <c r="AK23" s="36">
        <f t="shared" si="15"/>
        <v>0</v>
      </c>
      <c r="AL23" s="41">
        <f t="shared" si="15"/>
        <v>0</v>
      </c>
      <c r="AM23" s="39">
        <f t="shared" si="15"/>
        <v>0</v>
      </c>
      <c r="AN23" s="44">
        <f t="shared" si="15"/>
        <v>0</v>
      </c>
      <c r="AO23" s="102">
        <f t="shared" si="15"/>
        <v>0</v>
      </c>
      <c r="AQ23" s="103"/>
      <c r="AR23" s="34">
        <f t="shared" ref="AR23:AS23" si="16">SUM(AR13:AR22)</f>
        <v>0</v>
      </c>
      <c r="AS23" s="30">
        <f t="shared" si="16"/>
        <v>0</v>
      </c>
    </row>
    <row r="24" spans="1:45" ht="18.75" x14ac:dyDescent="0.3">
      <c r="A24" s="88" t="s">
        <v>66</v>
      </c>
      <c r="B24" s="26" t="s">
        <v>67</v>
      </c>
      <c r="C24" s="27" t="s">
        <v>43</v>
      </c>
      <c r="D24" s="228" t="s">
        <v>38</v>
      </c>
      <c r="E24" s="229"/>
      <c r="F24" s="229"/>
      <c r="G24" s="229"/>
      <c r="H24" s="229"/>
      <c r="I24" s="229"/>
      <c r="J24" s="229"/>
      <c r="K24" s="229"/>
      <c r="L24" s="229"/>
      <c r="M24" s="229"/>
      <c r="N24" s="229"/>
      <c r="O24" s="229"/>
      <c r="P24" s="229"/>
      <c r="Q24" s="229"/>
      <c r="R24" s="229"/>
      <c r="S24" s="229"/>
      <c r="T24" s="229"/>
      <c r="U24" s="229"/>
      <c r="V24" s="229"/>
      <c r="W24" s="229"/>
      <c r="X24" s="229"/>
      <c r="Y24" s="229"/>
      <c r="Z24" s="230"/>
      <c r="AA24" s="35" t="s">
        <v>43</v>
      </c>
      <c r="AB24" s="31" t="s">
        <v>43</v>
      </c>
      <c r="AC24" s="37" t="s">
        <v>43</v>
      </c>
      <c r="AD24" s="42" t="s">
        <v>43</v>
      </c>
      <c r="AE24" s="37" t="s">
        <v>43</v>
      </c>
      <c r="AF24" s="42" t="s">
        <v>43</v>
      </c>
      <c r="AG24" s="37" t="s">
        <v>43</v>
      </c>
      <c r="AH24" s="42" t="s">
        <v>43</v>
      </c>
      <c r="AI24" s="37" t="s">
        <v>43</v>
      </c>
      <c r="AJ24" s="42" t="s">
        <v>43</v>
      </c>
      <c r="AK24" s="37" t="s">
        <v>43</v>
      </c>
      <c r="AL24" s="42" t="s">
        <v>43</v>
      </c>
      <c r="AM24" s="40" t="s">
        <v>43</v>
      </c>
      <c r="AN24" s="45" t="s">
        <v>43</v>
      </c>
      <c r="AO24" s="104" t="s">
        <v>43</v>
      </c>
      <c r="AQ24" s="100"/>
      <c r="AR24" s="35" t="s">
        <v>43</v>
      </c>
      <c r="AS24" s="31" t="s">
        <v>43</v>
      </c>
    </row>
    <row r="25" spans="1:45" s="64" customFormat="1" ht="30" customHeight="1" x14ac:dyDescent="0.25">
      <c r="A25" s="68" t="s">
        <v>68</v>
      </c>
      <c r="B25" s="55" t="s">
        <v>62</v>
      </c>
      <c r="C25" s="83" t="s">
        <v>43</v>
      </c>
      <c r="D25" s="67"/>
      <c r="E25" s="57"/>
      <c r="F25" s="57"/>
      <c r="G25" s="57"/>
      <c r="H25" s="57"/>
      <c r="I25" s="57"/>
      <c r="J25" s="57"/>
      <c r="K25" s="57"/>
      <c r="L25" s="57"/>
      <c r="M25" s="57"/>
      <c r="N25" s="57"/>
      <c r="O25" s="57"/>
      <c r="P25" s="57"/>
      <c r="Q25" s="57"/>
      <c r="R25" s="57"/>
      <c r="S25" s="57"/>
      <c r="T25" s="57"/>
      <c r="U25" s="57"/>
      <c r="V25" s="57"/>
      <c r="W25" s="57" t="s">
        <v>43</v>
      </c>
      <c r="X25" s="57" t="s">
        <v>43</v>
      </c>
      <c r="Y25" s="57" t="s">
        <v>43</v>
      </c>
      <c r="Z25" s="57" t="s">
        <v>43</v>
      </c>
      <c r="AA25" s="58">
        <f>SUM(D25:Z25)</f>
        <v>0</v>
      </c>
      <c r="AB25" s="59">
        <f>SUMPRODUCT($D$5:$Z$5,D25:Z25)</f>
        <v>0</v>
      </c>
      <c r="AC25" s="60"/>
      <c r="AD25" s="61"/>
      <c r="AE25" s="60"/>
      <c r="AF25" s="61"/>
      <c r="AG25" s="60"/>
      <c r="AH25" s="61"/>
      <c r="AI25" s="60"/>
      <c r="AJ25" s="61"/>
      <c r="AK25" s="60"/>
      <c r="AL25" s="61"/>
      <c r="AM25" s="62"/>
      <c r="AN25" s="63">
        <f>AA25+AC25+AE25+AG25+AI25+AK25</f>
        <v>0</v>
      </c>
      <c r="AO25" s="101">
        <f>AB25+AD25+AF25+AH25+AJ25+AL25+AM25</f>
        <v>0</v>
      </c>
      <c r="AQ25" s="165">
        <v>0</v>
      </c>
      <c r="AR25" s="167">
        <f t="shared" ref="AR25:AS28" si="17">AN25*$AQ25</f>
        <v>0</v>
      </c>
      <c r="AS25" s="168">
        <f t="shared" si="17"/>
        <v>0</v>
      </c>
    </row>
    <row r="26" spans="1:45" s="64" customFormat="1" ht="30" customHeight="1" x14ac:dyDescent="0.25">
      <c r="A26" s="68" t="s">
        <v>69</v>
      </c>
      <c r="B26" s="55" t="s">
        <v>63</v>
      </c>
      <c r="C26" s="83"/>
      <c r="D26" s="67"/>
      <c r="E26" s="57"/>
      <c r="F26" s="57"/>
      <c r="G26" s="57"/>
      <c r="H26" s="57"/>
      <c r="I26" s="57"/>
      <c r="J26" s="57"/>
      <c r="K26" s="57"/>
      <c r="L26" s="57"/>
      <c r="M26" s="57"/>
      <c r="N26" s="57"/>
      <c r="O26" s="57"/>
      <c r="P26" s="57"/>
      <c r="Q26" s="57"/>
      <c r="R26" s="57"/>
      <c r="S26" s="57"/>
      <c r="T26" s="57"/>
      <c r="U26" s="57"/>
      <c r="V26" s="57"/>
      <c r="W26" s="57"/>
      <c r="X26" s="57"/>
      <c r="Y26" s="57"/>
      <c r="Z26" s="57"/>
      <c r="AA26" s="58">
        <f>SUM(D26:Z26)</f>
        <v>0</v>
      </c>
      <c r="AB26" s="59">
        <f>SUMPRODUCT($D$5:$Z$5,D26:Z26)</f>
        <v>0</v>
      </c>
      <c r="AC26" s="60"/>
      <c r="AD26" s="61"/>
      <c r="AE26" s="60"/>
      <c r="AF26" s="61"/>
      <c r="AG26" s="60"/>
      <c r="AH26" s="61"/>
      <c r="AI26" s="60"/>
      <c r="AJ26" s="61"/>
      <c r="AK26" s="60"/>
      <c r="AL26" s="61"/>
      <c r="AM26" s="62"/>
      <c r="AN26" s="63">
        <f>AA26+AC26+AE26+AG26+AI26+AK26</f>
        <v>0</v>
      </c>
      <c r="AO26" s="101">
        <f>AB26+AD26+AF26+AH26+AJ26+AL26+AM26</f>
        <v>0</v>
      </c>
      <c r="AQ26" s="165">
        <v>0</v>
      </c>
      <c r="AR26" s="167">
        <f t="shared" si="17"/>
        <v>0</v>
      </c>
      <c r="AS26" s="168">
        <f t="shared" si="17"/>
        <v>0</v>
      </c>
    </row>
    <row r="27" spans="1:45" s="64" customFormat="1" ht="30" customHeight="1" x14ac:dyDescent="0.25">
      <c r="A27" s="68" t="s">
        <v>70</v>
      </c>
      <c r="B27" s="55" t="s">
        <v>71</v>
      </c>
      <c r="C27" s="83" t="s">
        <v>43</v>
      </c>
      <c r="D27" s="67"/>
      <c r="E27" s="57"/>
      <c r="F27" s="57"/>
      <c r="G27" s="57"/>
      <c r="H27" s="57"/>
      <c r="I27" s="57"/>
      <c r="J27" s="57"/>
      <c r="K27" s="57"/>
      <c r="L27" s="57"/>
      <c r="M27" s="57"/>
      <c r="N27" s="57"/>
      <c r="O27" s="57"/>
      <c r="P27" s="57"/>
      <c r="Q27" s="57"/>
      <c r="R27" s="57"/>
      <c r="S27" s="57"/>
      <c r="T27" s="57"/>
      <c r="U27" s="57"/>
      <c r="V27" s="57"/>
      <c r="W27" s="57" t="s">
        <v>43</v>
      </c>
      <c r="X27" s="57" t="s">
        <v>43</v>
      </c>
      <c r="Y27" s="57" t="s">
        <v>43</v>
      </c>
      <c r="Z27" s="57" t="s">
        <v>43</v>
      </c>
      <c r="AA27" s="58">
        <f t="shared" ref="AA27:AA28" si="18">SUM(D27:Z27)</f>
        <v>0</v>
      </c>
      <c r="AB27" s="59">
        <f>SUMPRODUCT($D$5:$Z$5,D27:Z27)</f>
        <v>0</v>
      </c>
      <c r="AC27" s="60"/>
      <c r="AD27" s="61"/>
      <c r="AE27" s="60"/>
      <c r="AF27" s="61"/>
      <c r="AG27" s="60"/>
      <c r="AH27" s="61"/>
      <c r="AI27" s="60"/>
      <c r="AJ27" s="61"/>
      <c r="AK27" s="60"/>
      <c r="AL27" s="61"/>
      <c r="AM27" s="62"/>
      <c r="AN27" s="63">
        <f t="shared" ref="AN27:AN28" si="19">AA27+AC27+AE27+AG27+AI27+AK27</f>
        <v>0</v>
      </c>
      <c r="AO27" s="101">
        <f t="shared" ref="AO27:AO28" si="20">AB27+AD27+AF27+AH27+AJ27+AL27+AM27</f>
        <v>0</v>
      </c>
      <c r="AQ27" s="165">
        <v>0</v>
      </c>
      <c r="AR27" s="167">
        <f t="shared" si="17"/>
        <v>0</v>
      </c>
      <c r="AS27" s="168">
        <f t="shared" si="17"/>
        <v>0</v>
      </c>
    </row>
    <row r="28" spans="1:45" s="64" customFormat="1" ht="30" customHeight="1" thickBot="1" x14ac:dyDescent="0.3">
      <c r="A28" s="70" t="s">
        <v>72</v>
      </c>
      <c r="B28" s="55" t="s">
        <v>65</v>
      </c>
      <c r="C28" s="83" t="s">
        <v>43</v>
      </c>
      <c r="D28" s="67"/>
      <c r="E28" s="57"/>
      <c r="F28" s="57"/>
      <c r="G28" s="57"/>
      <c r="H28" s="57"/>
      <c r="I28" s="57"/>
      <c r="J28" s="57"/>
      <c r="K28" s="57"/>
      <c r="L28" s="57"/>
      <c r="M28" s="57"/>
      <c r="N28" s="57"/>
      <c r="O28" s="57"/>
      <c r="P28" s="57"/>
      <c r="Q28" s="57"/>
      <c r="R28" s="57"/>
      <c r="S28" s="57"/>
      <c r="T28" s="57"/>
      <c r="U28" s="57"/>
      <c r="V28" s="57"/>
      <c r="W28" s="57" t="s">
        <v>43</v>
      </c>
      <c r="X28" s="57" t="s">
        <v>43</v>
      </c>
      <c r="Y28" s="57" t="s">
        <v>43</v>
      </c>
      <c r="Z28" s="57" t="s">
        <v>43</v>
      </c>
      <c r="AA28" s="58">
        <f t="shared" si="18"/>
        <v>0</v>
      </c>
      <c r="AB28" s="59">
        <f>SUMPRODUCT($D$5:$Z$5,D28:Z28)</f>
        <v>0</v>
      </c>
      <c r="AC28" s="60"/>
      <c r="AD28" s="61"/>
      <c r="AE28" s="60"/>
      <c r="AF28" s="61"/>
      <c r="AG28" s="60"/>
      <c r="AH28" s="61"/>
      <c r="AI28" s="60"/>
      <c r="AJ28" s="61"/>
      <c r="AK28" s="60"/>
      <c r="AL28" s="61"/>
      <c r="AM28" s="62"/>
      <c r="AN28" s="63">
        <f t="shared" si="19"/>
        <v>0</v>
      </c>
      <c r="AO28" s="101">
        <f t="shared" si="20"/>
        <v>0</v>
      </c>
      <c r="AQ28" s="165">
        <v>0</v>
      </c>
      <c r="AR28" s="167">
        <f t="shared" si="17"/>
        <v>0</v>
      </c>
      <c r="AS28" s="168">
        <f t="shared" si="17"/>
        <v>0</v>
      </c>
    </row>
    <row r="29" spans="1:45" ht="16.5" thickBot="1" x14ac:dyDescent="0.3">
      <c r="A29" s="89"/>
      <c r="B29" s="209" t="str">
        <f>"Subtotal for "&amp;B24</f>
        <v>Subtotal for 10% Design Milestone</v>
      </c>
      <c r="C29" s="210"/>
      <c r="D29" s="38">
        <f t="shared" ref="D29:Z29" si="21">SUBTOTAL(9,D25:D28)</f>
        <v>0</v>
      </c>
      <c r="E29" s="38">
        <f t="shared" si="21"/>
        <v>0</v>
      </c>
      <c r="F29" s="38">
        <f t="shared" si="21"/>
        <v>0</v>
      </c>
      <c r="G29" s="38">
        <f t="shared" si="21"/>
        <v>0</v>
      </c>
      <c r="H29" s="38">
        <f t="shared" si="21"/>
        <v>0</v>
      </c>
      <c r="I29" s="38">
        <f t="shared" si="21"/>
        <v>0</v>
      </c>
      <c r="J29" s="38">
        <f t="shared" si="21"/>
        <v>0</v>
      </c>
      <c r="K29" s="38">
        <f t="shared" si="21"/>
        <v>0</v>
      </c>
      <c r="L29" s="38">
        <f t="shared" si="21"/>
        <v>0</v>
      </c>
      <c r="M29" s="38">
        <f t="shared" si="21"/>
        <v>0</v>
      </c>
      <c r="N29" s="38">
        <f t="shared" si="21"/>
        <v>0</v>
      </c>
      <c r="O29" s="38">
        <f t="shared" si="21"/>
        <v>0</v>
      </c>
      <c r="P29" s="38">
        <f t="shared" si="21"/>
        <v>0</v>
      </c>
      <c r="Q29" s="38">
        <f t="shared" si="21"/>
        <v>0</v>
      </c>
      <c r="R29" s="38">
        <f t="shared" si="21"/>
        <v>0</v>
      </c>
      <c r="S29" s="38">
        <f t="shared" si="21"/>
        <v>0</v>
      </c>
      <c r="T29" s="38">
        <f t="shared" si="21"/>
        <v>0</v>
      </c>
      <c r="U29" s="38">
        <f t="shared" si="21"/>
        <v>0</v>
      </c>
      <c r="V29" s="38">
        <f t="shared" si="21"/>
        <v>0</v>
      </c>
      <c r="W29" s="38">
        <f t="shared" si="21"/>
        <v>0</v>
      </c>
      <c r="X29" s="38">
        <f t="shared" si="21"/>
        <v>0</v>
      </c>
      <c r="Y29" s="38">
        <f t="shared" si="21"/>
        <v>0</v>
      </c>
      <c r="Z29" s="38">
        <f t="shared" si="21"/>
        <v>0</v>
      </c>
      <c r="AA29" s="34">
        <f t="shared" ref="AA29:AO29" si="22">SUM(AA25:AA28)</f>
        <v>0</v>
      </c>
      <c r="AB29" s="30">
        <f t="shared" si="22"/>
        <v>0</v>
      </c>
      <c r="AC29" s="36">
        <f t="shared" si="22"/>
        <v>0</v>
      </c>
      <c r="AD29" s="41">
        <f t="shared" si="22"/>
        <v>0</v>
      </c>
      <c r="AE29" s="36">
        <f t="shared" si="22"/>
        <v>0</v>
      </c>
      <c r="AF29" s="41">
        <f t="shared" si="22"/>
        <v>0</v>
      </c>
      <c r="AG29" s="36">
        <f t="shared" si="22"/>
        <v>0</v>
      </c>
      <c r="AH29" s="41">
        <f t="shared" si="22"/>
        <v>0</v>
      </c>
      <c r="AI29" s="36">
        <f t="shared" si="22"/>
        <v>0</v>
      </c>
      <c r="AJ29" s="41">
        <f t="shared" si="22"/>
        <v>0</v>
      </c>
      <c r="AK29" s="36">
        <f t="shared" si="22"/>
        <v>0</v>
      </c>
      <c r="AL29" s="41">
        <f t="shared" si="22"/>
        <v>0</v>
      </c>
      <c r="AM29" s="39">
        <f t="shared" si="22"/>
        <v>0</v>
      </c>
      <c r="AN29" s="44">
        <f t="shared" si="22"/>
        <v>0</v>
      </c>
      <c r="AO29" s="102">
        <f t="shared" si="22"/>
        <v>0</v>
      </c>
      <c r="AQ29" s="103"/>
      <c r="AR29" s="34">
        <f t="shared" ref="AR29:AS29" si="23">SUM(AR25:AR28)</f>
        <v>0</v>
      </c>
      <c r="AS29" s="30">
        <f t="shared" si="23"/>
        <v>0</v>
      </c>
    </row>
    <row r="30" spans="1:45" ht="18.75" x14ac:dyDescent="0.3">
      <c r="A30" s="88" t="s">
        <v>73</v>
      </c>
      <c r="B30" s="26" t="s">
        <v>74</v>
      </c>
      <c r="C30" s="27" t="s">
        <v>43</v>
      </c>
      <c r="D30" s="228" t="s">
        <v>38</v>
      </c>
      <c r="E30" s="229"/>
      <c r="F30" s="229"/>
      <c r="G30" s="229"/>
      <c r="H30" s="229"/>
      <c r="I30" s="229"/>
      <c r="J30" s="229"/>
      <c r="K30" s="229"/>
      <c r="L30" s="229"/>
      <c r="M30" s="229"/>
      <c r="N30" s="229"/>
      <c r="O30" s="229"/>
      <c r="P30" s="229"/>
      <c r="Q30" s="229"/>
      <c r="R30" s="229"/>
      <c r="S30" s="229"/>
      <c r="T30" s="229"/>
      <c r="U30" s="229"/>
      <c r="V30" s="229"/>
      <c r="W30" s="229"/>
      <c r="X30" s="229"/>
      <c r="Y30" s="229"/>
      <c r="Z30" s="230"/>
      <c r="AA30" s="35" t="s">
        <v>43</v>
      </c>
      <c r="AB30" s="31" t="s">
        <v>43</v>
      </c>
      <c r="AC30" s="37" t="s">
        <v>43</v>
      </c>
      <c r="AD30" s="42" t="s">
        <v>43</v>
      </c>
      <c r="AE30" s="37" t="s">
        <v>43</v>
      </c>
      <c r="AF30" s="42" t="s">
        <v>43</v>
      </c>
      <c r="AG30" s="37" t="s">
        <v>43</v>
      </c>
      <c r="AH30" s="42" t="s">
        <v>43</v>
      </c>
      <c r="AI30" s="37" t="s">
        <v>43</v>
      </c>
      <c r="AJ30" s="42" t="s">
        <v>43</v>
      </c>
      <c r="AK30" s="37" t="s">
        <v>43</v>
      </c>
      <c r="AL30" s="42" t="s">
        <v>43</v>
      </c>
      <c r="AM30" s="40" t="s">
        <v>43</v>
      </c>
      <c r="AN30" s="45" t="s">
        <v>43</v>
      </c>
      <c r="AO30" s="104" t="s">
        <v>43</v>
      </c>
      <c r="AQ30" s="100"/>
      <c r="AR30" s="35" t="s">
        <v>43</v>
      </c>
      <c r="AS30" s="31" t="s">
        <v>43</v>
      </c>
    </row>
    <row r="31" spans="1:45" s="64" customFormat="1" ht="30" customHeight="1" x14ac:dyDescent="0.25">
      <c r="A31" s="68" t="s">
        <v>75</v>
      </c>
      <c r="B31" s="55" t="s">
        <v>62</v>
      </c>
      <c r="C31" s="66"/>
      <c r="D31" s="67"/>
      <c r="E31" s="57"/>
      <c r="F31" s="57"/>
      <c r="G31" s="57"/>
      <c r="H31" s="57"/>
      <c r="I31" s="57"/>
      <c r="J31" s="57"/>
      <c r="K31" s="57"/>
      <c r="L31" s="57"/>
      <c r="M31" s="57"/>
      <c r="N31" s="57"/>
      <c r="O31" s="57"/>
      <c r="P31" s="57"/>
      <c r="Q31" s="57"/>
      <c r="R31" s="57"/>
      <c r="S31" s="57"/>
      <c r="T31" s="57"/>
      <c r="U31" s="57"/>
      <c r="V31" s="57"/>
      <c r="W31" s="57" t="s">
        <v>43</v>
      </c>
      <c r="X31" s="57" t="s">
        <v>43</v>
      </c>
      <c r="Y31" s="57" t="s">
        <v>43</v>
      </c>
      <c r="Z31" s="57" t="s">
        <v>43</v>
      </c>
      <c r="AA31" s="58">
        <f>SUM(D31:Z31)</f>
        <v>0</v>
      </c>
      <c r="AB31" s="59">
        <f t="shared" ref="AB31:AB37" si="24">SUMPRODUCT($D$5:$Z$5,D31:Z31)</f>
        <v>0</v>
      </c>
      <c r="AC31" s="60"/>
      <c r="AD31" s="61"/>
      <c r="AE31" s="60"/>
      <c r="AF31" s="61"/>
      <c r="AG31" s="60"/>
      <c r="AH31" s="61"/>
      <c r="AI31" s="60"/>
      <c r="AJ31" s="61"/>
      <c r="AK31" s="60"/>
      <c r="AL31" s="61"/>
      <c r="AM31" s="62"/>
      <c r="AN31" s="63">
        <f>AA31+AC31+AE31+AG31+AI31+AK31</f>
        <v>0</v>
      </c>
      <c r="AO31" s="101">
        <f>AB31+AD31+AF31+AH31+AJ31+AL31+AM31</f>
        <v>0</v>
      </c>
      <c r="AQ31" s="165">
        <v>0</v>
      </c>
      <c r="AR31" s="167">
        <f t="shared" ref="AR31:AS37" si="25">AN31*$AQ31</f>
        <v>0</v>
      </c>
      <c r="AS31" s="168">
        <f t="shared" si="25"/>
        <v>0</v>
      </c>
    </row>
    <row r="32" spans="1:45" s="64" customFormat="1" ht="30" customHeight="1" x14ac:dyDescent="0.25">
      <c r="A32" s="68" t="s">
        <v>76</v>
      </c>
      <c r="B32" s="55" t="s">
        <v>77</v>
      </c>
      <c r="C32" s="66"/>
      <c r="D32" s="67"/>
      <c r="E32" s="57"/>
      <c r="F32" s="57"/>
      <c r="G32" s="57"/>
      <c r="H32" s="57"/>
      <c r="I32" s="57"/>
      <c r="J32" s="57"/>
      <c r="K32" s="57"/>
      <c r="L32" s="57"/>
      <c r="M32" s="57"/>
      <c r="N32" s="57"/>
      <c r="O32" s="57"/>
      <c r="P32" s="57"/>
      <c r="Q32" s="57"/>
      <c r="R32" s="57"/>
      <c r="S32" s="57"/>
      <c r="T32" s="57"/>
      <c r="U32" s="57"/>
      <c r="V32" s="57"/>
      <c r="W32" s="57" t="s">
        <v>43</v>
      </c>
      <c r="X32" s="57" t="s">
        <v>43</v>
      </c>
      <c r="Y32" s="57" t="s">
        <v>43</v>
      </c>
      <c r="Z32" s="57" t="s">
        <v>43</v>
      </c>
      <c r="AA32" s="58">
        <f t="shared" ref="AA32:AA37" si="26">SUM(D32:Z32)</f>
        <v>0</v>
      </c>
      <c r="AB32" s="59">
        <f t="shared" si="24"/>
        <v>0</v>
      </c>
      <c r="AC32" s="60"/>
      <c r="AD32" s="61"/>
      <c r="AE32" s="60"/>
      <c r="AF32" s="61"/>
      <c r="AG32" s="60"/>
      <c r="AH32" s="61"/>
      <c r="AI32" s="60"/>
      <c r="AJ32" s="61"/>
      <c r="AK32" s="60"/>
      <c r="AL32" s="61"/>
      <c r="AM32" s="62"/>
      <c r="AN32" s="63">
        <f t="shared" ref="AN32:AN37" si="27">AA32+AC32+AE32+AG32+AI32+AK32</f>
        <v>0</v>
      </c>
      <c r="AO32" s="101">
        <f t="shared" ref="AO32:AO37" si="28">AB32+AD32+AF32+AH32+AJ32+AL32+AM32</f>
        <v>0</v>
      </c>
      <c r="AQ32" s="165">
        <v>0</v>
      </c>
      <c r="AR32" s="167">
        <f t="shared" si="25"/>
        <v>0</v>
      </c>
      <c r="AS32" s="168">
        <f t="shared" si="25"/>
        <v>0</v>
      </c>
    </row>
    <row r="33" spans="1:45" s="64" customFormat="1" ht="30" customHeight="1" x14ac:dyDescent="0.25">
      <c r="A33" s="68" t="s">
        <v>78</v>
      </c>
      <c r="B33" s="55" t="s">
        <v>79</v>
      </c>
      <c r="C33" s="66"/>
      <c r="D33" s="67"/>
      <c r="E33" s="57"/>
      <c r="F33" s="57"/>
      <c r="G33" s="57"/>
      <c r="H33" s="57"/>
      <c r="I33" s="57"/>
      <c r="J33" s="57"/>
      <c r="K33" s="57"/>
      <c r="L33" s="57"/>
      <c r="M33" s="57"/>
      <c r="N33" s="57"/>
      <c r="O33" s="57"/>
      <c r="P33" s="57"/>
      <c r="Q33" s="57"/>
      <c r="R33" s="57"/>
      <c r="S33" s="57"/>
      <c r="T33" s="57"/>
      <c r="U33" s="57"/>
      <c r="V33" s="57"/>
      <c r="W33" s="57" t="s">
        <v>43</v>
      </c>
      <c r="X33" s="57" t="s">
        <v>43</v>
      </c>
      <c r="Y33" s="57" t="s">
        <v>43</v>
      </c>
      <c r="Z33" s="57" t="s">
        <v>43</v>
      </c>
      <c r="AA33" s="58">
        <f t="shared" ref="AA33:AA34" si="29">SUM(D33:Z33)</f>
        <v>0</v>
      </c>
      <c r="AB33" s="59">
        <f t="shared" si="24"/>
        <v>0</v>
      </c>
      <c r="AC33" s="60"/>
      <c r="AD33" s="61"/>
      <c r="AE33" s="60"/>
      <c r="AF33" s="61"/>
      <c r="AG33" s="60"/>
      <c r="AH33" s="61"/>
      <c r="AI33" s="60"/>
      <c r="AJ33" s="61"/>
      <c r="AK33" s="60"/>
      <c r="AL33" s="61"/>
      <c r="AM33" s="62"/>
      <c r="AN33" s="63">
        <f t="shared" si="27"/>
        <v>0</v>
      </c>
      <c r="AO33" s="101">
        <f t="shared" si="28"/>
        <v>0</v>
      </c>
      <c r="AQ33" s="165">
        <v>0</v>
      </c>
      <c r="AR33" s="167">
        <f t="shared" si="25"/>
        <v>0</v>
      </c>
      <c r="AS33" s="168">
        <f t="shared" si="25"/>
        <v>0</v>
      </c>
    </row>
    <row r="34" spans="1:45" s="64" customFormat="1" ht="30" customHeight="1" x14ac:dyDescent="0.25">
      <c r="A34" s="68" t="s">
        <v>80</v>
      </c>
      <c r="B34" s="55" t="s">
        <v>81</v>
      </c>
      <c r="C34" s="66"/>
      <c r="D34" s="67"/>
      <c r="E34" s="57"/>
      <c r="F34" s="57"/>
      <c r="G34" s="57"/>
      <c r="H34" s="57"/>
      <c r="I34" s="57"/>
      <c r="J34" s="57"/>
      <c r="K34" s="57"/>
      <c r="L34" s="57"/>
      <c r="M34" s="57"/>
      <c r="N34" s="57"/>
      <c r="O34" s="57"/>
      <c r="P34" s="57"/>
      <c r="Q34" s="57"/>
      <c r="R34" s="57"/>
      <c r="S34" s="57"/>
      <c r="T34" s="57"/>
      <c r="U34" s="57"/>
      <c r="V34" s="57"/>
      <c r="W34" s="57" t="s">
        <v>43</v>
      </c>
      <c r="X34" s="57" t="s">
        <v>43</v>
      </c>
      <c r="Y34" s="57" t="s">
        <v>43</v>
      </c>
      <c r="Z34" s="57" t="s">
        <v>43</v>
      </c>
      <c r="AA34" s="58">
        <f t="shared" si="29"/>
        <v>0</v>
      </c>
      <c r="AB34" s="59">
        <f t="shared" si="24"/>
        <v>0</v>
      </c>
      <c r="AC34" s="60"/>
      <c r="AD34" s="61"/>
      <c r="AE34" s="60"/>
      <c r="AF34" s="61"/>
      <c r="AG34" s="60"/>
      <c r="AH34" s="61"/>
      <c r="AI34" s="60"/>
      <c r="AJ34" s="61"/>
      <c r="AK34" s="60"/>
      <c r="AL34" s="61"/>
      <c r="AM34" s="62"/>
      <c r="AN34" s="63">
        <f t="shared" si="27"/>
        <v>0</v>
      </c>
      <c r="AO34" s="101">
        <f t="shared" si="28"/>
        <v>0</v>
      </c>
      <c r="AQ34" s="165">
        <v>0</v>
      </c>
      <c r="AR34" s="167">
        <f t="shared" si="25"/>
        <v>0</v>
      </c>
      <c r="AS34" s="168">
        <f t="shared" si="25"/>
        <v>0</v>
      </c>
    </row>
    <row r="35" spans="1:45" s="64" customFormat="1" ht="30" customHeight="1" x14ac:dyDescent="0.25">
      <c r="A35" s="68" t="s">
        <v>82</v>
      </c>
      <c r="B35" s="55" t="s">
        <v>71</v>
      </c>
      <c r="C35" s="66"/>
      <c r="D35" s="67"/>
      <c r="E35" s="57"/>
      <c r="F35" s="57"/>
      <c r="G35" s="57"/>
      <c r="H35" s="57"/>
      <c r="I35" s="57"/>
      <c r="J35" s="57"/>
      <c r="K35" s="57"/>
      <c r="L35" s="57"/>
      <c r="M35" s="57"/>
      <c r="N35" s="57"/>
      <c r="O35" s="57"/>
      <c r="P35" s="57"/>
      <c r="Q35" s="57"/>
      <c r="R35" s="57"/>
      <c r="S35" s="57"/>
      <c r="T35" s="57"/>
      <c r="U35" s="57"/>
      <c r="V35" s="57"/>
      <c r="W35" s="57" t="s">
        <v>43</v>
      </c>
      <c r="X35" s="57" t="s">
        <v>43</v>
      </c>
      <c r="Y35" s="57" t="s">
        <v>43</v>
      </c>
      <c r="Z35" s="57" t="s">
        <v>43</v>
      </c>
      <c r="AA35" s="58">
        <f t="shared" si="26"/>
        <v>0</v>
      </c>
      <c r="AB35" s="59">
        <f t="shared" si="24"/>
        <v>0</v>
      </c>
      <c r="AC35" s="60"/>
      <c r="AD35" s="61"/>
      <c r="AE35" s="60"/>
      <c r="AF35" s="61"/>
      <c r="AG35" s="60"/>
      <c r="AH35" s="61"/>
      <c r="AI35" s="60"/>
      <c r="AJ35" s="61"/>
      <c r="AK35" s="60"/>
      <c r="AL35" s="61"/>
      <c r="AM35" s="62"/>
      <c r="AN35" s="63">
        <f t="shared" si="27"/>
        <v>0</v>
      </c>
      <c r="AO35" s="101">
        <f t="shared" si="28"/>
        <v>0</v>
      </c>
      <c r="AQ35" s="165">
        <v>0</v>
      </c>
      <c r="AR35" s="167">
        <f t="shared" si="25"/>
        <v>0</v>
      </c>
      <c r="AS35" s="168">
        <f t="shared" si="25"/>
        <v>0</v>
      </c>
    </row>
    <row r="36" spans="1:45" s="64" customFormat="1" ht="30" customHeight="1" x14ac:dyDescent="0.25">
      <c r="A36" s="68" t="s">
        <v>83</v>
      </c>
      <c r="B36" s="55" t="s">
        <v>65</v>
      </c>
      <c r="C36" s="84" t="s">
        <v>43</v>
      </c>
      <c r="D36" s="67"/>
      <c r="E36" s="57"/>
      <c r="F36" s="57"/>
      <c r="G36" s="57"/>
      <c r="H36" s="57"/>
      <c r="I36" s="57"/>
      <c r="J36" s="57"/>
      <c r="K36" s="57"/>
      <c r="L36" s="57"/>
      <c r="M36" s="57"/>
      <c r="N36" s="57"/>
      <c r="O36" s="57"/>
      <c r="P36" s="57"/>
      <c r="Q36" s="57"/>
      <c r="R36" s="57"/>
      <c r="S36" s="57"/>
      <c r="T36" s="57"/>
      <c r="U36" s="57"/>
      <c r="V36" s="57"/>
      <c r="W36" s="57" t="s">
        <v>43</v>
      </c>
      <c r="X36" s="57" t="s">
        <v>43</v>
      </c>
      <c r="Y36" s="57" t="s">
        <v>43</v>
      </c>
      <c r="Z36" s="57" t="s">
        <v>43</v>
      </c>
      <c r="AA36" s="58">
        <f t="shared" ref="AA36" si="30">SUM(D36:Z36)</f>
        <v>0</v>
      </c>
      <c r="AB36" s="59">
        <f t="shared" si="24"/>
        <v>0</v>
      </c>
      <c r="AC36" s="60"/>
      <c r="AD36" s="61"/>
      <c r="AE36" s="60"/>
      <c r="AF36" s="61"/>
      <c r="AG36" s="60"/>
      <c r="AH36" s="61"/>
      <c r="AI36" s="60"/>
      <c r="AJ36" s="61"/>
      <c r="AK36" s="60"/>
      <c r="AL36" s="61"/>
      <c r="AM36" s="62"/>
      <c r="AN36" s="63">
        <f t="shared" si="27"/>
        <v>0</v>
      </c>
      <c r="AO36" s="101">
        <f t="shared" si="28"/>
        <v>0</v>
      </c>
      <c r="AQ36" s="165">
        <v>0</v>
      </c>
      <c r="AR36" s="167">
        <f t="shared" si="25"/>
        <v>0</v>
      </c>
      <c r="AS36" s="168">
        <f t="shared" si="25"/>
        <v>0</v>
      </c>
    </row>
    <row r="37" spans="1:45" s="64" customFormat="1" ht="30" customHeight="1" thickBot="1" x14ac:dyDescent="0.3">
      <c r="A37" s="68" t="s">
        <v>84</v>
      </c>
      <c r="B37" s="55" t="s">
        <v>85</v>
      </c>
      <c r="C37" s="84" t="s">
        <v>43</v>
      </c>
      <c r="D37" s="67"/>
      <c r="E37" s="57"/>
      <c r="F37" s="57"/>
      <c r="G37" s="57"/>
      <c r="H37" s="57"/>
      <c r="I37" s="57"/>
      <c r="J37" s="57"/>
      <c r="K37" s="57"/>
      <c r="L37" s="57"/>
      <c r="M37" s="57"/>
      <c r="N37" s="57"/>
      <c r="O37" s="57"/>
      <c r="P37" s="57"/>
      <c r="Q37" s="57"/>
      <c r="R37" s="57"/>
      <c r="S37" s="57"/>
      <c r="T37" s="57"/>
      <c r="U37" s="57"/>
      <c r="V37" s="57"/>
      <c r="W37" s="57" t="s">
        <v>43</v>
      </c>
      <c r="X37" s="57" t="s">
        <v>43</v>
      </c>
      <c r="Y37" s="57" t="s">
        <v>43</v>
      </c>
      <c r="Z37" s="57" t="s">
        <v>43</v>
      </c>
      <c r="AA37" s="58">
        <f t="shared" si="26"/>
        <v>0</v>
      </c>
      <c r="AB37" s="59">
        <f t="shared" si="24"/>
        <v>0</v>
      </c>
      <c r="AC37" s="60"/>
      <c r="AD37" s="61"/>
      <c r="AE37" s="60"/>
      <c r="AF37" s="61"/>
      <c r="AG37" s="60"/>
      <c r="AH37" s="61"/>
      <c r="AI37" s="60"/>
      <c r="AJ37" s="61"/>
      <c r="AK37" s="60"/>
      <c r="AL37" s="61"/>
      <c r="AM37" s="62"/>
      <c r="AN37" s="63">
        <f t="shared" si="27"/>
        <v>0</v>
      </c>
      <c r="AO37" s="101">
        <f t="shared" si="28"/>
        <v>0</v>
      </c>
      <c r="AQ37" s="165">
        <v>0</v>
      </c>
      <c r="AR37" s="167">
        <f t="shared" si="25"/>
        <v>0</v>
      </c>
      <c r="AS37" s="168">
        <f t="shared" si="25"/>
        <v>0</v>
      </c>
    </row>
    <row r="38" spans="1:45" ht="16.5" thickBot="1" x14ac:dyDescent="0.3">
      <c r="A38" s="89"/>
      <c r="B38" s="91" t="str">
        <f>"Subtotal for "&amp;B30</f>
        <v>Subtotal for 30% Design Milestone</v>
      </c>
      <c r="C38" s="92"/>
      <c r="D38" s="38">
        <f t="shared" ref="D38:Z38" si="31">SUBTOTAL(9,D31:D37)</f>
        <v>0</v>
      </c>
      <c r="E38" s="38">
        <f t="shared" si="31"/>
        <v>0</v>
      </c>
      <c r="F38" s="38">
        <f t="shared" si="31"/>
        <v>0</v>
      </c>
      <c r="G38" s="38">
        <f t="shared" si="31"/>
        <v>0</v>
      </c>
      <c r="H38" s="38">
        <f t="shared" si="31"/>
        <v>0</v>
      </c>
      <c r="I38" s="38">
        <f t="shared" si="31"/>
        <v>0</v>
      </c>
      <c r="J38" s="38">
        <f t="shared" si="31"/>
        <v>0</v>
      </c>
      <c r="K38" s="38">
        <f t="shared" si="31"/>
        <v>0</v>
      </c>
      <c r="L38" s="38">
        <f t="shared" si="31"/>
        <v>0</v>
      </c>
      <c r="M38" s="38">
        <f t="shared" si="31"/>
        <v>0</v>
      </c>
      <c r="N38" s="38">
        <f t="shared" si="31"/>
        <v>0</v>
      </c>
      <c r="O38" s="38">
        <f t="shared" si="31"/>
        <v>0</v>
      </c>
      <c r="P38" s="38">
        <f t="shared" si="31"/>
        <v>0</v>
      </c>
      <c r="Q38" s="38">
        <f t="shared" si="31"/>
        <v>0</v>
      </c>
      <c r="R38" s="38">
        <f t="shared" si="31"/>
        <v>0</v>
      </c>
      <c r="S38" s="38">
        <f t="shared" si="31"/>
        <v>0</v>
      </c>
      <c r="T38" s="38">
        <f t="shared" si="31"/>
        <v>0</v>
      </c>
      <c r="U38" s="38">
        <f t="shared" si="31"/>
        <v>0</v>
      </c>
      <c r="V38" s="38">
        <f t="shared" si="31"/>
        <v>0</v>
      </c>
      <c r="W38" s="38">
        <f t="shared" si="31"/>
        <v>0</v>
      </c>
      <c r="X38" s="38">
        <f t="shared" si="31"/>
        <v>0</v>
      </c>
      <c r="Y38" s="38">
        <f t="shared" si="31"/>
        <v>0</v>
      </c>
      <c r="Z38" s="38">
        <f t="shared" si="31"/>
        <v>0</v>
      </c>
      <c r="AA38" s="34">
        <f t="shared" ref="AA38:AO38" si="32">SUM(AA31:AA37)</f>
        <v>0</v>
      </c>
      <c r="AB38" s="30">
        <f t="shared" si="32"/>
        <v>0</v>
      </c>
      <c r="AC38" s="36">
        <f t="shared" si="32"/>
        <v>0</v>
      </c>
      <c r="AD38" s="41">
        <f t="shared" si="32"/>
        <v>0</v>
      </c>
      <c r="AE38" s="36">
        <f t="shared" si="32"/>
        <v>0</v>
      </c>
      <c r="AF38" s="41">
        <f t="shared" si="32"/>
        <v>0</v>
      </c>
      <c r="AG38" s="36">
        <f t="shared" si="32"/>
        <v>0</v>
      </c>
      <c r="AH38" s="41">
        <f t="shared" si="32"/>
        <v>0</v>
      </c>
      <c r="AI38" s="36">
        <f t="shared" si="32"/>
        <v>0</v>
      </c>
      <c r="AJ38" s="41">
        <f t="shared" si="32"/>
        <v>0</v>
      </c>
      <c r="AK38" s="36">
        <f t="shared" si="32"/>
        <v>0</v>
      </c>
      <c r="AL38" s="41">
        <f t="shared" si="32"/>
        <v>0</v>
      </c>
      <c r="AM38" s="39">
        <f t="shared" si="32"/>
        <v>0</v>
      </c>
      <c r="AN38" s="44">
        <f t="shared" si="32"/>
        <v>0</v>
      </c>
      <c r="AO38" s="102">
        <f t="shared" si="32"/>
        <v>0</v>
      </c>
      <c r="AQ38" s="103"/>
      <c r="AR38" s="34">
        <f t="shared" ref="AR38:AS38" si="33">SUM(AR31:AR37)</f>
        <v>0</v>
      </c>
      <c r="AS38" s="30">
        <f t="shared" si="33"/>
        <v>0</v>
      </c>
    </row>
    <row r="39" spans="1:45" ht="18.75" x14ac:dyDescent="0.3">
      <c r="A39" s="88" t="s">
        <v>86</v>
      </c>
      <c r="B39" s="26" t="s">
        <v>87</v>
      </c>
      <c r="C39" s="27" t="s">
        <v>43</v>
      </c>
      <c r="D39" s="228" t="s">
        <v>38</v>
      </c>
      <c r="E39" s="229"/>
      <c r="F39" s="229"/>
      <c r="G39" s="229"/>
      <c r="H39" s="229"/>
      <c r="I39" s="229"/>
      <c r="J39" s="229"/>
      <c r="K39" s="229"/>
      <c r="L39" s="229"/>
      <c r="M39" s="229"/>
      <c r="N39" s="229"/>
      <c r="O39" s="229"/>
      <c r="P39" s="229"/>
      <c r="Q39" s="229"/>
      <c r="R39" s="229"/>
      <c r="S39" s="229"/>
      <c r="T39" s="229"/>
      <c r="U39" s="229"/>
      <c r="V39" s="229"/>
      <c r="W39" s="229"/>
      <c r="X39" s="229"/>
      <c r="Y39" s="229"/>
      <c r="Z39" s="230"/>
      <c r="AA39" s="35" t="s">
        <v>43</v>
      </c>
      <c r="AB39" s="31" t="s">
        <v>43</v>
      </c>
      <c r="AC39" s="37" t="s">
        <v>43</v>
      </c>
      <c r="AD39" s="42" t="s">
        <v>43</v>
      </c>
      <c r="AE39" s="37" t="s">
        <v>43</v>
      </c>
      <c r="AF39" s="42" t="s">
        <v>43</v>
      </c>
      <c r="AG39" s="37" t="s">
        <v>43</v>
      </c>
      <c r="AH39" s="42" t="s">
        <v>43</v>
      </c>
      <c r="AI39" s="37" t="s">
        <v>43</v>
      </c>
      <c r="AJ39" s="42" t="s">
        <v>43</v>
      </c>
      <c r="AK39" s="37" t="s">
        <v>43</v>
      </c>
      <c r="AL39" s="42" t="s">
        <v>43</v>
      </c>
      <c r="AM39" s="40" t="s">
        <v>43</v>
      </c>
      <c r="AN39" s="45" t="s">
        <v>43</v>
      </c>
      <c r="AO39" s="104" t="s">
        <v>43</v>
      </c>
      <c r="AQ39" s="100"/>
      <c r="AR39" s="35" t="s">
        <v>43</v>
      </c>
      <c r="AS39" s="31" t="s">
        <v>43</v>
      </c>
    </row>
    <row r="40" spans="1:45" s="64" customFormat="1" ht="30" customHeight="1" x14ac:dyDescent="0.25">
      <c r="A40" s="68" t="s">
        <v>88</v>
      </c>
      <c r="B40" s="55" t="s">
        <v>77</v>
      </c>
      <c r="C40" s="66"/>
      <c r="D40" s="67"/>
      <c r="E40" s="57"/>
      <c r="F40" s="57"/>
      <c r="G40" s="57"/>
      <c r="H40" s="57"/>
      <c r="I40" s="57"/>
      <c r="J40" s="57"/>
      <c r="K40" s="57"/>
      <c r="L40" s="57"/>
      <c r="M40" s="57"/>
      <c r="N40" s="57"/>
      <c r="O40" s="57"/>
      <c r="P40" s="57"/>
      <c r="Q40" s="57"/>
      <c r="R40" s="57"/>
      <c r="S40" s="57"/>
      <c r="T40" s="57"/>
      <c r="U40" s="57"/>
      <c r="V40" s="57"/>
      <c r="W40" s="57" t="s">
        <v>43</v>
      </c>
      <c r="X40" s="57" t="s">
        <v>43</v>
      </c>
      <c r="Y40" s="57" t="s">
        <v>43</v>
      </c>
      <c r="Z40" s="57" t="s">
        <v>43</v>
      </c>
      <c r="AA40" s="58">
        <f>SUM(D40:Z40)</f>
        <v>0</v>
      </c>
      <c r="AB40" s="59">
        <f t="shared" ref="AB40:AB52" si="34">SUMPRODUCT($D$5:$Z$5,D40:Z40)</f>
        <v>0</v>
      </c>
      <c r="AC40" s="60"/>
      <c r="AD40" s="61"/>
      <c r="AE40" s="60"/>
      <c r="AF40" s="61"/>
      <c r="AG40" s="60"/>
      <c r="AH40" s="61"/>
      <c r="AI40" s="60"/>
      <c r="AJ40" s="61"/>
      <c r="AK40" s="60"/>
      <c r="AL40" s="61"/>
      <c r="AM40" s="62"/>
      <c r="AN40" s="63">
        <f>AA40+AC40+AE40+AG40+AI40+AK40</f>
        <v>0</v>
      </c>
      <c r="AO40" s="101">
        <f>AB40+AD40+AF40+AH40+AJ40+AL40+AM40</f>
        <v>0</v>
      </c>
      <c r="AQ40" s="165">
        <v>0</v>
      </c>
      <c r="AR40" s="167">
        <f t="shared" ref="AR40:AS52" si="35">AN40*$AQ40</f>
        <v>0</v>
      </c>
      <c r="AS40" s="168">
        <f t="shared" si="35"/>
        <v>0</v>
      </c>
    </row>
    <row r="41" spans="1:45" s="64" customFormat="1" ht="30" customHeight="1" x14ac:dyDescent="0.25">
      <c r="A41" s="68" t="s">
        <v>89</v>
      </c>
      <c r="B41" s="55" t="s">
        <v>90</v>
      </c>
      <c r="C41" s="66"/>
      <c r="D41" s="67"/>
      <c r="E41" s="57"/>
      <c r="F41" s="57"/>
      <c r="G41" s="57"/>
      <c r="H41" s="57"/>
      <c r="I41" s="57"/>
      <c r="J41" s="57"/>
      <c r="K41" s="57"/>
      <c r="L41" s="57"/>
      <c r="M41" s="57"/>
      <c r="N41" s="57"/>
      <c r="O41" s="57"/>
      <c r="P41" s="57"/>
      <c r="Q41" s="57"/>
      <c r="R41" s="57"/>
      <c r="S41" s="57"/>
      <c r="T41" s="57"/>
      <c r="U41" s="57"/>
      <c r="V41" s="57"/>
      <c r="W41" s="57" t="s">
        <v>43</v>
      </c>
      <c r="X41" s="57" t="s">
        <v>43</v>
      </c>
      <c r="Y41" s="57" t="s">
        <v>43</v>
      </c>
      <c r="Z41" s="57" t="s">
        <v>43</v>
      </c>
      <c r="AA41" s="58">
        <f t="shared" ref="AA41:AA44" si="36">SUM(D41:Z41)</f>
        <v>0</v>
      </c>
      <c r="AB41" s="59">
        <f t="shared" si="34"/>
        <v>0</v>
      </c>
      <c r="AC41" s="60"/>
      <c r="AD41" s="61"/>
      <c r="AE41" s="60"/>
      <c r="AF41" s="61"/>
      <c r="AG41" s="60"/>
      <c r="AH41" s="61"/>
      <c r="AI41" s="60"/>
      <c r="AJ41" s="61"/>
      <c r="AK41" s="60"/>
      <c r="AL41" s="61"/>
      <c r="AM41" s="62"/>
      <c r="AN41" s="63">
        <f t="shared" ref="AN41:AN52" si="37">AA41+AC41+AE41+AG41+AI41+AK41</f>
        <v>0</v>
      </c>
      <c r="AO41" s="101">
        <f>AB41+AD41+AF41+AH41+AJ41+AL41+AM41</f>
        <v>0</v>
      </c>
      <c r="AQ41" s="165">
        <v>0</v>
      </c>
      <c r="AR41" s="167">
        <f t="shared" si="35"/>
        <v>0</v>
      </c>
      <c r="AS41" s="168">
        <f t="shared" si="35"/>
        <v>0</v>
      </c>
    </row>
    <row r="42" spans="1:45" s="64" customFormat="1" ht="30" customHeight="1" x14ac:dyDescent="0.25">
      <c r="A42" s="68" t="s">
        <v>91</v>
      </c>
      <c r="B42" s="55" t="s">
        <v>92</v>
      </c>
      <c r="C42" s="66"/>
      <c r="D42" s="67"/>
      <c r="E42" s="57"/>
      <c r="F42" s="57"/>
      <c r="G42" s="57"/>
      <c r="H42" s="57"/>
      <c r="I42" s="57"/>
      <c r="J42" s="57"/>
      <c r="K42" s="57"/>
      <c r="L42" s="57"/>
      <c r="M42" s="57"/>
      <c r="N42" s="57"/>
      <c r="O42" s="57"/>
      <c r="P42" s="57"/>
      <c r="Q42" s="57"/>
      <c r="R42" s="57"/>
      <c r="S42" s="57"/>
      <c r="T42" s="57"/>
      <c r="U42" s="57"/>
      <c r="V42" s="57"/>
      <c r="W42" s="57" t="s">
        <v>43</v>
      </c>
      <c r="X42" s="57" t="s">
        <v>43</v>
      </c>
      <c r="Y42" s="57" t="s">
        <v>43</v>
      </c>
      <c r="Z42" s="57" t="s">
        <v>43</v>
      </c>
      <c r="AA42" s="58">
        <f t="shared" si="36"/>
        <v>0</v>
      </c>
      <c r="AB42" s="59">
        <f t="shared" si="34"/>
        <v>0</v>
      </c>
      <c r="AC42" s="60"/>
      <c r="AD42" s="61"/>
      <c r="AE42" s="60"/>
      <c r="AF42" s="61"/>
      <c r="AG42" s="60"/>
      <c r="AH42" s="61"/>
      <c r="AI42" s="60"/>
      <c r="AJ42" s="61"/>
      <c r="AK42" s="60"/>
      <c r="AL42" s="61"/>
      <c r="AM42" s="62"/>
      <c r="AN42" s="63">
        <f t="shared" si="37"/>
        <v>0</v>
      </c>
      <c r="AO42" s="101">
        <f t="shared" ref="AO42:AO52" si="38">AB42+AD42+AF42+AH42+AJ42+AL42+AM42</f>
        <v>0</v>
      </c>
      <c r="AQ42" s="165">
        <v>0</v>
      </c>
      <c r="AR42" s="167">
        <f t="shared" si="35"/>
        <v>0</v>
      </c>
      <c r="AS42" s="168">
        <f t="shared" si="35"/>
        <v>0</v>
      </c>
    </row>
    <row r="43" spans="1:45" s="64" customFormat="1" ht="30" customHeight="1" x14ac:dyDescent="0.25">
      <c r="A43" s="68" t="s">
        <v>93</v>
      </c>
      <c r="B43" s="55" t="s">
        <v>94</v>
      </c>
      <c r="C43" s="66"/>
      <c r="D43" s="67"/>
      <c r="E43" s="57"/>
      <c r="F43" s="57"/>
      <c r="G43" s="57"/>
      <c r="H43" s="57"/>
      <c r="I43" s="57"/>
      <c r="J43" s="57"/>
      <c r="K43" s="57"/>
      <c r="L43" s="57"/>
      <c r="M43" s="57"/>
      <c r="N43" s="57"/>
      <c r="O43" s="57"/>
      <c r="P43" s="57"/>
      <c r="Q43" s="57"/>
      <c r="R43" s="57"/>
      <c r="S43" s="57"/>
      <c r="T43" s="57"/>
      <c r="U43" s="57"/>
      <c r="V43" s="57"/>
      <c r="W43" s="57" t="s">
        <v>43</v>
      </c>
      <c r="X43" s="57" t="s">
        <v>43</v>
      </c>
      <c r="Y43" s="57" t="s">
        <v>43</v>
      </c>
      <c r="Z43" s="57" t="s">
        <v>43</v>
      </c>
      <c r="AA43" s="58">
        <f t="shared" si="36"/>
        <v>0</v>
      </c>
      <c r="AB43" s="59">
        <f t="shared" si="34"/>
        <v>0</v>
      </c>
      <c r="AC43" s="60"/>
      <c r="AD43" s="61"/>
      <c r="AE43" s="60"/>
      <c r="AF43" s="61"/>
      <c r="AG43" s="60"/>
      <c r="AH43" s="61"/>
      <c r="AI43" s="60"/>
      <c r="AJ43" s="61"/>
      <c r="AK43" s="60"/>
      <c r="AL43" s="61"/>
      <c r="AM43" s="62"/>
      <c r="AN43" s="63">
        <f t="shared" si="37"/>
        <v>0</v>
      </c>
      <c r="AO43" s="101">
        <f t="shared" si="38"/>
        <v>0</v>
      </c>
      <c r="AQ43" s="165">
        <v>0</v>
      </c>
      <c r="AR43" s="167">
        <f t="shared" si="35"/>
        <v>0</v>
      </c>
      <c r="AS43" s="168">
        <f t="shared" si="35"/>
        <v>0</v>
      </c>
    </row>
    <row r="44" spans="1:45" s="64" customFormat="1" ht="30" customHeight="1" x14ac:dyDescent="0.25">
      <c r="A44" s="68" t="s">
        <v>95</v>
      </c>
      <c r="B44" s="55" t="s">
        <v>81</v>
      </c>
      <c r="C44" s="66"/>
      <c r="D44" s="67"/>
      <c r="E44" s="57"/>
      <c r="F44" s="57"/>
      <c r="G44" s="57"/>
      <c r="H44" s="57"/>
      <c r="I44" s="57"/>
      <c r="J44" s="57"/>
      <c r="K44" s="57"/>
      <c r="L44" s="57"/>
      <c r="M44" s="57"/>
      <c r="N44" s="57"/>
      <c r="O44" s="57"/>
      <c r="P44" s="57"/>
      <c r="Q44" s="57"/>
      <c r="R44" s="57"/>
      <c r="S44" s="57"/>
      <c r="T44" s="57"/>
      <c r="U44" s="57"/>
      <c r="V44" s="57"/>
      <c r="W44" s="57" t="s">
        <v>43</v>
      </c>
      <c r="X44" s="57" t="s">
        <v>43</v>
      </c>
      <c r="Y44" s="57" t="s">
        <v>43</v>
      </c>
      <c r="Z44" s="57" t="s">
        <v>43</v>
      </c>
      <c r="AA44" s="58">
        <f t="shared" si="36"/>
        <v>0</v>
      </c>
      <c r="AB44" s="59">
        <f t="shared" si="34"/>
        <v>0</v>
      </c>
      <c r="AC44" s="60"/>
      <c r="AD44" s="61"/>
      <c r="AE44" s="60"/>
      <c r="AF44" s="61"/>
      <c r="AG44" s="60"/>
      <c r="AH44" s="61"/>
      <c r="AI44" s="60"/>
      <c r="AJ44" s="61"/>
      <c r="AK44" s="60"/>
      <c r="AL44" s="61"/>
      <c r="AM44" s="62"/>
      <c r="AN44" s="63">
        <f t="shared" si="37"/>
        <v>0</v>
      </c>
      <c r="AO44" s="101">
        <f t="shared" si="38"/>
        <v>0</v>
      </c>
      <c r="AQ44" s="165">
        <v>0</v>
      </c>
      <c r="AR44" s="167">
        <f t="shared" si="35"/>
        <v>0</v>
      </c>
      <c r="AS44" s="168">
        <f t="shared" si="35"/>
        <v>0</v>
      </c>
    </row>
    <row r="45" spans="1:45" s="64" customFormat="1" ht="30" customHeight="1" x14ac:dyDescent="0.25">
      <c r="A45" s="68" t="s">
        <v>96</v>
      </c>
      <c r="B45" s="55" t="s">
        <v>71</v>
      </c>
      <c r="C45" s="66"/>
      <c r="D45" s="85"/>
      <c r="E45" s="75"/>
      <c r="F45" s="75"/>
      <c r="G45" s="75"/>
      <c r="H45" s="75"/>
      <c r="I45" s="75"/>
      <c r="J45" s="75"/>
      <c r="K45" s="75"/>
      <c r="L45" s="75"/>
      <c r="M45" s="75"/>
      <c r="N45" s="75"/>
      <c r="O45" s="75"/>
      <c r="P45" s="75"/>
      <c r="Q45" s="75"/>
      <c r="R45" s="75"/>
      <c r="S45" s="75"/>
      <c r="T45" s="75"/>
      <c r="U45" s="75"/>
      <c r="V45" s="75"/>
      <c r="W45" s="75" t="s">
        <v>43</v>
      </c>
      <c r="X45" s="75" t="s">
        <v>43</v>
      </c>
      <c r="Y45" s="75" t="s">
        <v>43</v>
      </c>
      <c r="Z45" s="75" t="s">
        <v>43</v>
      </c>
      <c r="AA45" s="58">
        <f t="shared" ref="AA45:AA52" si="39">SUM(D45:Z45)</f>
        <v>0</v>
      </c>
      <c r="AB45" s="59">
        <f t="shared" si="34"/>
        <v>0</v>
      </c>
      <c r="AC45" s="77"/>
      <c r="AD45" s="78"/>
      <c r="AE45" s="77"/>
      <c r="AF45" s="78"/>
      <c r="AG45" s="77"/>
      <c r="AH45" s="78"/>
      <c r="AI45" s="77"/>
      <c r="AJ45" s="78"/>
      <c r="AK45" s="77"/>
      <c r="AL45" s="78"/>
      <c r="AM45" s="80"/>
      <c r="AN45" s="63">
        <f t="shared" si="37"/>
        <v>0</v>
      </c>
      <c r="AO45" s="101">
        <f t="shared" si="38"/>
        <v>0</v>
      </c>
      <c r="AQ45" s="165">
        <v>0</v>
      </c>
      <c r="AR45" s="167">
        <f t="shared" si="35"/>
        <v>0</v>
      </c>
      <c r="AS45" s="168">
        <f t="shared" si="35"/>
        <v>0</v>
      </c>
    </row>
    <row r="46" spans="1:45" s="64" customFormat="1" ht="30" customHeight="1" x14ac:dyDescent="0.25">
      <c r="A46" s="68" t="s">
        <v>97</v>
      </c>
      <c r="B46" s="55" t="s">
        <v>65</v>
      </c>
      <c r="C46" s="66"/>
      <c r="D46" s="85"/>
      <c r="E46" s="75"/>
      <c r="F46" s="75"/>
      <c r="G46" s="75"/>
      <c r="H46" s="75"/>
      <c r="I46" s="75"/>
      <c r="J46" s="75"/>
      <c r="K46" s="75"/>
      <c r="L46" s="75"/>
      <c r="M46" s="75"/>
      <c r="N46" s="75"/>
      <c r="O46" s="75"/>
      <c r="P46" s="75"/>
      <c r="Q46" s="75"/>
      <c r="R46" s="75"/>
      <c r="S46" s="75"/>
      <c r="T46" s="75"/>
      <c r="U46" s="75"/>
      <c r="V46" s="75"/>
      <c r="W46" s="75" t="s">
        <v>43</v>
      </c>
      <c r="X46" s="75" t="s">
        <v>43</v>
      </c>
      <c r="Y46" s="75" t="s">
        <v>43</v>
      </c>
      <c r="Z46" s="75" t="s">
        <v>43</v>
      </c>
      <c r="AA46" s="58">
        <f t="shared" si="39"/>
        <v>0</v>
      </c>
      <c r="AB46" s="59">
        <f t="shared" si="34"/>
        <v>0</v>
      </c>
      <c r="AC46" s="77"/>
      <c r="AD46" s="78"/>
      <c r="AE46" s="77"/>
      <c r="AF46" s="78"/>
      <c r="AG46" s="77"/>
      <c r="AH46" s="78"/>
      <c r="AI46" s="77"/>
      <c r="AJ46" s="78"/>
      <c r="AK46" s="77"/>
      <c r="AL46" s="78"/>
      <c r="AM46" s="80"/>
      <c r="AN46" s="63">
        <f t="shared" si="37"/>
        <v>0</v>
      </c>
      <c r="AO46" s="101">
        <f t="shared" si="38"/>
        <v>0</v>
      </c>
      <c r="AQ46" s="165">
        <v>0</v>
      </c>
      <c r="AR46" s="167">
        <f t="shared" si="35"/>
        <v>0</v>
      </c>
      <c r="AS46" s="168">
        <f t="shared" si="35"/>
        <v>0</v>
      </c>
    </row>
    <row r="47" spans="1:45" s="64" customFormat="1" ht="30" customHeight="1" x14ac:dyDescent="0.25">
      <c r="A47" s="68" t="s">
        <v>98</v>
      </c>
      <c r="B47" s="55" t="s">
        <v>99</v>
      </c>
      <c r="C47" s="66"/>
      <c r="D47" s="85"/>
      <c r="E47" s="75"/>
      <c r="F47" s="75"/>
      <c r="G47" s="75"/>
      <c r="H47" s="75"/>
      <c r="I47" s="75"/>
      <c r="J47" s="75"/>
      <c r="K47" s="75"/>
      <c r="L47" s="75"/>
      <c r="M47" s="75"/>
      <c r="N47" s="75"/>
      <c r="O47" s="75"/>
      <c r="P47" s="75"/>
      <c r="Q47" s="75"/>
      <c r="R47" s="75"/>
      <c r="S47" s="75"/>
      <c r="T47" s="75"/>
      <c r="U47" s="75"/>
      <c r="V47" s="75"/>
      <c r="W47" s="75" t="s">
        <v>43</v>
      </c>
      <c r="X47" s="75" t="s">
        <v>43</v>
      </c>
      <c r="Y47" s="75" t="s">
        <v>43</v>
      </c>
      <c r="Z47" s="75" t="s">
        <v>43</v>
      </c>
      <c r="AA47" s="58">
        <f t="shared" si="39"/>
        <v>0</v>
      </c>
      <c r="AB47" s="59">
        <f t="shared" si="34"/>
        <v>0</v>
      </c>
      <c r="AC47" s="77"/>
      <c r="AD47" s="78"/>
      <c r="AE47" s="77"/>
      <c r="AF47" s="78"/>
      <c r="AG47" s="77"/>
      <c r="AH47" s="78"/>
      <c r="AI47" s="77"/>
      <c r="AJ47" s="78"/>
      <c r="AK47" s="77"/>
      <c r="AL47" s="78"/>
      <c r="AM47" s="80"/>
      <c r="AN47" s="63">
        <f t="shared" si="37"/>
        <v>0</v>
      </c>
      <c r="AO47" s="101">
        <f t="shared" si="38"/>
        <v>0</v>
      </c>
      <c r="AQ47" s="165">
        <v>0</v>
      </c>
      <c r="AR47" s="167">
        <f t="shared" si="35"/>
        <v>0</v>
      </c>
      <c r="AS47" s="168">
        <f t="shared" si="35"/>
        <v>0</v>
      </c>
    </row>
    <row r="48" spans="1:45" s="64" customFormat="1" ht="30" customHeight="1" x14ac:dyDescent="0.25">
      <c r="A48" s="68" t="s">
        <v>100</v>
      </c>
      <c r="B48" s="55" t="s">
        <v>101</v>
      </c>
      <c r="C48" s="66"/>
      <c r="D48" s="85"/>
      <c r="E48" s="75"/>
      <c r="F48" s="75"/>
      <c r="G48" s="75"/>
      <c r="H48" s="75"/>
      <c r="I48" s="75"/>
      <c r="J48" s="75"/>
      <c r="K48" s="75"/>
      <c r="L48" s="75"/>
      <c r="M48" s="75"/>
      <c r="N48" s="75"/>
      <c r="O48" s="75"/>
      <c r="P48" s="75"/>
      <c r="Q48" s="75"/>
      <c r="R48" s="75"/>
      <c r="S48" s="75"/>
      <c r="T48" s="75"/>
      <c r="U48" s="75"/>
      <c r="V48" s="75"/>
      <c r="W48" s="75" t="s">
        <v>43</v>
      </c>
      <c r="X48" s="75" t="s">
        <v>43</v>
      </c>
      <c r="Y48" s="75" t="s">
        <v>43</v>
      </c>
      <c r="Z48" s="75" t="s">
        <v>43</v>
      </c>
      <c r="AA48" s="58">
        <f t="shared" si="39"/>
        <v>0</v>
      </c>
      <c r="AB48" s="59">
        <f t="shared" si="34"/>
        <v>0</v>
      </c>
      <c r="AC48" s="77"/>
      <c r="AD48" s="78"/>
      <c r="AE48" s="77"/>
      <c r="AF48" s="78"/>
      <c r="AG48" s="77"/>
      <c r="AH48" s="78"/>
      <c r="AI48" s="77"/>
      <c r="AJ48" s="78"/>
      <c r="AK48" s="77"/>
      <c r="AL48" s="78"/>
      <c r="AM48" s="80"/>
      <c r="AN48" s="63">
        <f t="shared" si="37"/>
        <v>0</v>
      </c>
      <c r="AO48" s="101">
        <f t="shared" si="38"/>
        <v>0</v>
      </c>
      <c r="AQ48" s="165">
        <v>0</v>
      </c>
      <c r="AR48" s="167">
        <f t="shared" si="35"/>
        <v>0</v>
      </c>
      <c r="AS48" s="168">
        <f t="shared" si="35"/>
        <v>0</v>
      </c>
    </row>
    <row r="49" spans="1:45" s="64" customFormat="1" ht="30" customHeight="1" x14ac:dyDescent="0.25">
      <c r="A49" s="68" t="s">
        <v>102</v>
      </c>
      <c r="B49" s="55" t="s">
        <v>150</v>
      </c>
      <c r="C49" s="66"/>
      <c r="D49" s="85"/>
      <c r="E49" s="75"/>
      <c r="F49" s="75"/>
      <c r="G49" s="75"/>
      <c r="H49" s="75"/>
      <c r="I49" s="75"/>
      <c r="J49" s="75"/>
      <c r="K49" s="75"/>
      <c r="L49" s="75"/>
      <c r="M49" s="75"/>
      <c r="N49" s="75"/>
      <c r="O49" s="75"/>
      <c r="P49" s="75"/>
      <c r="Q49" s="75"/>
      <c r="R49" s="75"/>
      <c r="S49" s="75"/>
      <c r="T49" s="75"/>
      <c r="U49" s="75"/>
      <c r="V49" s="75"/>
      <c r="W49" s="75"/>
      <c r="X49" s="75"/>
      <c r="Y49" s="75"/>
      <c r="Z49" s="75"/>
      <c r="AA49" s="58">
        <f t="shared" ref="AA49" si="40">SUM(D49:Z49)</f>
        <v>0</v>
      </c>
      <c r="AB49" s="59">
        <f t="shared" ref="AB49" si="41">SUMPRODUCT($D$5:$Z$5,D49:Z49)</f>
        <v>0</v>
      </c>
      <c r="AC49" s="77"/>
      <c r="AD49" s="78"/>
      <c r="AE49" s="77"/>
      <c r="AF49" s="78"/>
      <c r="AG49" s="77"/>
      <c r="AH49" s="78"/>
      <c r="AI49" s="77"/>
      <c r="AJ49" s="78"/>
      <c r="AK49" s="77"/>
      <c r="AL49" s="78"/>
      <c r="AM49" s="80"/>
      <c r="AN49" s="63">
        <f t="shared" si="37"/>
        <v>0</v>
      </c>
      <c r="AO49" s="101">
        <f t="shared" si="38"/>
        <v>0</v>
      </c>
      <c r="AQ49" s="165">
        <v>0</v>
      </c>
      <c r="AR49" s="167">
        <f t="shared" ref="AR49" si="42">AN49*$AQ49</f>
        <v>0</v>
      </c>
      <c r="AS49" s="168"/>
    </row>
    <row r="50" spans="1:45" s="64" customFormat="1" ht="30" customHeight="1" x14ac:dyDescent="0.25">
      <c r="A50" s="68" t="s">
        <v>104</v>
      </c>
      <c r="B50" s="55" t="s">
        <v>103</v>
      </c>
      <c r="C50" s="66"/>
      <c r="D50" s="85"/>
      <c r="E50" s="75"/>
      <c r="F50" s="75"/>
      <c r="G50" s="75"/>
      <c r="H50" s="75"/>
      <c r="I50" s="75"/>
      <c r="J50" s="75"/>
      <c r="K50" s="75"/>
      <c r="L50" s="75"/>
      <c r="M50" s="75"/>
      <c r="N50" s="75"/>
      <c r="O50" s="75"/>
      <c r="P50" s="75"/>
      <c r="Q50" s="75"/>
      <c r="R50" s="75"/>
      <c r="S50" s="75"/>
      <c r="T50" s="75"/>
      <c r="U50" s="75"/>
      <c r="V50" s="75"/>
      <c r="W50" s="75" t="s">
        <v>43</v>
      </c>
      <c r="X50" s="75" t="s">
        <v>43</v>
      </c>
      <c r="Y50" s="75" t="s">
        <v>43</v>
      </c>
      <c r="Z50" s="75" t="s">
        <v>43</v>
      </c>
      <c r="AA50" s="58">
        <f t="shared" si="39"/>
        <v>0</v>
      </c>
      <c r="AB50" s="59">
        <f t="shared" si="34"/>
        <v>0</v>
      </c>
      <c r="AC50" s="77"/>
      <c r="AD50" s="78"/>
      <c r="AE50" s="77"/>
      <c r="AF50" s="78"/>
      <c r="AG50" s="77"/>
      <c r="AH50" s="78"/>
      <c r="AI50" s="77"/>
      <c r="AJ50" s="78"/>
      <c r="AK50" s="77"/>
      <c r="AL50" s="78"/>
      <c r="AM50" s="80"/>
      <c r="AN50" s="63">
        <f t="shared" si="37"/>
        <v>0</v>
      </c>
      <c r="AO50" s="101">
        <f t="shared" si="38"/>
        <v>0</v>
      </c>
      <c r="AQ50" s="165">
        <v>0</v>
      </c>
      <c r="AR50" s="167">
        <f t="shared" si="35"/>
        <v>0</v>
      </c>
      <c r="AS50" s="168">
        <f t="shared" si="35"/>
        <v>0</v>
      </c>
    </row>
    <row r="51" spans="1:45" s="64" customFormat="1" ht="30" customHeight="1" x14ac:dyDescent="0.25">
      <c r="A51" s="68" t="s">
        <v>106</v>
      </c>
      <c r="B51" s="55" t="s">
        <v>105</v>
      </c>
      <c r="C51" s="66"/>
      <c r="D51" s="85"/>
      <c r="E51" s="75"/>
      <c r="F51" s="75"/>
      <c r="G51" s="75"/>
      <c r="H51" s="75"/>
      <c r="I51" s="75"/>
      <c r="J51" s="75"/>
      <c r="K51" s="75"/>
      <c r="L51" s="75"/>
      <c r="M51" s="75"/>
      <c r="N51" s="75"/>
      <c r="O51" s="75"/>
      <c r="P51" s="75"/>
      <c r="Q51" s="75"/>
      <c r="R51" s="75"/>
      <c r="S51" s="75"/>
      <c r="T51" s="75"/>
      <c r="U51" s="75"/>
      <c r="V51" s="75"/>
      <c r="W51" s="75" t="s">
        <v>43</v>
      </c>
      <c r="X51" s="75" t="s">
        <v>43</v>
      </c>
      <c r="Y51" s="75" t="s">
        <v>43</v>
      </c>
      <c r="Z51" s="75" t="s">
        <v>43</v>
      </c>
      <c r="AA51" s="58">
        <f t="shared" si="39"/>
        <v>0</v>
      </c>
      <c r="AB51" s="59">
        <f t="shared" si="34"/>
        <v>0</v>
      </c>
      <c r="AC51" s="77"/>
      <c r="AD51" s="78"/>
      <c r="AE51" s="77"/>
      <c r="AF51" s="78"/>
      <c r="AG51" s="77"/>
      <c r="AH51" s="78"/>
      <c r="AI51" s="77"/>
      <c r="AJ51" s="78"/>
      <c r="AK51" s="77"/>
      <c r="AL51" s="78"/>
      <c r="AM51" s="80"/>
      <c r="AN51" s="63">
        <f t="shared" si="37"/>
        <v>0</v>
      </c>
      <c r="AO51" s="101">
        <f t="shared" si="38"/>
        <v>0</v>
      </c>
      <c r="AQ51" s="165">
        <v>0</v>
      </c>
      <c r="AR51" s="167">
        <f t="shared" si="35"/>
        <v>0</v>
      </c>
      <c r="AS51" s="168">
        <f t="shared" si="35"/>
        <v>0</v>
      </c>
    </row>
    <row r="52" spans="1:45" s="64" customFormat="1" ht="30" customHeight="1" thickBot="1" x14ac:dyDescent="0.3">
      <c r="A52" s="68" t="s">
        <v>151</v>
      </c>
      <c r="B52" s="55" t="s">
        <v>107</v>
      </c>
      <c r="C52" s="66"/>
      <c r="D52" s="85"/>
      <c r="E52" s="75"/>
      <c r="F52" s="75"/>
      <c r="G52" s="75"/>
      <c r="H52" s="75"/>
      <c r="I52" s="75"/>
      <c r="J52" s="75"/>
      <c r="K52" s="75"/>
      <c r="L52" s="75"/>
      <c r="M52" s="75"/>
      <c r="N52" s="75"/>
      <c r="O52" s="75"/>
      <c r="P52" s="75"/>
      <c r="Q52" s="75"/>
      <c r="R52" s="75"/>
      <c r="S52" s="75"/>
      <c r="T52" s="75"/>
      <c r="U52" s="75"/>
      <c r="V52" s="75"/>
      <c r="W52" s="75" t="s">
        <v>43</v>
      </c>
      <c r="X52" s="75" t="s">
        <v>43</v>
      </c>
      <c r="Y52" s="75" t="s">
        <v>43</v>
      </c>
      <c r="Z52" s="75" t="s">
        <v>43</v>
      </c>
      <c r="AA52" s="58">
        <f t="shared" si="39"/>
        <v>0</v>
      </c>
      <c r="AB52" s="59">
        <f t="shared" si="34"/>
        <v>0</v>
      </c>
      <c r="AC52" s="77"/>
      <c r="AD52" s="78"/>
      <c r="AE52" s="77"/>
      <c r="AF52" s="78"/>
      <c r="AG52" s="77"/>
      <c r="AH52" s="78"/>
      <c r="AI52" s="77"/>
      <c r="AJ52" s="78"/>
      <c r="AK52" s="77"/>
      <c r="AL52" s="78"/>
      <c r="AM52" s="80"/>
      <c r="AN52" s="63">
        <f t="shared" si="37"/>
        <v>0</v>
      </c>
      <c r="AO52" s="101">
        <f t="shared" si="38"/>
        <v>0</v>
      </c>
      <c r="AQ52" s="165">
        <v>0</v>
      </c>
      <c r="AR52" s="167">
        <f t="shared" si="35"/>
        <v>0</v>
      </c>
      <c r="AS52" s="168">
        <f t="shared" si="35"/>
        <v>0</v>
      </c>
    </row>
    <row r="53" spans="1:45" ht="16.5" thickBot="1" x14ac:dyDescent="0.3">
      <c r="A53" s="89"/>
      <c r="B53" s="209" t="str">
        <f>"Subtotal for "&amp;B39</f>
        <v>Subtotal for 60% Design Milestone</v>
      </c>
      <c r="C53" s="210"/>
      <c r="D53" s="38">
        <f t="shared" ref="D53:Z53" si="43">SUBTOTAL(9,D40:D52)</f>
        <v>0</v>
      </c>
      <c r="E53" s="38">
        <f t="shared" si="43"/>
        <v>0</v>
      </c>
      <c r="F53" s="38">
        <f t="shared" si="43"/>
        <v>0</v>
      </c>
      <c r="G53" s="38">
        <f t="shared" si="43"/>
        <v>0</v>
      </c>
      <c r="H53" s="38">
        <f t="shared" si="43"/>
        <v>0</v>
      </c>
      <c r="I53" s="38">
        <f t="shared" si="43"/>
        <v>0</v>
      </c>
      <c r="J53" s="38">
        <f t="shared" si="43"/>
        <v>0</v>
      </c>
      <c r="K53" s="38">
        <f t="shared" si="43"/>
        <v>0</v>
      </c>
      <c r="L53" s="38">
        <f t="shared" si="43"/>
        <v>0</v>
      </c>
      <c r="M53" s="38">
        <f t="shared" si="43"/>
        <v>0</v>
      </c>
      <c r="N53" s="38">
        <f t="shared" si="43"/>
        <v>0</v>
      </c>
      <c r="O53" s="38">
        <f t="shared" si="43"/>
        <v>0</v>
      </c>
      <c r="P53" s="38">
        <f t="shared" si="43"/>
        <v>0</v>
      </c>
      <c r="Q53" s="38">
        <f t="shared" si="43"/>
        <v>0</v>
      </c>
      <c r="R53" s="38">
        <f t="shared" si="43"/>
        <v>0</v>
      </c>
      <c r="S53" s="38">
        <f t="shared" si="43"/>
        <v>0</v>
      </c>
      <c r="T53" s="38">
        <f t="shared" si="43"/>
        <v>0</v>
      </c>
      <c r="U53" s="38">
        <f t="shared" si="43"/>
        <v>0</v>
      </c>
      <c r="V53" s="38">
        <f t="shared" si="43"/>
        <v>0</v>
      </c>
      <c r="W53" s="38">
        <f t="shared" si="43"/>
        <v>0</v>
      </c>
      <c r="X53" s="38">
        <f t="shared" si="43"/>
        <v>0</v>
      </c>
      <c r="Y53" s="38">
        <f t="shared" si="43"/>
        <v>0</v>
      </c>
      <c r="Z53" s="38">
        <f t="shared" si="43"/>
        <v>0</v>
      </c>
      <c r="AA53" s="34">
        <f t="shared" ref="AA53:AO53" si="44">SUM(AA40:AA52)</f>
        <v>0</v>
      </c>
      <c r="AB53" s="30">
        <f t="shared" si="44"/>
        <v>0</v>
      </c>
      <c r="AC53" s="36">
        <f t="shared" si="44"/>
        <v>0</v>
      </c>
      <c r="AD53" s="41">
        <f t="shared" si="44"/>
        <v>0</v>
      </c>
      <c r="AE53" s="36">
        <f t="shared" si="44"/>
        <v>0</v>
      </c>
      <c r="AF53" s="41">
        <f t="shared" si="44"/>
        <v>0</v>
      </c>
      <c r="AG53" s="36">
        <f t="shared" si="44"/>
        <v>0</v>
      </c>
      <c r="AH53" s="41">
        <f t="shared" si="44"/>
        <v>0</v>
      </c>
      <c r="AI53" s="36">
        <f t="shared" si="44"/>
        <v>0</v>
      </c>
      <c r="AJ53" s="41">
        <f t="shared" si="44"/>
        <v>0</v>
      </c>
      <c r="AK53" s="36">
        <f t="shared" si="44"/>
        <v>0</v>
      </c>
      <c r="AL53" s="41">
        <f t="shared" si="44"/>
        <v>0</v>
      </c>
      <c r="AM53" s="39">
        <f t="shared" si="44"/>
        <v>0</v>
      </c>
      <c r="AN53" s="44">
        <f t="shared" si="44"/>
        <v>0</v>
      </c>
      <c r="AO53" s="102">
        <f t="shared" si="44"/>
        <v>0</v>
      </c>
      <c r="AQ53" s="103"/>
      <c r="AR53" s="34">
        <f t="shared" ref="AR53:AS53" si="45">SUM(AR40:AR52)</f>
        <v>0</v>
      </c>
      <c r="AS53" s="30">
        <f t="shared" si="45"/>
        <v>0</v>
      </c>
    </row>
    <row r="54" spans="1:45" ht="18.75" x14ac:dyDescent="0.3">
      <c r="A54" s="88" t="s">
        <v>108</v>
      </c>
      <c r="B54" s="26" t="s">
        <v>109</v>
      </c>
      <c r="C54" s="27" t="s">
        <v>43</v>
      </c>
      <c r="D54" s="228" t="s">
        <v>38</v>
      </c>
      <c r="E54" s="229"/>
      <c r="F54" s="229"/>
      <c r="G54" s="229"/>
      <c r="H54" s="229"/>
      <c r="I54" s="229"/>
      <c r="J54" s="229"/>
      <c r="K54" s="229"/>
      <c r="L54" s="229"/>
      <c r="M54" s="229"/>
      <c r="N54" s="229"/>
      <c r="O54" s="229"/>
      <c r="P54" s="229"/>
      <c r="Q54" s="229"/>
      <c r="R54" s="229"/>
      <c r="S54" s="229"/>
      <c r="T54" s="229"/>
      <c r="U54" s="229"/>
      <c r="V54" s="229"/>
      <c r="W54" s="229"/>
      <c r="X54" s="229"/>
      <c r="Y54" s="229"/>
      <c r="Z54" s="230"/>
      <c r="AA54" s="35" t="s">
        <v>43</v>
      </c>
      <c r="AB54" s="31" t="s">
        <v>43</v>
      </c>
      <c r="AC54" s="37" t="s">
        <v>43</v>
      </c>
      <c r="AD54" s="42" t="s">
        <v>43</v>
      </c>
      <c r="AE54" s="37" t="s">
        <v>43</v>
      </c>
      <c r="AF54" s="42" t="s">
        <v>43</v>
      </c>
      <c r="AG54" s="37" t="s">
        <v>43</v>
      </c>
      <c r="AH54" s="42" t="s">
        <v>43</v>
      </c>
      <c r="AI54" s="37" t="s">
        <v>43</v>
      </c>
      <c r="AJ54" s="42" t="s">
        <v>43</v>
      </c>
      <c r="AK54" s="37" t="s">
        <v>43</v>
      </c>
      <c r="AL54" s="42" t="s">
        <v>43</v>
      </c>
      <c r="AM54" s="40" t="s">
        <v>43</v>
      </c>
      <c r="AN54" s="45" t="s">
        <v>43</v>
      </c>
      <c r="AO54" s="104" t="s">
        <v>43</v>
      </c>
      <c r="AQ54" s="100"/>
      <c r="AR54" s="35" t="s">
        <v>43</v>
      </c>
      <c r="AS54" s="31" t="s">
        <v>43</v>
      </c>
    </row>
    <row r="55" spans="1:45" s="64" customFormat="1" ht="30" customHeight="1" x14ac:dyDescent="0.25">
      <c r="A55" s="68" t="s">
        <v>110</v>
      </c>
      <c r="B55" s="55" t="s">
        <v>63</v>
      </c>
      <c r="C55" s="83" t="s">
        <v>43</v>
      </c>
      <c r="D55" s="67"/>
      <c r="E55" s="57"/>
      <c r="F55" s="57"/>
      <c r="G55" s="57"/>
      <c r="H55" s="57"/>
      <c r="I55" s="57"/>
      <c r="J55" s="57"/>
      <c r="K55" s="57"/>
      <c r="L55" s="57"/>
      <c r="M55" s="57"/>
      <c r="N55" s="57"/>
      <c r="O55" s="57"/>
      <c r="P55" s="57"/>
      <c r="Q55" s="57"/>
      <c r="R55" s="57"/>
      <c r="S55" s="57"/>
      <c r="T55" s="57"/>
      <c r="U55" s="57"/>
      <c r="V55" s="57"/>
      <c r="W55" s="57" t="s">
        <v>43</v>
      </c>
      <c r="X55" s="57" t="s">
        <v>43</v>
      </c>
      <c r="Y55" s="57" t="s">
        <v>43</v>
      </c>
      <c r="Z55" s="57" t="s">
        <v>43</v>
      </c>
      <c r="AA55" s="58">
        <f>SUM(D55:Z55)</f>
        <v>0</v>
      </c>
      <c r="AB55" s="59">
        <f t="shared" ref="AB55:AB62" si="46">SUMPRODUCT($D$5:$Z$5,D55:Z55)</f>
        <v>0</v>
      </c>
      <c r="AC55" s="60"/>
      <c r="AD55" s="61"/>
      <c r="AE55" s="60"/>
      <c r="AF55" s="61"/>
      <c r="AG55" s="60"/>
      <c r="AH55" s="61"/>
      <c r="AI55" s="60"/>
      <c r="AJ55" s="61"/>
      <c r="AK55" s="60"/>
      <c r="AL55" s="61"/>
      <c r="AM55" s="62"/>
      <c r="AN55" s="63">
        <f>AA55+AC55+AE55+AG55+AI55+AK55</f>
        <v>0</v>
      </c>
      <c r="AO55" s="101">
        <f>AB55+AD55+AF55+AH55+AJ55+AL55+AM55</f>
        <v>0</v>
      </c>
      <c r="AQ55" s="165">
        <v>0</v>
      </c>
      <c r="AR55" s="167">
        <f t="shared" ref="AR55:AS62" si="47">AN55*$AQ55</f>
        <v>0</v>
      </c>
      <c r="AS55" s="168">
        <f t="shared" si="47"/>
        <v>0</v>
      </c>
    </row>
    <row r="56" spans="1:45" s="64" customFormat="1" ht="30" customHeight="1" x14ac:dyDescent="0.25">
      <c r="A56" s="68" t="s">
        <v>111</v>
      </c>
      <c r="B56" s="55" t="s">
        <v>71</v>
      </c>
      <c r="C56" s="83" t="s">
        <v>43</v>
      </c>
      <c r="D56" s="67"/>
      <c r="E56" s="57"/>
      <c r="F56" s="57"/>
      <c r="G56" s="57"/>
      <c r="H56" s="57"/>
      <c r="I56" s="57"/>
      <c r="J56" s="57"/>
      <c r="K56" s="57"/>
      <c r="L56" s="57"/>
      <c r="M56" s="57"/>
      <c r="N56" s="57"/>
      <c r="O56" s="57"/>
      <c r="P56" s="57"/>
      <c r="Q56" s="57"/>
      <c r="R56" s="57"/>
      <c r="S56" s="57"/>
      <c r="T56" s="57"/>
      <c r="U56" s="57"/>
      <c r="V56" s="57"/>
      <c r="W56" s="57" t="s">
        <v>43</v>
      </c>
      <c r="X56" s="57" t="s">
        <v>43</v>
      </c>
      <c r="Y56" s="57" t="s">
        <v>43</v>
      </c>
      <c r="Z56" s="57" t="s">
        <v>43</v>
      </c>
      <c r="AA56" s="58">
        <f t="shared" ref="AA56:AA62" si="48">SUM(D56:Z56)</f>
        <v>0</v>
      </c>
      <c r="AB56" s="59">
        <f t="shared" si="46"/>
        <v>0</v>
      </c>
      <c r="AC56" s="60"/>
      <c r="AD56" s="61"/>
      <c r="AE56" s="60"/>
      <c r="AF56" s="61"/>
      <c r="AG56" s="60"/>
      <c r="AH56" s="61"/>
      <c r="AI56" s="60"/>
      <c r="AJ56" s="61"/>
      <c r="AK56" s="60"/>
      <c r="AL56" s="61"/>
      <c r="AM56" s="62"/>
      <c r="AN56" s="63">
        <f t="shared" ref="AN56:AN62" si="49">AA56+AC56+AE56+AG56+AI56+AK56</f>
        <v>0</v>
      </c>
      <c r="AO56" s="101">
        <f t="shared" ref="AO56:AO62" si="50">AB56+AD56+AF56+AH56+AJ56+AL56+AM56</f>
        <v>0</v>
      </c>
      <c r="AQ56" s="165">
        <v>0</v>
      </c>
      <c r="AR56" s="167">
        <f t="shared" si="47"/>
        <v>0</v>
      </c>
      <c r="AS56" s="168">
        <f t="shared" si="47"/>
        <v>0</v>
      </c>
    </row>
    <row r="57" spans="1:45" s="64" customFormat="1" ht="30" customHeight="1" x14ac:dyDescent="0.25">
      <c r="A57" s="68" t="s">
        <v>112</v>
      </c>
      <c r="B57" s="55" t="s">
        <v>65</v>
      </c>
      <c r="C57" s="83" t="s">
        <v>43</v>
      </c>
      <c r="D57" s="67"/>
      <c r="E57" s="57"/>
      <c r="F57" s="57"/>
      <c r="G57" s="57"/>
      <c r="H57" s="57"/>
      <c r="I57" s="57"/>
      <c r="J57" s="57"/>
      <c r="K57" s="57"/>
      <c r="L57" s="57"/>
      <c r="M57" s="57"/>
      <c r="N57" s="57"/>
      <c r="O57" s="57"/>
      <c r="P57" s="57"/>
      <c r="Q57" s="57"/>
      <c r="R57" s="57"/>
      <c r="S57" s="57"/>
      <c r="T57" s="57"/>
      <c r="U57" s="57"/>
      <c r="V57" s="57"/>
      <c r="W57" s="57" t="s">
        <v>43</v>
      </c>
      <c r="X57" s="57" t="s">
        <v>43</v>
      </c>
      <c r="Y57" s="57" t="s">
        <v>43</v>
      </c>
      <c r="Z57" s="57" t="s">
        <v>43</v>
      </c>
      <c r="AA57" s="58">
        <f t="shared" si="48"/>
        <v>0</v>
      </c>
      <c r="AB57" s="59">
        <f t="shared" si="46"/>
        <v>0</v>
      </c>
      <c r="AC57" s="60"/>
      <c r="AD57" s="61"/>
      <c r="AE57" s="60"/>
      <c r="AF57" s="61"/>
      <c r="AG57" s="60"/>
      <c r="AH57" s="61"/>
      <c r="AI57" s="60"/>
      <c r="AJ57" s="61"/>
      <c r="AK57" s="60"/>
      <c r="AL57" s="61"/>
      <c r="AM57" s="62"/>
      <c r="AN57" s="63">
        <f t="shared" si="49"/>
        <v>0</v>
      </c>
      <c r="AO57" s="101">
        <f t="shared" si="50"/>
        <v>0</v>
      </c>
      <c r="AQ57" s="165">
        <v>0</v>
      </c>
      <c r="AR57" s="167">
        <f t="shared" si="47"/>
        <v>0</v>
      </c>
      <c r="AS57" s="168">
        <f t="shared" si="47"/>
        <v>0</v>
      </c>
    </row>
    <row r="58" spans="1:45" s="64" customFormat="1" ht="30" customHeight="1" x14ac:dyDescent="0.25">
      <c r="A58" s="68" t="s">
        <v>113</v>
      </c>
      <c r="B58" s="55" t="s">
        <v>101</v>
      </c>
      <c r="C58" s="83" t="s">
        <v>43</v>
      </c>
      <c r="D58" s="67"/>
      <c r="E58" s="57"/>
      <c r="F58" s="57"/>
      <c r="G58" s="57"/>
      <c r="H58" s="57"/>
      <c r="I58" s="57"/>
      <c r="J58" s="57"/>
      <c r="K58" s="57"/>
      <c r="L58" s="57"/>
      <c r="M58" s="57"/>
      <c r="N58" s="57"/>
      <c r="O58" s="57"/>
      <c r="P58" s="57"/>
      <c r="Q58" s="57"/>
      <c r="R58" s="57"/>
      <c r="S58" s="57"/>
      <c r="T58" s="57"/>
      <c r="U58" s="57"/>
      <c r="V58" s="57"/>
      <c r="W58" s="57" t="s">
        <v>43</v>
      </c>
      <c r="X58" s="57" t="s">
        <v>43</v>
      </c>
      <c r="Y58" s="57" t="s">
        <v>43</v>
      </c>
      <c r="Z58" s="57" t="s">
        <v>43</v>
      </c>
      <c r="AA58" s="58">
        <f t="shared" si="48"/>
        <v>0</v>
      </c>
      <c r="AB58" s="59">
        <f t="shared" si="46"/>
        <v>0</v>
      </c>
      <c r="AC58" s="60"/>
      <c r="AD58" s="61"/>
      <c r="AE58" s="60"/>
      <c r="AF58" s="61"/>
      <c r="AG58" s="60"/>
      <c r="AH58" s="61"/>
      <c r="AI58" s="60"/>
      <c r="AJ58" s="61"/>
      <c r="AK58" s="60"/>
      <c r="AL58" s="61"/>
      <c r="AM58" s="62"/>
      <c r="AN58" s="63">
        <f t="shared" si="49"/>
        <v>0</v>
      </c>
      <c r="AO58" s="101">
        <f t="shared" si="50"/>
        <v>0</v>
      </c>
      <c r="AQ58" s="165">
        <v>0</v>
      </c>
      <c r="AR58" s="167">
        <f t="shared" si="47"/>
        <v>0</v>
      </c>
      <c r="AS58" s="168">
        <f t="shared" si="47"/>
        <v>0</v>
      </c>
    </row>
    <row r="59" spans="1:45" s="64" customFormat="1" ht="30" customHeight="1" x14ac:dyDescent="0.25">
      <c r="A59" s="68" t="s">
        <v>114</v>
      </c>
      <c r="B59" s="55" t="s">
        <v>150</v>
      </c>
      <c r="C59" s="66"/>
      <c r="D59" s="85"/>
      <c r="E59" s="75"/>
      <c r="F59" s="75"/>
      <c r="G59" s="75"/>
      <c r="H59" s="75"/>
      <c r="I59" s="75"/>
      <c r="J59" s="75"/>
      <c r="K59" s="75"/>
      <c r="L59" s="75"/>
      <c r="M59" s="75"/>
      <c r="N59" s="75"/>
      <c r="O59" s="75"/>
      <c r="P59" s="75"/>
      <c r="Q59" s="75"/>
      <c r="R59" s="75"/>
      <c r="S59" s="75"/>
      <c r="T59" s="75"/>
      <c r="U59" s="75"/>
      <c r="V59" s="75"/>
      <c r="W59" s="75"/>
      <c r="X59" s="75"/>
      <c r="Y59" s="75"/>
      <c r="Z59" s="75"/>
      <c r="AA59" s="58">
        <f t="shared" ref="AA59" si="51">SUM(D59:Z59)</f>
        <v>0</v>
      </c>
      <c r="AB59" s="59">
        <f t="shared" ref="AB59" si="52">SUMPRODUCT($D$5:$Z$5,D59:Z59)</f>
        <v>0</v>
      </c>
      <c r="AC59" s="77"/>
      <c r="AD59" s="78"/>
      <c r="AE59" s="77"/>
      <c r="AF59" s="78"/>
      <c r="AG59" s="77"/>
      <c r="AH59" s="78"/>
      <c r="AI59" s="77"/>
      <c r="AJ59" s="78"/>
      <c r="AK59" s="77"/>
      <c r="AL59" s="78"/>
      <c r="AM59" s="80"/>
      <c r="AN59" s="63">
        <f t="shared" ref="AN59" si="53">AA59+AC59+AE59+AG59+AI59+AK59</f>
        <v>0</v>
      </c>
      <c r="AO59" s="101">
        <f t="shared" ref="AO59" si="54">AB59+AD59+AF59+AH59+AJ59+AL59+AM59</f>
        <v>0</v>
      </c>
      <c r="AQ59" s="165">
        <v>0</v>
      </c>
      <c r="AR59" s="167">
        <f t="shared" ref="AR59" si="55">AN59*$AQ59</f>
        <v>0</v>
      </c>
      <c r="AS59" s="168"/>
    </row>
    <row r="60" spans="1:45" s="64" customFormat="1" ht="30" customHeight="1" x14ac:dyDescent="0.25">
      <c r="A60" s="68" t="s">
        <v>115</v>
      </c>
      <c r="B60" s="55" t="s">
        <v>103</v>
      </c>
      <c r="C60" s="83" t="s">
        <v>43</v>
      </c>
      <c r="D60" s="67"/>
      <c r="E60" s="57"/>
      <c r="F60" s="57"/>
      <c r="G60" s="57"/>
      <c r="H60" s="57"/>
      <c r="I60" s="57"/>
      <c r="J60" s="57"/>
      <c r="K60" s="57"/>
      <c r="L60" s="57"/>
      <c r="M60" s="57"/>
      <c r="N60" s="57"/>
      <c r="O60" s="57"/>
      <c r="P60" s="57"/>
      <c r="Q60" s="57"/>
      <c r="R60" s="57"/>
      <c r="S60" s="57"/>
      <c r="T60" s="57"/>
      <c r="U60" s="57"/>
      <c r="V60" s="57"/>
      <c r="W60" s="57" t="s">
        <v>43</v>
      </c>
      <c r="X60" s="57" t="s">
        <v>43</v>
      </c>
      <c r="Y60" s="57" t="s">
        <v>43</v>
      </c>
      <c r="Z60" s="57" t="s">
        <v>43</v>
      </c>
      <c r="AA60" s="58">
        <f t="shared" si="48"/>
        <v>0</v>
      </c>
      <c r="AB60" s="59">
        <f t="shared" si="46"/>
        <v>0</v>
      </c>
      <c r="AC60" s="60"/>
      <c r="AD60" s="61"/>
      <c r="AE60" s="60"/>
      <c r="AF60" s="61"/>
      <c r="AG60" s="60"/>
      <c r="AH60" s="61"/>
      <c r="AI60" s="60"/>
      <c r="AJ60" s="61"/>
      <c r="AK60" s="60"/>
      <c r="AL60" s="61"/>
      <c r="AM60" s="62"/>
      <c r="AN60" s="63">
        <f t="shared" si="49"/>
        <v>0</v>
      </c>
      <c r="AO60" s="101">
        <f t="shared" si="50"/>
        <v>0</v>
      </c>
      <c r="AQ60" s="165">
        <v>0</v>
      </c>
      <c r="AR60" s="167">
        <f t="shared" si="47"/>
        <v>0</v>
      </c>
      <c r="AS60" s="168">
        <f t="shared" si="47"/>
        <v>0</v>
      </c>
    </row>
    <row r="61" spans="1:45" s="64" customFormat="1" ht="30" customHeight="1" x14ac:dyDescent="0.25">
      <c r="A61" s="68" t="s">
        <v>116</v>
      </c>
      <c r="B61" s="55" t="s">
        <v>105</v>
      </c>
      <c r="C61" s="83" t="s">
        <v>43</v>
      </c>
      <c r="D61" s="67"/>
      <c r="E61" s="57"/>
      <c r="F61" s="57"/>
      <c r="G61" s="57"/>
      <c r="H61" s="57"/>
      <c r="I61" s="57"/>
      <c r="J61" s="57"/>
      <c r="K61" s="57"/>
      <c r="L61" s="57"/>
      <c r="M61" s="57"/>
      <c r="N61" s="57"/>
      <c r="O61" s="57"/>
      <c r="P61" s="57"/>
      <c r="Q61" s="57"/>
      <c r="R61" s="57"/>
      <c r="S61" s="57"/>
      <c r="T61" s="57"/>
      <c r="U61" s="57"/>
      <c r="V61" s="57"/>
      <c r="W61" s="57" t="s">
        <v>43</v>
      </c>
      <c r="X61" s="57" t="s">
        <v>43</v>
      </c>
      <c r="Y61" s="57" t="s">
        <v>43</v>
      </c>
      <c r="Z61" s="57" t="s">
        <v>43</v>
      </c>
      <c r="AA61" s="58">
        <f t="shared" si="48"/>
        <v>0</v>
      </c>
      <c r="AB61" s="59">
        <f t="shared" si="46"/>
        <v>0</v>
      </c>
      <c r="AC61" s="60"/>
      <c r="AD61" s="61"/>
      <c r="AE61" s="60"/>
      <c r="AF61" s="61"/>
      <c r="AG61" s="60"/>
      <c r="AH61" s="61"/>
      <c r="AI61" s="60"/>
      <c r="AJ61" s="61"/>
      <c r="AK61" s="60"/>
      <c r="AL61" s="61"/>
      <c r="AM61" s="62"/>
      <c r="AN61" s="63">
        <f t="shared" si="49"/>
        <v>0</v>
      </c>
      <c r="AO61" s="101">
        <f t="shared" si="50"/>
        <v>0</v>
      </c>
      <c r="AQ61" s="165">
        <v>0</v>
      </c>
      <c r="AR61" s="167">
        <f t="shared" si="47"/>
        <v>0</v>
      </c>
      <c r="AS61" s="168">
        <f t="shared" si="47"/>
        <v>0</v>
      </c>
    </row>
    <row r="62" spans="1:45" s="64" customFormat="1" ht="30" customHeight="1" thickBot="1" x14ac:dyDescent="0.3">
      <c r="A62" s="68" t="s">
        <v>152</v>
      </c>
      <c r="B62" s="55" t="s">
        <v>117</v>
      </c>
      <c r="C62" s="83" t="s">
        <v>43</v>
      </c>
      <c r="D62" s="67"/>
      <c r="E62" s="57"/>
      <c r="F62" s="57"/>
      <c r="G62" s="57"/>
      <c r="H62" s="57"/>
      <c r="I62" s="57"/>
      <c r="J62" s="57"/>
      <c r="K62" s="57"/>
      <c r="L62" s="57"/>
      <c r="M62" s="57"/>
      <c r="N62" s="57"/>
      <c r="O62" s="57"/>
      <c r="P62" s="57"/>
      <c r="Q62" s="57"/>
      <c r="R62" s="57"/>
      <c r="S62" s="57"/>
      <c r="T62" s="57"/>
      <c r="U62" s="57"/>
      <c r="V62" s="57"/>
      <c r="W62" s="57" t="s">
        <v>43</v>
      </c>
      <c r="X62" s="57" t="s">
        <v>43</v>
      </c>
      <c r="Y62" s="57" t="s">
        <v>43</v>
      </c>
      <c r="Z62" s="57" t="s">
        <v>43</v>
      </c>
      <c r="AA62" s="58">
        <f t="shared" si="48"/>
        <v>0</v>
      </c>
      <c r="AB62" s="59">
        <f t="shared" si="46"/>
        <v>0</v>
      </c>
      <c r="AC62" s="60"/>
      <c r="AD62" s="61"/>
      <c r="AE62" s="60"/>
      <c r="AF62" s="61"/>
      <c r="AG62" s="60"/>
      <c r="AH62" s="61"/>
      <c r="AI62" s="60"/>
      <c r="AJ62" s="61"/>
      <c r="AK62" s="60"/>
      <c r="AL62" s="61"/>
      <c r="AM62" s="62"/>
      <c r="AN62" s="63">
        <f t="shared" si="49"/>
        <v>0</v>
      </c>
      <c r="AO62" s="101">
        <f t="shared" si="50"/>
        <v>0</v>
      </c>
      <c r="AQ62" s="165">
        <v>0</v>
      </c>
      <c r="AR62" s="167">
        <f t="shared" si="47"/>
        <v>0</v>
      </c>
      <c r="AS62" s="168">
        <f t="shared" si="47"/>
        <v>0</v>
      </c>
    </row>
    <row r="63" spans="1:45" ht="16.5" thickBot="1" x14ac:dyDescent="0.3">
      <c r="A63" s="89"/>
      <c r="B63" s="231" t="str">
        <f>"Subtotal for "&amp;B54</f>
        <v>Subtotal for 90% Design Milestone</v>
      </c>
      <c r="C63" s="232"/>
      <c r="D63" s="38">
        <f t="shared" ref="D63:Z63" si="56">SUBTOTAL(9,D55:D62)</f>
        <v>0</v>
      </c>
      <c r="E63" s="38">
        <f t="shared" si="56"/>
        <v>0</v>
      </c>
      <c r="F63" s="38">
        <f t="shared" si="56"/>
        <v>0</v>
      </c>
      <c r="G63" s="38">
        <f t="shared" si="56"/>
        <v>0</v>
      </c>
      <c r="H63" s="38">
        <f t="shared" si="56"/>
        <v>0</v>
      </c>
      <c r="I63" s="38">
        <f t="shared" si="56"/>
        <v>0</v>
      </c>
      <c r="J63" s="38">
        <f t="shared" si="56"/>
        <v>0</v>
      </c>
      <c r="K63" s="38">
        <f t="shared" si="56"/>
        <v>0</v>
      </c>
      <c r="L63" s="38">
        <f t="shared" si="56"/>
        <v>0</v>
      </c>
      <c r="M63" s="38">
        <f t="shared" si="56"/>
        <v>0</v>
      </c>
      <c r="N63" s="38">
        <f t="shared" si="56"/>
        <v>0</v>
      </c>
      <c r="O63" s="38">
        <f t="shared" si="56"/>
        <v>0</v>
      </c>
      <c r="P63" s="38">
        <f t="shared" si="56"/>
        <v>0</v>
      </c>
      <c r="Q63" s="38">
        <f t="shared" si="56"/>
        <v>0</v>
      </c>
      <c r="R63" s="38">
        <f t="shared" si="56"/>
        <v>0</v>
      </c>
      <c r="S63" s="38">
        <f t="shared" si="56"/>
        <v>0</v>
      </c>
      <c r="T63" s="38">
        <f t="shared" si="56"/>
        <v>0</v>
      </c>
      <c r="U63" s="38">
        <f t="shared" si="56"/>
        <v>0</v>
      </c>
      <c r="V63" s="38">
        <f t="shared" si="56"/>
        <v>0</v>
      </c>
      <c r="W63" s="38">
        <f t="shared" si="56"/>
        <v>0</v>
      </c>
      <c r="X63" s="38">
        <f t="shared" si="56"/>
        <v>0</v>
      </c>
      <c r="Y63" s="38">
        <f t="shared" si="56"/>
        <v>0</v>
      </c>
      <c r="Z63" s="38">
        <f t="shared" si="56"/>
        <v>0</v>
      </c>
      <c r="AA63" s="34">
        <f t="shared" ref="AA63:AO63" si="57">SUM(AA55:AA62)</f>
        <v>0</v>
      </c>
      <c r="AB63" s="30">
        <f t="shared" si="57"/>
        <v>0</v>
      </c>
      <c r="AC63" s="36">
        <f t="shared" si="57"/>
        <v>0</v>
      </c>
      <c r="AD63" s="41">
        <f t="shared" si="57"/>
        <v>0</v>
      </c>
      <c r="AE63" s="36">
        <f t="shared" si="57"/>
        <v>0</v>
      </c>
      <c r="AF63" s="41">
        <f t="shared" si="57"/>
        <v>0</v>
      </c>
      <c r="AG63" s="36">
        <f t="shared" si="57"/>
        <v>0</v>
      </c>
      <c r="AH63" s="41">
        <f t="shared" si="57"/>
        <v>0</v>
      </c>
      <c r="AI63" s="36">
        <f t="shared" si="57"/>
        <v>0</v>
      </c>
      <c r="AJ63" s="41">
        <f t="shared" si="57"/>
        <v>0</v>
      </c>
      <c r="AK63" s="36">
        <f t="shared" si="57"/>
        <v>0</v>
      </c>
      <c r="AL63" s="41">
        <f t="shared" si="57"/>
        <v>0</v>
      </c>
      <c r="AM63" s="39">
        <f t="shared" si="57"/>
        <v>0</v>
      </c>
      <c r="AN63" s="44">
        <f t="shared" si="57"/>
        <v>0</v>
      </c>
      <c r="AO63" s="102">
        <f t="shared" si="57"/>
        <v>0</v>
      </c>
      <c r="AQ63" s="103"/>
      <c r="AR63" s="34">
        <f t="shared" ref="AR63:AS63" si="58">SUM(AR55:AR62)</f>
        <v>0</v>
      </c>
      <c r="AS63" s="30">
        <f t="shared" si="58"/>
        <v>0</v>
      </c>
    </row>
    <row r="64" spans="1:45" ht="18.75" x14ac:dyDescent="0.3">
      <c r="A64" s="90" t="s">
        <v>118</v>
      </c>
      <c r="B64" s="26" t="s">
        <v>119</v>
      </c>
      <c r="C64" s="27" t="s">
        <v>43</v>
      </c>
      <c r="D64" s="228" t="s">
        <v>38</v>
      </c>
      <c r="E64" s="229"/>
      <c r="F64" s="229"/>
      <c r="G64" s="229"/>
      <c r="H64" s="229"/>
      <c r="I64" s="229"/>
      <c r="J64" s="229"/>
      <c r="K64" s="229"/>
      <c r="L64" s="229"/>
      <c r="M64" s="229"/>
      <c r="N64" s="229"/>
      <c r="O64" s="229"/>
      <c r="P64" s="229"/>
      <c r="Q64" s="229"/>
      <c r="R64" s="229"/>
      <c r="S64" s="229"/>
      <c r="T64" s="229"/>
      <c r="U64" s="229"/>
      <c r="V64" s="229"/>
      <c r="W64" s="229"/>
      <c r="X64" s="229"/>
      <c r="Y64" s="229"/>
      <c r="Z64" s="230"/>
      <c r="AA64" s="35" t="s">
        <v>43</v>
      </c>
      <c r="AB64" s="31" t="s">
        <v>43</v>
      </c>
      <c r="AC64" s="37" t="s">
        <v>43</v>
      </c>
      <c r="AD64" s="42" t="s">
        <v>43</v>
      </c>
      <c r="AE64" s="37" t="s">
        <v>43</v>
      </c>
      <c r="AF64" s="42" t="s">
        <v>43</v>
      </c>
      <c r="AG64" s="37" t="s">
        <v>43</v>
      </c>
      <c r="AH64" s="42" t="s">
        <v>43</v>
      </c>
      <c r="AI64" s="37" t="s">
        <v>43</v>
      </c>
      <c r="AJ64" s="42" t="s">
        <v>43</v>
      </c>
      <c r="AK64" s="37" t="s">
        <v>43</v>
      </c>
      <c r="AL64" s="42" t="s">
        <v>43</v>
      </c>
      <c r="AM64" s="40" t="s">
        <v>43</v>
      </c>
      <c r="AN64" s="45" t="s">
        <v>43</v>
      </c>
      <c r="AO64" s="104" t="s">
        <v>43</v>
      </c>
      <c r="AQ64" s="100"/>
      <c r="AR64" s="35" t="s">
        <v>43</v>
      </c>
      <c r="AS64" s="31" t="s">
        <v>43</v>
      </c>
    </row>
    <row r="65" spans="1:45" s="64" customFormat="1" ht="30" customHeight="1" x14ac:dyDescent="0.25">
      <c r="A65" s="54" t="s">
        <v>120</v>
      </c>
      <c r="B65" s="55" t="s">
        <v>121</v>
      </c>
      <c r="C65" s="83"/>
      <c r="D65" s="67"/>
      <c r="E65" s="57"/>
      <c r="F65" s="57"/>
      <c r="G65" s="57"/>
      <c r="H65" s="57"/>
      <c r="I65" s="57"/>
      <c r="J65" s="57"/>
      <c r="K65" s="57"/>
      <c r="L65" s="57"/>
      <c r="M65" s="57"/>
      <c r="N65" s="57"/>
      <c r="O65" s="57"/>
      <c r="P65" s="57"/>
      <c r="Q65" s="57"/>
      <c r="R65" s="57"/>
      <c r="S65" s="57"/>
      <c r="T65" s="57"/>
      <c r="U65" s="57"/>
      <c r="V65" s="57"/>
      <c r="W65" s="57" t="s">
        <v>43</v>
      </c>
      <c r="X65" s="57" t="s">
        <v>43</v>
      </c>
      <c r="Y65" s="57" t="s">
        <v>43</v>
      </c>
      <c r="Z65" s="57" t="s">
        <v>43</v>
      </c>
      <c r="AA65" s="58">
        <f>SUM(D65:Z65)</f>
        <v>0</v>
      </c>
      <c r="AB65" s="59">
        <f>SUMPRODUCT($D$5:$Z$5,D65:Z65)</f>
        <v>0</v>
      </c>
      <c r="AC65" s="60"/>
      <c r="AD65" s="61"/>
      <c r="AE65" s="60"/>
      <c r="AF65" s="61"/>
      <c r="AG65" s="60"/>
      <c r="AH65" s="61"/>
      <c r="AI65" s="60"/>
      <c r="AJ65" s="61"/>
      <c r="AK65" s="60"/>
      <c r="AL65" s="61"/>
      <c r="AM65" s="62"/>
      <c r="AN65" s="63">
        <f>AA65+AC65+AE65+AG65+AI65+AK65</f>
        <v>0</v>
      </c>
      <c r="AO65" s="101">
        <f>AB65+AD65+AF65+AH65+AJ65+AL65+AM65</f>
        <v>0</v>
      </c>
      <c r="AQ65" s="165">
        <v>0</v>
      </c>
      <c r="AR65" s="167">
        <f t="shared" ref="AR65:AS68" si="59">AN65*$AQ65</f>
        <v>0</v>
      </c>
      <c r="AS65" s="168">
        <f t="shared" si="59"/>
        <v>0</v>
      </c>
    </row>
    <row r="66" spans="1:45" s="64" customFormat="1" ht="30" customHeight="1" x14ac:dyDescent="0.25">
      <c r="A66" s="54" t="s">
        <v>122</v>
      </c>
      <c r="B66" s="55" t="s">
        <v>123</v>
      </c>
      <c r="C66" s="83" t="s">
        <v>43</v>
      </c>
      <c r="D66" s="67"/>
      <c r="E66" s="57"/>
      <c r="F66" s="57"/>
      <c r="G66" s="57"/>
      <c r="H66" s="57"/>
      <c r="I66" s="57"/>
      <c r="J66" s="57"/>
      <c r="K66" s="57"/>
      <c r="L66" s="57"/>
      <c r="M66" s="57"/>
      <c r="N66" s="57"/>
      <c r="O66" s="57"/>
      <c r="P66" s="57"/>
      <c r="Q66" s="57"/>
      <c r="R66" s="57"/>
      <c r="S66" s="57"/>
      <c r="T66" s="57"/>
      <c r="U66" s="57"/>
      <c r="V66" s="57"/>
      <c r="W66" s="57" t="s">
        <v>43</v>
      </c>
      <c r="X66" s="57" t="s">
        <v>43</v>
      </c>
      <c r="Y66" s="57" t="s">
        <v>43</v>
      </c>
      <c r="Z66" s="57" t="s">
        <v>43</v>
      </c>
      <c r="AA66" s="58">
        <f>SUM(D66:Z66)</f>
        <v>0</v>
      </c>
      <c r="AB66" s="59">
        <f>SUMPRODUCT($D$5:$Z$5,D66:Z66)</f>
        <v>0</v>
      </c>
      <c r="AC66" s="60"/>
      <c r="AD66" s="61"/>
      <c r="AE66" s="60"/>
      <c r="AF66" s="61"/>
      <c r="AG66" s="60"/>
      <c r="AH66" s="61"/>
      <c r="AI66" s="60"/>
      <c r="AJ66" s="61"/>
      <c r="AK66" s="60"/>
      <c r="AL66" s="61"/>
      <c r="AM66" s="62"/>
      <c r="AN66" s="63">
        <f>AA66+AC66+AE66+AG66+AI66+AK66</f>
        <v>0</v>
      </c>
      <c r="AO66" s="101">
        <f>AB66+AD66+AF66+AH66+AJ66+AL66+AM66</f>
        <v>0</v>
      </c>
      <c r="AQ66" s="165">
        <v>0</v>
      </c>
      <c r="AR66" s="167">
        <f t="shared" si="59"/>
        <v>0</v>
      </c>
      <c r="AS66" s="168">
        <f t="shared" si="59"/>
        <v>0</v>
      </c>
    </row>
    <row r="67" spans="1:45" s="64" customFormat="1" ht="30" customHeight="1" x14ac:dyDescent="0.25">
      <c r="A67" s="68" t="s">
        <v>124</v>
      </c>
      <c r="B67" s="55" t="s">
        <v>125</v>
      </c>
      <c r="C67" s="83" t="s">
        <v>43</v>
      </c>
      <c r="D67" s="67"/>
      <c r="E67" s="57"/>
      <c r="F67" s="57"/>
      <c r="G67" s="57"/>
      <c r="H67" s="57"/>
      <c r="I67" s="57"/>
      <c r="J67" s="57"/>
      <c r="K67" s="57"/>
      <c r="L67" s="57"/>
      <c r="M67" s="57"/>
      <c r="N67" s="57"/>
      <c r="O67" s="57"/>
      <c r="P67" s="57"/>
      <c r="Q67" s="57"/>
      <c r="R67" s="57"/>
      <c r="S67" s="57"/>
      <c r="T67" s="57"/>
      <c r="U67" s="57"/>
      <c r="V67" s="57"/>
      <c r="W67" s="57" t="s">
        <v>43</v>
      </c>
      <c r="X67" s="57" t="s">
        <v>43</v>
      </c>
      <c r="Y67" s="57" t="s">
        <v>43</v>
      </c>
      <c r="Z67" s="57" t="s">
        <v>43</v>
      </c>
      <c r="AA67" s="58">
        <f t="shared" ref="AA67" si="60">SUM(D67:Z67)</f>
        <v>0</v>
      </c>
      <c r="AB67" s="59">
        <f>SUMPRODUCT($D$5:$Z$5,D67:Z67)</f>
        <v>0</v>
      </c>
      <c r="AC67" s="60"/>
      <c r="AD67" s="61"/>
      <c r="AE67" s="60"/>
      <c r="AF67" s="61"/>
      <c r="AG67" s="60"/>
      <c r="AH67" s="61"/>
      <c r="AI67" s="60"/>
      <c r="AJ67" s="61"/>
      <c r="AK67" s="60"/>
      <c r="AL67" s="61"/>
      <c r="AM67" s="62"/>
      <c r="AN67" s="63">
        <f t="shared" ref="AN67:AN68" si="61">AA67+AC67+AE67+AG67+AI67+AK67</f>
        <v>0</v>
      </c>
      <c r="AO67" s="101">
        <f t="shared" ref="AO67:AO68" si="62">AB67+AD67+AF67+AH67+AJ67+AL67+AM67</f>
        <v>0</v>
      </c>
      <c r="AQ67" s="165">
        <v>0</v>
      </c>
      <c r="AR67" s="167">
        <f t="shared" si="59"/>
        <v>0</v>
      </c>
      <c r="AS67" s="168">
        <f t="shared" si="59"/>
        <v>0</v>
      </c>
    </row>
    <row r="68" spans="1:45" s="64" customFormat="1" ht="30" customHeight="1" thickBot="1" x14ac:dyDescent="0.3">
      <c r="A68" s="68" t="s">
        <v>126</v>
      </c>
      <c r="B68" s="55" t="s">
        <v>153</v>
      </c>
      <c r="C68" s="83"/>
      <c r="D68" s="67"/>
      <c r="E68" s="57"/>
      <c r="F68" s="57"/>
      <c r="G68" s="57"/>
      <c r="H68" s="57"/>
      <c r="I68" s="57"/>
      <c r="J68" s="57"/>
      <c r="K68" s="57"/>
      <c r="L68" s="57"/>
      <c r="M68" s="57"/>
      <c r="N68" s="57"/>
      <c r="O68" s="57"/>
      <c r="P68" s="57"/>
      <c r="Q68" s="57"/>
      <c r="R68" s="57"/>
      <c r="S68" s="57"/>
      <c r="T68" s="57"/>
      <c r="U68" s="57"/>
      <c r="V68" s="57"/>
      <c r="W68" s="57" t="s">
        <v>43</v>
      </c>
      <c r="X68" s="57" t="s">
        <v>43</v>
      </c>
      <c r="Y68" s="57" t="s">
        <v>43</v>
      </c>
      <c r="Z68" s="57"/>
      <c r="AA68" s="58">
        <f>SUM(D68:Z68)</f>
        <v>0</v>
      </c>
      <c r="AB68" s="59">
        <f>SUMPRODUCT($D$5:$Z$5,D68:Z68)</f>
        <v>0</v>
      </c>
      <c r="AC68" s="60"/>
      <c r="AD68" s="61"/>
      <c r="AE68" s="60"/>
      <c r="AF68" s="61"/>
      <c r="AG68" s="60"/>
      <c r="AH68" s="61"/>
      <c r="AI68" s="60"/>
      <c r="AJ68" s="61"/>
      <c r="AK68" s="60"/>
      <c r="AL68" s="61"/>
      <c r="AM68" s="62"/>
      <c r="AN68" s="63">
        <f t="shared" si="61"/>
        <v>0</v>
      </c>
      <c r="AO68" s="101">
        <f t="shared" si="62"/>
        <v>0</v>
      </c>
      <c r="AQ68" s="165">
        <v>0</v>
      </c>
      <c r="AR68" s="167">
        <f t="shared" si="59"/>
        <v>0</v>
      </c>
      <c r="AS68" s="168">
        <f t="shared" si="59"/>
        <v>0</v>
      </c>
    </row>
    <row r="69" spans="1:45" ht="16.5" thickBot="1" x14ac:dyDescent="0.3">
      <c r="A69" s="89"/>
      <c r="B69" s="209" t="str">
        <f>"Subtotal for "&amp;B64</f>
        <v>Subtotal for Post-90%</v>
      </c>
      <c r="C69" s="210"/>
      <c r="D69" s="38">
        <f t="shared" ref="D69:Z69" si="63">SUBTOTAL(9,D65:D68)</f>
        <v>0</v>
      </c>
      <c r="E69" s="38">
        <f t="shared" si="63"/>
        <v>0</v>
      </c>
      <c r="F69" s="38">
        <f t="shared" si="63"/>
        <v>0</v>
      </c>
      <c r="G69" s="38">
        <f t="shared" si="63"/>
        <v>0</v>
      </c>
      <c r="H69" s="38">
        <f t="shared" si="63"/>
        <v>0</v>
      </c>
      <c r="I69" s="38">
        <f t="shared" si="63"/>
        <v>0</v>
      </c>
      <c r="J69" s="38">
        <f t="shared" si="63"/>
        <v>0</v>
      </c>
      <c r="K69" s="38">
        <f t="shared" si="63"/>
        <v>0</v>
      </c>
      <c r="L69" s="38">
        <f t="shared" si="63"/>
        <v>0</v>
      </c>
      <c r="M69" s="38">
        <f t="shared" si="63"/>
        <v>0</v>
      </c>
      <c r="N69" s="38">
        <f t="shared" si="63"/>
        <v>0</v>
      </c>
      <c r="O69" s="38">
        <f t="shared" si="63"/>
        <v>0</v>
      </c>
      <c r="P69" s="38">
        <f t="shared" si="63"/>
        <v>0</v>
      </c>
      <c r="Q69" s="38">
        <f t="shared" si="63"/>
        <v>0</v>
      </c>
      <c r="R69" s="38">
        <f t="shared" si="63"/>
        <v>0</v>
      </c>
      <c r="S69" s="38">
        <f t="shared" si="63"/>
        <v>0</v>
      </c>
      <c r="T69" s="38">
        <f t="shared" si="63"/>
        <v>0</v>
      </c>
      <c r="U69" s="38">
        <f t="shared" si="63"/>
        <v>0</v>
      </c>
      <c r="V69" s="38">
        <f t="shared" si="63"/>
        <v>0</v>
      </c>
      <c r="W69" s="38">
        <f t="shared" si="63"/>
        <v>0</v>
      </c>
      <c r="X69" s="38">
        <f t="shared" si="63"/>
        <v>0</v>
      </c>
      <c r="Y69" s="38">
        <f t="shared" si="63"/>
        <v>0</v>
      </c>
      <c r="Z69" s="38">
        <f t="shared" si="63"/>
        <v>0</v>
      </c>
      <c r="AA69" s="34">
        <f>SUM(AA65:AA68)</f>
        <v>0</v>
      </c>
      <c r="AB69" s="30">
        <f t="shared" ref="AB69:AO69" si="64">SUM(AB65:AB68)</f>
        <v>0</v>
      </c>
      <c r="AC69" s="36">
        <f t="shared" si="64"/>
        <v>0</v>
      </c>
      <c r="AD69" s="41">
        <f t="shared" si="64"/>
        <v>0</v>
      </c>
      <c r="AE69" s="36">
        <f t="shared" si="64"/>
        <v>0</v>
      </c>
      <c r="AF69" s="41">
        <f t="shared" si="64"/>
        <v>0</v>
      </c>
      <c r="AG69" s="36">
        <f t="shared" si="64"/>
        <v>0</v>
      </c>
      <c r="AH69" s="41">
        <f t="shared" si="64"/>
        <v>0</v>
      </c>
      <c r="AI69" s="36">
        <f t="shared" si="64"/>
        <v>0</v>
      </c>
      <c r="AJ69" s="41">
        <f t="shared" si="64"/>
        <v>0</v>
      </c>
      <c r="AK69" s="36">
        <f t="shared" si="64"/>
        <v>0</v>
      </c>
      <c r="AL69" s="41">
        <f t="shared" si="64"/>
        <v>0</v>
      </c>
      <c r="AM69" s="39">
        <f t="shared" si="64"/>
        <v>0</v>
      </c>
      <c r="AN69" s="44">
        <f t="shared" si="64"/>
        <v>0</v>
      </c>
      <c r="AO69" s="102">
        <f t="shared" si="64"/>
        <v>0</v>
      </c>
      <c r="AQ69" s="103"/>
      <c r="AR69" s="34">
        <f t="shared" ref="AR69:AS69" si="65">SUM(AR65:AR68)</f>
        <v>0</v>
      </c>
      <c r="AS69" s="30">
        <f t="shared" si="65"/>
        <v>0</v>
      </c>
    </row>
    <row r="70" spans="1:45" ht="21" thickBot="1" x14ac:dyDescent="0.35">
      <c r="A70" s="53"/>
      <c r="B70" s="233" t="s">
        <v>127</v>
      </c>
      <c r="C70" s="234"/>
      <c r="D70" s="105">
        <f>D11+D23+D29+D38+D53+D63+D69</f>
        <v>0</v>
      </c>
      <c r="E70" s="106">
        <f t="shared" ref="E70:Z70" si="66">E11+E23+E29+E38+E53+E63+E69</f>
        <v>0</v>
      </c>
      <c r="F70" s="106">
        <f t="shared" si="66"/>
        <v>0</v>
      </c>
      <c r="G70" s="106">
        <f t="shared" si="66"/>
        <v>0</v>
      </c>
      <c r="H70" s="106">
        <f t="shared" si="66"/>
        <v>0</v>
      </c>
      <c r="I70" s="106">
        <f t="shared" si="66"/>
        <v>0</v>
      </c>
      <c r="J70" s="106">
        <f t="shared" si="66"/>
        <v>0</v>
      </c>
      <c r="K70" s="106">
        <f t="shared" si="66"/>
        <v>0</v>
      </c>
      <c r="L70" s="106">
        <f t="shared" si="66"/>
        <v>0</v>
      </c>
      <c r="M70" s="106">
        <f t="shared" si="66"/>
        <v>0</v>
      </c>
      <c r="N70" s="106">
        <f t="shared" si="66"/>
        <v>0</v>
      </c>
      <c r="O70" s="106">
        <f t="shared" si="66"/>
        <v>0</v>
      </c>
      <c r="P70" s="106">
        <f t="shared" si="66"/>
        <v>0</v>
      </c>
      <c r="Q70" s="106">
        <f t="shared" si="66"/>
        <v>0</v>
      </c>
      <c r="R70" s="106">
        <f t="shared" si="66"/>
        <v>0</v>
      </c>
      <c r="S70" s="106">
        <f t="shared" si="66"/>
        <v>0</v>
      </c>
      <c r="T70" s="106">
        <f t="shared" si="66"/>
        <v>0</v>
      </c>
      <c r="U70" s="106">
        <f t="shared" si="66"/>
        <v>0</v>
      </c>
      <c r="V70" s="106">
        <f t="shared" si="66"/>
        <v>0</v>
      </c>
      <c r="W70" s="106">
        <f t="shared" si="66"/>
        <v>0</v>
      </c>
      <c r="X70" s="106">
        <f t="shared" si="66"/>
        <v>0</v>
      </c>
      <c r="Y70" s="106">
        <f t="shared" si="66"/>
        <v>0</v>
      </c>
      <c r="Z70" s="107">
        <f t="shared" si="66"/>
        <v>0</v>
      </c>
      <c r="AA70" s="32">
        <f>AA11+AA23+AA29+AA38+AA53+AA63+AA69</f>
        <v>0</v>
      </c>
      <c r="AB70" s="108">
        <f t="shared" ref="AB70:AO70" si="67">AB11+AB23+AB29+AB38+AB53+AB63+AB69</f>
        <v>0</v>
      </c>
      <c r="AC70" s="33">
        <f t="shared" si="67"/>
        <v>0</v>
      </c>
      <c r="AD70" s="108">
        <f t="shared" si="67"/>
        <v>0</v>
      </c>
      <c r="AE70" s="33">
        <f t="shared" si="67"/>
        <v>0</v>
      </c>
      <c r="AF70" s="108">
        <f t="shared" si="67"/>
        <v>0</v>
      </c>
      <c r="AG70" s="33">
        <f t="shared" si="67"/>
        <v>0</v>
      </c>
      <c r="AH70" s="43">
        <f t="shared" si="67"/>
        <v>0</v>
      </c>
      <c r="AI70" s="33">
        <f t="shared" si="67"/>
        <v>0</v>
      </c>
      <c r="AJ70" s="43">
        <f t="shared" si="67"/>
        <v>0</v>
      </c>
      <c r="AK70" s="33">
        <f t="shared" si="67"/>
        <v>0</v>
      </c>
      <c r="AL70" s="43">
        <f t="shared" si="67"/>
        <v>0</v>
      </c>
      <c r="AM70" s="109">
        <f t="shared" si="67"/>
        <v>0</v>
      </c>
      <c r="AN70" s="33">
        <f t="shared" si="67"/>
        <v>0</v>
      </c>
      <c r="AO70" s="110">
        <f t="shared" si="67"/>
        <v>0</v>
      </c>
      <c r="AQ70" s="111"/>
      <c r="AR70" s="32">
        <f>AR11+AR23+AR29+AR38+AR53+AR63+AR69</f>
        <v>0</v>
      </c>
      <c r="AS70" s="108">
        <f t="shared" ref="AS70" si="68">AS11+AS23+AS29+AS38+AS53+AS63+AS69</f>
        <v>0</v>
      </c>
    </row>
    <row r="71" spans="1:45" ht="9" customHeight="1" x14ac:dyDescent="0.25">
      <c r="B71" s="2"/>
      <c r="C71" s="2"/>
      <c r="AA71" s="112"/>
      <c r="AE71" s="28"/>
      <c r="AF71" s="28"/>
      <c r="AG71" s="28"/>
      <c r="AH71" s="28"/>
      <c r="AI71" s="28"/>
      <c r="AJ71" s="28"/>
      <c r="AK71" s="28"/>
      <c r="AL71" s="28"/>
      <c r="AM71" s="28"/>
      <c r="AN71" s="28"/>
      <c r="AR71" s="112"/>
    </row>
    <row r="72" spans="1:45" ht="30" customHeight="1" x14ac:dyDescent="0.3">
      <c r="A72" s="152"/>
      <c r="B72" s="153"/>
      <c r="C72" s="154"/>
      <c r="D72" s="154"/>
      <c r="E72" s="154"/>
      <c r="F72" s="154"/>
      <c r="G72" s="154"/>
      <c r="H72" s="154"/>
      <c r="I72" s="154"/>
      <c r="J72" s="154"/>
      <c r="K72" s="154"/>
      <c r="L72" s="154"/>
      <c r="M72" s="154"/>
      <c r="N72" s="154"/>
      <c r="O72" s="154"/>
      <c r="P72" s="154"/>
      <c r="Q72" s="154"/>
      <c r="R72" s="154"/>
      <c r="S72" s="154"/>
      <c r="T72" s="154"/>
      <c r="U72" s="154"/>
      <c r="V72" s="154"/>
      <c r="W72" s="154"/>
      <c r="X72" s="154"/>
      <c r="Y72" s="154"/>
      <c r="Z72" s="154"/>
      <c r="AA72" s="154"/>
      <c r="AB72" s="154"/>
      <c r="AC72" s="154"/>
      <c r="AD72" s="154"/>
      <c r="AE72" s="154"/>
      <c r="AF72" s="155"/>
      <c r="AG72" s="155"/>
      <c r="AH72" s="155"/>
      <c r="AI72" s="155"/>
      <c r="AJ72" s="155"/>
      <c r="AK72" s="155"/>
      <c r="AL72" s="155"/>
      <c r="AM72" s="155"/>
      <c r="AN72" s="181" t="s">
        <v>128</v>
      </c>
      <c r="AO72" s="181"/>
      <c r="AP72" s="181"/>
      <c r="AQ72" s="181"/>
      <c r="AR72" s="181"/>
      <c r="AS72" s="181"/>
    </row>
    <row r="73" spans="1:45" ht="9" customHeight="1" x14ac:dyDescent="0.25">
      <c r="B73" s="2"/>
      <c r="C73" s="2"/>
      <c r="AA73" s="112"/>
      <c r="AE73" s="28"/>
      <c r="AF73" s="28"/>
      <c r="AG73" s="28"/>
      <c r="AH73" s="28"/>
      <c r="AI73" s="28"/>
      <c r="AJ73" s="28"/>
      <c r="AK73" s="28"/>
      <c r="AL73" s="28"/>
      <c r="AM73" s="28"/>
      <c r="AN73" s="28"/>
      <c r="AR73" s="112"/>
    </row>
    <row r="74" spans="1:45" ht="42" customHeight="1" x14ac:dyDescent="0.25">
      <c r="AA74" s="113"/>
      <c r="AM74" s="182" t="s">
        <v>129</v>
      </c>
      <c r="AN74" s="184"/>
      <c r="AO74" s="156">
        <f>'Annual Spread Pricing'!L35-'Pricing Details'!AO70</f>
        <v>0</v>
      </c>
      <c r="AQ74" s="182" t="s">
        <v>129</v>
      </c>
      <c r="AR74" s="184"/>
      <c r="AS74" s="156">
        <f>'Annual Spread Pricing'!L36-'Pricing Details'!AS70</f>
        <v>0</v>
      </c>
    </row>
    <row r="75" spans="1:45" ht="13.5" thickBot="1" x14ac:dyDescent="0.25">
      <c r="AR75" s="114"/>
      <c r="AS75" s="113"/>
    </row>
    <row r="76" spans="1:45" ht="42" customHeight="1" thickBot="1" x14ac:dyDescent="0.3">
      <c r="AM76" s="182" t="s">
        <v>130</v>
      </c>
      <c r="AN76" s="183"/>
      <c r="AO76" s="115">
        <f>AO70+AO74</f>
        <v>0</v>
      </c>
      <c r="AQ76" s="182" t="s">
        <v>131</v>
      </c>
      <c r="AR76" s="183"/>
      <c r="AS76" s="115">
        <f>AS70+AS74</f>
        <v>0</v>
      </c>
    </row>
    <row r="80" spans="1:45" ht="16.5" customHeight="1" x14ac:dyDescent="0.2"/>
    <row r="81" ht="16.5" customHeight="1" x14ac:dyDescent="0.2"/>
  </sheetData>
  <sheetProtection insertColumns="0" insertRows="0" insertHyperlinks="0" deleteColumns="0" deleteRows="0"/>
  <mergeCells count="62">
    <mergeCell ref="B63:C63"/>
    <mergeCell ref="D64:Z64"/>
    <mergeCell ref="B69:C69"/>
    <mergeCell ref="B70:C70"/>
    <mergeCell ref="D24:Z24"/>
    <mergeCell ref="B29:C29"/>
    <mergeCell ref="D30:Z30"/>
    <mergeCell ref="D39:Z39"/>
    <mergeCell ref="B53:C53"/>
    <mergeCell ref="D54:Z54"/>
    <mergeCell ref="D6:Z6"/>
    <mergeCell ref="B11:C11"/>
    <mergeCell ref="D12:Z12"/>
    <mergeCell ref="S3:S4"/>
    <mergeCell ref="T3:T4"/>
    <mergeCell ref="U3:U4"/>
    <mergeCell ref="V3:V4"/>
    <mergeCell ref="W3:W4"/>
    <mergeCell ref="X3:X4"/>
    <mergeCell ref="M3:M4"/>
    <mergeCell ref="N3:N4"/>
    <mergeCell ref="O3:O4"/>
    <mergeCell ref="P3:P4"/>
    <mergeCell ref="Q3:Q4"/>
    <mergeCell ref="F3:F4"/>
    <mergeCell ref="B23:C23"/>
    <mergeCell ref="AI3:AJ3"/>
    <mergeCell ref="AK3:AL3"/>
    <mergeCell ref="AN3:AO3"/>
    <mergeCell ref="AQ3:AS3"/>
    <mergeCell ref="AA4:AB4"/>
    <mergeCell ref="AC4:AD4"/>
    <mergeCell ref="AE4:AF4"/>
    <mergeCell ref="AI4:AJ4"/>
    <mergeCell ref="AK4:AL4"/>
    <mergeCell ref="Y3:Y4"/>
    <mergeCell ref="Z3:Z4"/>
    <mergeCell ref="AA3:AB3"/>
    <mergeCell ref="AC3:AD3"/>
    <mergeCell ref="AE3:AF3"/>
    <mergeCell ref="AG3:AH3"/>
    <mergeCell ref="B1:AS1"/>
    <mergeCell ref="R3:R4"/>
    <mergeCell ref="G3:G4"/>
    <mergeCell ref="H3:H4"/>
    <mergeCell ref="I3:I4"/>
    <mergeCell ref="J3:J4"/>
    <mergeCell ref="K3:K4"/>
    <mergeCell ref="L3:L4"/>
    <mergeCell ref="AN4:AO4"/>
    <mergeCell ref="AQ4:AS4"/>
    <mergeCell ref="A2:AS2"/>
    <mergeCell ref="A3:A5"/>
    <mergeCell ref="B3:B5"/>
    <mergeCell ref="C3:C4"/>
    <mergeCell ref="D3:D4"/>
    <mergeCell ref="E3:E4"/>
    <mergeCell ref="AN72:AS72"/>
    <mergeCell ref="AM76:AN76"/>
    <mergeCell ref="AQ76:AR76"/>
    <mergeCell ref="AM74:AN74"/>
    <mergeCell ref="AQ74:AR74"/>
  </mergeCells>
  <pageMargins left="0.7" right="0.7" top="0.75" bottom="0.75" header="0.3" footer="0.3"/>
  <headerFooter>
    <oddFooter>&amp;L_x000D_&amp;1#&amp;"Calibri"&amp;10&amp;K000000 Confidential</oddFooter>
  </headerFooter>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D1BA0-5FEC-4E7F-A055-32646A1C8CFD}">
  <sheetPr>
    <tabColor rgb="FFFFC000"/>
  </sheetPr>
  <dimension ref="A1:O37"/>
  <sheetViews>
    <sheetView tabSelected="1" zoomScale="90" zoomScaleNormal="90" workbookViewId="0">
      <pane xSplit="3" ySplit="5" topLeftCell="D6" activePane="bottomRight" state="frozen"/>
      <selection pane="topRight" activeCell="D1" sqref="D1"/>
      <selection pane="bottomLeft" activeCell="A5" sqref="A5"/>
      <selection pane="bottomRight" sqref="A1:L2"/>
    </sheetView>
  </sheetViews>
  <sheetFormatPr defaultColWidth="9.140625" defaultRowHeight="15" x14ac:dyDescent="0.25"/>
  <cols>
    <col min="1" max="1" width="6.140625" style="148" bestFit="1" customWidth="1"/>
    <col min="2" max="2" width="24.85546875" style="64" bestFit="1" customWidth="1"/>
    <col min="3" max="3" width="18.7109375" style="64" customWidth="1"/>
    <col min="4" max="11" width="15.7109375" style="64" customWidth="1"/>
    <col min="12" max="12" width="34.28515625" style="64" customWidth="1"/>
    <col min="13" max="13" width="9.140625" style="64" customWidth="1"/>
    <col min="14" max="14" width="15.28515625" style="64" customWidth="1"/>
    <col min="15" max="16384" width="9.140625" style="64"/>
  </cols>
  <sheetData>
    <row r="1" spans="1:12" ht="42" customHeight="1" x14ac:dyDescent="0.25">
      <c r="A1" s="235" t="s">
        <v>132</v>
      </c>
      <c r="B1" s="236"/>
      <c r="C1" s="236"/>
      <c r="D1" s="236"/>
      <c r="E1" s="236"/>
      <c r="F1" s="236"/>
      <c r="G1" s="236"/>
      <c r="H1" s="236"/>
      <c r="I1" s="236"/>
      <c r="J1" s="236"/>
      <c r="K1" s="236"/>
      <c r="L1" s="236"/>
    </row>
    <row r="2" spans="1:12" ht="42" customHeight="1" thickBot="1" x14ac:dyDescent="0.3">
      <c r="A2" s="237"/>
      <c r="B2" s="237"/>
      <c r="C2" s="237"/>
      <c r="D2" s="237"/>
      <c r="E2" s="237"/>
      <c r="F2" s="237"/>
      <c r="G2" s="237"/>
      <c r="H2" s="237"/>
      <c r="I2" s="237"/>
      <c r="J2" s="237"/>
      <c r="K2" s="237"/>
      <c r="L2" s="237"/>
    </row>
    <row r="3" spans="1:12" ht="39.950000000000003" customHeight="1" thickBot="1" x14ac:dyDescent="0.35">
      <c r="A3" s="116" t="s">
        <v>16</v>
      </c>
      <c r="B3" s="117" t="s">
        <v>17</v>
      </c>
      <c r="C3" s="118" t="s">
        <v>39</v>
      </c>
      <c r="D3" s="118">
        <v>2025</v>
      </c>
      <c r="E3" s="119">
        <v>2026</v>
      </c>
      <c r="F3" s="119">
        <v>2027</v>
      </c>
      <c r="G3" s="119">
        <v>2028</v>
      </c>
      <c r="H3" s="119">
        <v>2029</v>
      </c>
      <c r="I3" s="119">
        <v>2030</v>
      </c>
      <c r="J3" s="119">
        <v>2031</v>
      </c>
      <c r="K3" s="120">
        <v>2032</v>
      </c>
      <c r="L3" s="121" t="s">
        <v>133</v>
      </c>
    </row>
    <row r="4" spans="1:12" ht="15" customHeight="1" x14ac:dyDescent="0.25">
      <c r="A4" s="149"/>
      <c r="B4" s="240" t="s">
        <v>129</v>
      </c>
      <c r="C4" s="241"/>
      <c r="D4" s="122">
        <v>0</v>
      </c>
      <c r="E4" s="123">
        <v>0</v>
      </c>
      <c r="F4" s="123">
        <v>0</v>
      </c>
      <c r="G4" s="123">
        <v>0</v>
      </c>
      <c r="H4" s="123">
        <v>0</v>
      </c>
      <c r="I4" s="123">
        <v>0</v>
      </c>
      <c r="J4" s="123">
        <v>0</v>
      </c>
      <c r="K4" s="124">
        <v>0</v>
      </c>
      <c r="L4" s="150"/>
    </row>
    <row r="5" spans="1:12" ht="15.75" thickBot="1" x14ac:dyDescent="0.3">
      <c r="A5" s="125"/>
      <c r="B5" s="242" t="s">
        <v>134</v>
      </c>
      <c r="C5" s="243"/>
      <c r="D5" s="126">
        <f>D4</f>
        <v>0</v>
      </c>
      <c r="E5" s="127">
        <f>E4</f>
        <v>0</v>
      </c>
      <c r="F5" s="127">
        <f>E5+((1+F4)*E4)</f>
        <v>0</v>
      </c>
      <c r="G5" s="127">
        <f>F4+((1+G4)*F5)</f>
        <v>0</v>
      </c>
      <c r="H5" s="127">
        <f>G4+((1+H4)*G5)</f>
        <v>0</v>
      </c>
      <c r="I5" s="127">
        <f>H4+((1+I4)*H5)</f>
        <v>0</v>
      </c>
      <c r="J5" s="127">
        <f>I4+((1+J4)*I5)</f>
        <v>0</v>
      </c>
      <c r="K5" s="127">
        <f>J4+((1+K4)*J5)</f>
        <v>0</v>
      </c>
      <c r="L5" s="128"/>
    </row>
    <row r="6" spans="1:12" ht="15" customHeight="1" x14ac:dyDescent="0.25">
      <c r="A6" s="129" t="s">
        <v>41</v>
      </c>
      <c r="B6" s="238" t="s">
        <v>135</v>
      </c>
      <c r="C6" s="239"/>
      <c r="D6" s="130">
        <v>0</v>
      </c>
      <c r="E6" s="131">
        <v>0</v>
      </c>
      <c r="F6" s="131">
        <v>0</v>
      </c>
      <c r="G6" s="131">
        <v>0</v>
      </c>
      <c r="H6" s="131">
        <v>0</v>
      </c>
      <c r="I6" s="131">
        <v>0</v>
      </c>
      <c r="J6" s="131">
        <v>0</v>
      </c>
      <c r="K6" s="132">
        <v>0</v>
      </c>
      <c r="L6" s="133">
        <f>SUM(D6:K6)</f>
        <v>0</v>
      </c>
    </row>
    <row r="7" spans="1:12" x14ac:dyDescent="0.25">
      <c r="A7" s="134"/>
      <c r="B7" s="135" t="s">
        <v>6</v>
      </c>
      <c r="C7" s="161">
        <f>'Pricing Details'!AO11</f>
        <v>0</v>
      </c>
      <c r="D7" s="157">
        <f t="shared" ref="D7:K8" si="0">$C7*D$6*(1+D$5)</f>
        <v>0</v>
      </c>
      <c r="E7" s="158">
        <f t="shared" si="0"/>
        <v>0</v>
      </c>
      <c r="F7" s="158">
        <f t="shared" si="0"/>
        <v>0</v>
      </c>
      <c r="G7" s="158">
        <f t="shared" si="0"/>
        <v>0</v>
      </c>
      <c r="H7" s="158">
        <f t="shared" si="0"/>
        <v>0</v>
      </c>
      <c r="I7" s="158">
        <f t="shared" si="0"/>
        <v>0</v>
      </c>
      <c r="J7" s="158">
        <f t="shared" si="0"/>
        <v>0</v>
      </c>
      <c r="K7" s="159">
        <f t="shared" si="0"/>
        <v>0</v>
      </c>
      <c r="L7" s="160">
        <f t="shared" ref="L7:L9" si="1">SUM(D7:K7)</f>
        <v>0</v>
      </c>
    </row>
    <row r="8" spans="1:12" x14ac:dyDescent="0.25">
      <c r="A8" s="134"/>
      <c r="B8" s="135" t="s">
        <v>7</v>
      </c>
      <c r="C8" s="161">
        <f>'Pricing Details'!AS11</f>
        <v>0</v>
      </c>
      <c r="D8" s="157">
        <f t="shared" si="0"/>
        <v>0</v>
      </c>
      <c r="E8" s="158">
        <f t="shared" si="0"/>
        <v>0</v>
      </c>
      <c r="F8" s="158">
        <f t="shared" si="0"/>
        <v>0</v>
      </c>
      <c r="G8" s="158">
        <f t="shared" si="0"/>
        <v>0</v>
      </c>
      <c r="H8" s="158">
        <f t="shared" si="0"/>
        <v>0</v>
      </c>
      <c r="I8" s="158">
        <f t="shared" si="0"/>
        <v>0</v>
      </c>
      <c r="J8" s="158">
        <f t="shared" si="0"/>
        <v>0</v>
      </c>
      <c r="K8" s="159">
        <f t="shared" si="0"/>
        <v>0</v>
      </c>
      <c r="L8" s="160">
        <f t="shared" si="1"/>
        <v>0</v>
      </c>
    </row>
    <row r="9" spans="1:12" ht="15.75" thickBot="1" x14ac:dyDescent="0.3">
      <c r="A9" s="244" t="s">
        <v>136</v>
      </c>
      <c r="B9" s="245"/>
      <c r="C9" s="136">
        <f>SUM(C7:C8)</f>
        <v>0</v>
      </c>
      <c r="D9" s="137">
        <f t="shared" ref="D9:K9" si="2">SUM(D7:D8)</f>
        <v>0</v>
      </c>
      <c r="E9" s="138">
        <f t="shared" si="2"/>
        <v>0</v>
      </c>
      <c r="F9" s="138">
        <f t="shared" si="2"/>
        <v>0</v>
      </c>
      <c r="G9" s="138">
        <f t="shared" si="2"/>
        <v>0</v>
      </c>
      <c r="H9" s="138">
        <f t="shared" si="2"/>
        <v>0</v>
      </c>
      <c r="I9" s="138">
        <f t="shared" si="2"/>
        <v>0</v>
      </c>
      <c r="J9" s="138">
        <f>SUM(J7:J8)</f>
        <v>0</v>
      </c>
      <c r="K9" s="139">
        <f t="shared" si="2"/>
        <v>0</v>
      </c>
      <c r="L9" s="140">
        <f t="shared" si="1"/>
        <v>0</v>
      </c>
    </row>
    <row r="10" spans="1:12" x14ac:dyDescent="0.25">
      <c r="A10" s="129" t="s">
        <v>52</v>
      </c>
      <c r="B10" s="238" t="s">
        <v>137</v>
      </c>
      <c r="C10" s="239"/>
      <c r="D10" s="130">
        <v>0</v>
      </c>
      <c r="E10" s="131">
        <v>0</v>
      </c>
      <c r="F10" s="131">
        <v>0</v>
      </c>
      <c r="G10" s="131">
        <v>0</v>
      </c>
      <c r="H10" s="131">
        <v>0</v>
      </c>
      <c r="I10" s="131">
        <v>0</v>
      </c>
      <c r="J10" s="131">
        <v>0</v>
      </c>
      <c r="K10" s="132">
        <v>0</v>
      </c>
      <c r="L10" s="133">
        <f>SUM(D10:K10)</f>
        <v>0</v>
      </c>
    </row>
    <row r="11" spans="1:12" x14ac:dyDescent="0.25">
      <c r="A11" s="134"/>
      <c r="B11" s="135" t="s">
        <v>6</v>
      </c>
      <c r="C11" s="161">
        <f>'Pricing Details'!AO23</f>
        <v>0</v>
      </c>
      <c r="D11" s="157">
        <f t="shared" ref="D11:K12" si="3">$C11*D$10*(1+D$5)</f>
        <v>0</v>
      </c>
      <c r="E11" s="158">
        <f t="shared" si="3"/>
        <v>0</v>
      </c>
      <c r="F11" s="158">
        <f t="shared" si="3"/>
        <v>0</v>
      </c>
      <c r="G11" s="158">
        <f t="shared" si="3"/>
        <v>0</v>
      </c>
      <c r="H11" s="158">
        <f t="shared" si="3"/>
        <v>0</v>
      </c>
      <c r="I11" s="158">
        <f t="shared" si="3"/>
        <v>0</v>
      </c>
      <c r="J11" s="158">
        <f t="shared" si="3"/>
        <v>0</v>
      </c>
      <c r="K11" s="159">
        <f t="shared" si="3"/>
        <v>0</v>
      </c>
      <c r="L11" s="160">
        <f t="shared" ref="L11:L13" si="4">SUM(D11:K11)</f>
        <v>0</v>
      </c>
    </row>
    <row r="12" spans="1:12" x14ac:dyDescent="0.25">
      <c r="A12" s="134"/>
      <c r="B12" s="135" t="s">
        <v>7</v>
      </c>
      <c r="C12" s="161">
        <f>'Pricing Details'!AS23</f>
        <v>0</v>
      </c>
      <c r="D12" s="157">
        <f t="shared" si="3"/>
        <v>0</v>
      </c>
      <c r="E12" s="158">
        <f t="shared" si="3"/>
        <v>0</v>
      </c>
      <c r="F12" s="158">
        <f t="shared" si="3"/>
        <v>0</v>
      </c>
      <c r="G12" s="158">
        <f t="shared" si="3"/>
        <v>0</v>
      </c>
      <c r="H12" s="158">
        <f t="shared" si="3"/>
        <v>0</v>
      </c>
      <c r="I12" s="158">
        <f t="shared" si="3"/>
        <v>0</v>
      </c>
      <c r="J12" s="158">
        <f t="shared" si="3"/>
        <v>0</v>
      </c>
      <c r="K12" s="159">
        <f t="shared" si="3"/>
        <v>0</v>
      </c>
      <c r="L12" s="160">
        <f t="shared" si="4"/>
        <v>0</v>
      </c>
    </row>
    <row r="13" spans="1:12" ht="15.75" thickBot="1" x14ac:dyDescent="0.3">
      <c r="A13" s="244" t="s">
        <v>136</v>
      </c>
      <c r="B13" s="245"/>
      <c r="C13" s="136">
        <f>SUM(C11:C12)</f>
        <v>0</v>
      </c>
      <c r="D13" s="137">
        <f t="shared" ref="D13:K13" si="5">SUM(D11:D12)</f>
        <v>0</v>
      </c>
      <c r="E13" s="138">
        <f t="shared" si="5"/>
        <v>0</v>
      </c>
      <c r="F13" s="138">
        <f t="shared" si="5"/>
        <v>0</v>
      </c>
      <c r="G13" s="138">
        <f t="shared" si="5"/>
        <v>0</v>
      </c>
      <c r="H13" s="138">
        <f t="shared" si="5"/>
        <v>0</v>
      </c>
      <c r="I13" s="138">
        <f t="shared" si="5"/>
        <v>0</v>
      </c>
      <c r="J13" s="138">
        <f t="shared" si="5"/>
        <v>0</v>
      </c>
      <c r="K13" s="139">
        <f t="shared" si="5"/>
        <v>0</v>
      </c>
      <c r="L13" s="140">
        <f t="shared" si="4"/>
        <v>0</v>
      </c>
    </row>
    <row r="14" spans="1:12" x14ac:dyDescent="0.25">
      <c r="A14" s="129" t="s">
        <v>66</v>
      </c>
      <c r="B14" s="238" t="s">
        <v>138</v>
      </c>
      <c r="C14" s="239"/>
      <c r="D14" s="130">
        <v>0</v>
      </c>
      <c r="E14" s="131">
        <v>0</v>
      </c>
      <c r="F14" s="131">
        <v>0</v>
      </c>
      <c r="G14" s="131">
        <v>0</v>
      </c>
      <c r="H14" s="131">
        <v>0</v>
      </c>
      <c r="I14" s="131">
        <v>0</v>
      </c>
      <c r="J14" s="131">
        <v>0</v>
      </c>
      <c r="K14" s="132">
        <v>0</v>
      </c>
      <c r="L14" s="133">
        <f>SUM(D14:K14)</f>
        <v>0</v>
      </c>
    </row>
    <row r="15" spans="1:12" x14ac:dyDescent="0.25">
      <c r="A15" s="134"/>
      <c r="B15" s="135" t="s">
        <v>6</v>
      </c>
      <c r="C15" s="161">
        <f>'Pricing Details'!AO29</f>
        <v>0</v>
      </c>
      <c r="D15" s="157">
        <f t="shared" ref="D15:K16" si="6">$C15*D$14*(1+D$5)</f>
        <v>0</v>
      </c>
      <c r="E15" s="158">
        <f t="shared" si="6"/>
        <v>0</v>
      </c>
      <c r="F15" s="158">
        <f t="shared" si="6"/>
        <v>0</v>
      </c>
      <c r="G15" s="158">
        <f t="shared" si="6"/>
        <v>0</v>
      </c>
      <c r="H15" s="158">
        <f t="shared" si="6"/>
        <v>0</v>
      </c>
      <c r="I15" s="158">
        <f t="shared" si="6"/>
        <v>0</v>
      </c>
      <c r="J15" s="158">
        <f t="shared" si="6"/>
        <v>0</v>
      </c>
      <c r="K15" s="159">
        <f t="shared" si="6"/>
        <v>0</v>
      </c>
      <c r="L15" s="160">
        <f t="shared" ref="L15:L16" si="7">SUM(D15:K15)</f>
        <v>0</v>
      </c>
    </row>
    <row r="16" spans="1:12" x14ac:dyDescent="0.25">
      <c r="A16" s="134"/>
      <c r="B16" s="135" t="s">
        <v>7</v>
      </c>
      <c r="C16" s="161">
        <f>'Pricing Details'!AS29</f>
        <v>0</v>
      </c>
      <c r="D16" s="157">
        <f t="shared" si="6"/>
        <v>0</v>
      </c>
      <c r="E16" s="158">
        <f t="shared" si="6"/>
        <v>0</v>
      </c>
      <c r="F16" s="158">
        <f t="shared" si="6"/>
        <v>0</v>
      </c>
      <c r="G16" s="158">
        <f t="shared" si="6"/>
        <v>0</v>
      </c>
      <c r="H16" s="158">
        <f t="shared" si="6"/>
        <v>0</v>
      </c>
      <c r="I16" s="158">
        <f t="shared" si="6"/>
        <v>0</v>
      </c>
      <c r="J16" s="158">
        <f t="shared" si="6"/>
        <v>0</v>
      </c>
      <c r="K16" s="159">
        <f t="shared" si="6"/>
        <v>0</v>
      </c>
      <c r="L16" s="160">
        <f t="shared" si="7"/>
        <v>0</v>
      </c>
    </row>
    <row r="17" spans="1:12" ht="15.75" thickBot="1" x14ac:dyDescent="0.3">
      <c r="A17" s="244" t="s">
        <v>136</v>
      </c>
      <c r="B17" s="245"/>
      <c r="C17" s="136">
        <f>SUM(C15:C16)</f>
        <v>0</v>
      </c>
      <c r="D17" s="137">
        <f t="shared" ref="D17:K17" si="8">SUM(D15:D16)</f>
        <v>0</v>
      </c>
      <c r="E17" s="138">
        <f t="shared" si="8"/>
        <v>0</v>
      </c>
      <c r="F17" s="138">
        <f t="shared" si="8"/>
        <v>0</v>
      </c>
      <c r="G17" s="138">
        <f t="shared" si="8"/>
        <v>0</v>
      </c>
      <c r="H17" s="138">
        <f t="shared" si="8"/>
        <v>0</v>
      </c>
      <c r="I17" s="138">
        <f t="shared" si="8"/>
        <v>0</v>
      </c>
      <c r="J17" s="138">
        <f t="shared" si="8"/>
        <v>0</v>
      </c>
      <c r="K17" s="139">
        <f t="shared" si="8"/>
        <v>0</v>
      </c>
      <c r="L17" s="140">
        <f t="shared" ref="L17:L21" si="9">SUM(D17:K17)</f>
        <v>0</v>
      </c>
    </row>
    <row r="18" spans="1:12" x14ac:dyDescent="0.25">
      <c r="A18" s="129" t="s">
        <v>73</v>
      </c>
      <c r="B18" s="238" t="s">
        <v>139</v>
      </c>
      <c r="C18" s="239"/>
      <c r="D18" s="130">
        <v>0</v>
      </c>
      <c r="E18" s="131">
        <v>0</v>
      </c>
      <c r="F18" s="131">
        <v>0</v>
      </c>
      <c r="G18" s="131">
        <v>0</v>
      </c>
      <c r="H18" s="131">
        <v>0</v>
      </c>
      <c r="I18" s="131">
        <v>0</v>
      </c>
      <c r="J18" s="131">
        <v>0</v>
      </c>
      <c r="K18" s="132">
        <v>0</v>
      </c>
      <c r="L18" s="133">
        <f>SUM(D18:K18)</f>
        <v>0</v>
      </c>
    </row>
    <row r="19" spans="1:12" x14ac:dyDescent="0.25">
      <c r="A19" s="134"/>
      <c r="B19" s="135" t="s">
        <v>6</v>
      </c>
      <c r="C19" s="161">
        <f>'Pricing Details'!AO38</f>
        <v>0</v>
      </c>
      <c r="D19" s="157">
        <f t="shared" ref="D19:K20" si="10">$C19*D$18*(1+D$5)</f>
        <v>0</v>
      </c>
      <c r="E19" s="158">
        <f t="shared" si="10"/>
        <v>0</v>
      </c>
      <c r="F19" s="158">
        <f t="shared" si="10"/>
        <v>0</v>
      </c>
      <c r="G19" s="158">
        <f t="shared" si="10"/>
        <v>0</v>
      </c>
      <c r="H19" s="158">
        <f t="shared" si="10"/>
        <v>0</v>
      </c>
      <c r="I19" s="158">
        <f t="shared" si="10"/>
        <v>0</v>
      </c>
      <c r="J19" s="158">
        <f t="shared" si="10"/>
        <v>0</v>
      </c>
      <c r="K19" s="159">
        <f t="shared" si="10"/>
        <v>0</v>
      </c>
      <c r="L19" s="160">
        <f t="shared" si="9"/>
        <v>0</v>
      </c>
    </row>
    <row r="20" spans="1:12" x14ac:dyDescent="0.25">
      <c r="A20" s="134"/>
      <c r="B20" s="135" t="s">
        <v>7</v>
      </c>
      <c r="C20" s="161">
        <f>'Pricing Details'!AS38</f>
        <v>0</v>
      </c>
      <c r="D20" s="157">
        <f t="shared" si="10"/>
        <v>0</v>
      </c>
      <c r="E20" s="158">
        <f t="shared" si="10"/>
        <v>0</v>
      </c>
      <c r="F20" s="158">
        <f t="shared" si="10"/>
        <v>0</v>
      </c>
      <c r="G20" s="158">
        <f t="shared" si="10"/>
        <v>0</v>
      </c>
      <c r="H20" s="158">
        <f t="shared" si="10"/>
        <v>0</v>
      </c>
      <c r="I20" s="158">
        <f t="shared" si="10"/>
        <v>0</v>
      </c>
      <c r="J20" s="158">
        <f t="shared" si="10"/>
        <v>0</v>
      </c>
      <c r="K20" s="159">
        <f t="shared" si="10"/>
        <v>0</v>
      </c>
      <c r="L20" s="160">
        <f t="shared" si="9"/>
        <v>0</v>
      </c>
    </row>
    <row r="21" spans="1:12" ht="15.75" thickBot="1" x14ac:dyDescent="0.3">
      <c r="A21" s="244" t="s">
        <v>136</v>
      </c>
      <c r="B21" s="245"/>
      <c r="C21" s="136">
        <f>SUM(C19:C20)</f>
        <v>0</v>
      </c>
      <c r="D21" s="137">
        <f t="shared" ref="D21:K21" si="11">SUM(D19:D20)</f>
        <v>0</v>
      </c>
      <c r="E21" s="138">
        <f t="shared" si="11"/>
        <v>0</v>
      </c>
      <c r="F21" s="138">
        <f t="shared" si="11"/>
        <v>0</v>
      </c>
      <c r="G21" s="138">
        <f t="shared" si="11"/>
        <v>0</v>
      </c>
      <c r="H21" s="138">
        <f t="shared" si="11"/>
        <v>0</v>
      </c>
      <c r="I21" s="138">
        <f t="shared" si="11"/>
        <v>0</v>
      </c>
      <c r="J21" s="138">
        <f t="shared" si="11"/>
        <v>0</v>
      </c>
      <c r="K21" s="139">
        <f t="shared" si="11"/>
        <v>0</v>
      </c>
      <c r="L21" s="140">
        <f t="shared" si="9"/>
        <v>0</v>
      </c>
    </row>
    <row r="22" spans="1:12" x14ac:dyDescent="0.25">
      <c r="A22" s="129" t="s">
        <v>86</v>
      </c>
      <c r="B22" s="238" t="s">
        <v>140</v>
      </c>
      <c r="C22" s="239"/>
      <c r="D22" s="130">
        <v>0</v>
      </c>
      <c r="E22" s="131">
        <v>0</v>
      </c>
      <c r="F22" s="131">
        <v>0</v>
      </c>
      <c r="G22" s="131">
        <v>0</v>
      </c>
      <c r="H22" s="131">
        <v>0</v>
      </c>
      <c r="I22" s="131">
        <v>0</v>
      </c>
      <c r="J22" s="131">
        <v>0</v>
      </c>
      <c r="K22" s="132">
        <v>0</v>
      </c>
      <c r="L22" s="133">
        <f>SUM(D22:K22)</f>
        <v>0</v>
      </c>
    </row>
    <row r="23" spans="1:12" x14ac:dyDescent="0.25">
      <c r="A23" s="134"/>
      <c r="B23" s="135" t="s">
        <v>6</v>
      </c>
      <c r="C23" s="161">
        <f>'Pricing Details'!AO53</f>
        <v>0</v>
      </c>
      <c r="D23" s="157">
        <f t="shared" ref="D23:K24" si="12">$C23*D$22*(1+D$5)</f>
        <v>0</v>
      </c>
      <c r="E23" s="158">
        <f t="shared" si="12"/>
        <v>0</v>
      </c>
      <c r="F23" s="158">
        <f t="shared" si="12"/>
        <v>0</v>
      </c>
      <c r="G23" s="158">
        <f t="shared" si="12"/>
        <v>0</v>
      </c>
      <c r="H23" s="158">
        <f t="shared" si="12"/>
        <v>0</v>
      </c>
      <c r="I23" s="158">
        <f t="shared" si="12"/>
        <v>0</v>
      </c>
      <c r="J23" s="158">
        <f t="shared" si="12"/>
        <v>0</v>
      </c>
      <c r="K23" s="159">
        <f t="shared" si="12"/>
        <v>0</v>
      </c>
      <c r="L23" s="160">
        <f t="shared" ref="L23:L25" si="13">SUM(D23:K23)</f>
        <v>0</v>
      </c>
    </row>
    <row r="24" spans="1:12" x14ac:dyDescent="0.25">
      <c r="A24" s="134"/>
      <c r="B24" s="135" t="s">
        <v>7</v>
      </c>
      <c r="C24" s="161">
        <f>'Pricing Details'!AS53</f>
        <v>0</v>
      </c>
      <c r="D24" s="157">
        <f t="shared" si="12"/>
        <v>0</v>
      </c>
      <c r="E24" s="158">
        <f t="shared" si="12"/>
        <v>0</v>
      </c>
      <c r="F24" s="158">
        <f t="shared" si="12"/>
        <v>0</v>
      </c>
      <c r="G24" s="158">
        <f t="shared" si="12"/>
        <v>0</v>
      </c>
      <c r="H24" s="158">
        <f t="shared" si="12"/>
        <v>0</v>
      </c>
      <c r="I24" s="158">
        <f t="shared" si="12"/>
        <v>0</v>
      </c>
      <c r="J24" s="158">
        <f t="shared" si="12"/>
        <v>0</v>
      </c>
      <c r="K24" s="159">
        <f t="shared" si="12"/>
        <v>0</v>
      </c>
      <c r="L24" s="160">
        <f t="shared" si="13"/>
        <v>0</v>
      </c>
    </row>
    <row r="25" spans="1:12" ht="15.75" thickBot="1" x14ac:dyDescent="0.3">
      <c r="A25" s="244" t="s">
        <v>136</v>
      </c>
      <c r="B25" s="245"/>
      <c r="C25" s="136">
        <f>SUM(C23:C24)</f>
        <v>0</v>
      </c>
      <c r="D25" s="137">
        <f t="shared" ref="D25:K25" si="14">SUM(D23:D24)</f>
        <v>0</v>
      </c>
      <c r="E25" s="138">
        <f t="shared" si="14"/>
        <v>0</v>
      </c>
      <c r="F25" s="138">
        <f t="shared" si="14"/>
        <v>0</v>
      </c>
      <c r="G25" s="138">
        <f t="shared" si="14"/>
        <v>0</v>
      </c>
      <c r="H25" s="138">
        <f t="shared" si="14"/>
        <v>0</v>
      </c>
      <c r="I25" s="138">
        <f t="shared" si="14"/>
        <v>0</v>
      </c>
      <c r="J25" s="138">
        <f t="shared" si="14"/>
        <v>0</v>
      </c>
      <c r="K25" s="139">
        <f t="shared" si="14"/>
        <v>0</v>
      </c>
      <c r="L25" s="140">
        <f t="shared" si="13"/>
        <v>0</v>
      </c>
    </row>
    <row r="26" spans="1:12" x14ac:dyDescent="0.25">
      <c r="A26" s="129" t="s">
        <v>108</v>
      </c>
      <c r="B26" s="238" t="s">
        <v>141</v>
      </c>
      <c r="C26" s="239"/>
      <c r="D26" s="130">
        <v>0</v>
      </c>
      <c r="E26" s="131">
        <v>0</v>
      </c>
      <c r="F26" s="131">
        <v>0</v>
      </c>
      <c r="G26" s="131">
        <v>0</v>
      </c>
      <c r="H26" s="131">
        <v>0</v>
      </c>
      <c r="I26" s="131">
        <v>0</v>
      </c>
      <c r="J26" s="131">
        <v>0</v>
      </c>
      <c r="K26" s="132">
        <v>0</v>
      </c>
      <c r="L26" s="133">
        <f>SUM(D26:K26)</f>
        <v>0</v>
      </c>
    </row>
    <row r="27" spans="1:12" x14ac:dyDescent="0.25">
      <c r="A27" s="134"/>
      <c r="B27" s="135" t="s">
        <v>6</v>
      </c>
      <c r="C27" s="161">
        <f>'Pricing Details'!AO63</f>
        <v>0</v>
      </c>
      <c r="D27" s="157">
        <f t="shared" ref="D27:K28" si="15">$C27*D$26*(1+D$5)</f>
        <v>0</v>
      </c>
      <c r="E27" s="158">
        <f t="shared" si="15"/>
        <v>0</v>
      </c>
      <c r="F27" s="158">
        <f t="shared" si="15"/>
        <v>0</v>
      </c>
      <c r="G27" s="158">
        <f t="shared" si="15"/>
        <v>0</v>
      </c>
      <c r="H27" s="158">
        <f t="shared" si="15"/>
        <v>0</v>
      </c>
      <c r="I27" s="158">
        <f t="shared" si="15"/>
        <v>0</v>
      </c>
      <c r="J27" s="158">
        <f t="shared" si="15"/>
        <v>0</v>
      </c>
      <c r="K27" s="159">
        <f t="shared" si="15"/>
        <v>0</v>
      </c>
      <c r="L27" s="160">
        <f t="shared" ref="L27:L29" si="16">SUM(D27:K27)</f>
        <v>0</v>
      </c>
    </row>
    <row r="28" spans="1:12" x14ac:dyDescent="0.25">
      <c r="A28" s="134"/>
      <c r="B28" s="135" t="s">
        <v>7</v>
      </c>
      <c r="C28" s="161">
        <f>'Pricing Details'!AS63</f>
        <v>0</v>
      </c>
      <c r="D28" s="157">
        <f t="shared" si="15"/>
        <v>0</v>
      </c>
      <c r="E28" s="158">
        <f t="shared" si="15"/>
        <v>0</v>
      </c>
      <c r="F28" s="158">
        <f t="shared" si="15"/>
        <v>0</v>
      </c>
      <c r="G28" s="158">
        <f t="shared" si="15"/>
        <v>0</v>
      </c>
      <c r="H28" s="158">
        <f t="shared" si="15"/>
        <v>0</v>
      </c>
      <c r="I28" s="158">
        <f t="shared" si="15"/>
        <v>0</v>
      </c>
      <c r="J28" s="158">
        <f t="shared" si="15"/>
        <v>0</v>
      </c>
      <c r="K28" s="159">
        <f t="shared" si="15"/>
        <v>0</v>
      </c>
      <c r="L28" s="160">
        <f t="shared" si="16"/>
        <v>0</v>
      </c>
    </row>
    <row r="29" spans="1:12" ht="15.75" thickBot="1" x14ac:dyDescent="0.3">
      <c r="A29" s="244" t="s">
        <v>136</v>
      </c>
      <c r="B29" s="245"/>
      <c r="C29" s="136">
        <f>SUM(C27:C28)</f>
        <v>0</v>
      </c>
      <c r="D29" s="137">
        <f t="shared" ref="D29:K29" si="17">SUM(D27:D28)</f>
        <v>0</v>
      </c>
      <c r="E29" s="138">
        <f t="shared" si="17"/>
        <v>0</v>
      </c>
      <c r="F29" s="138">
        <f t="shared" si="17"/>
        <v>0</v>
      </c>
      <c r="G29" s="138">
        <f t="shared" si="17"/>
        <v>0</v>
      </c>
      <c r="H29" s="138">
        <f t="shared" si="17"/>
        <v>0</v>
      </c>
      <c r="I29" s="138">
        <f t="shared" si="17"/>
        <v>0</v>
      </c>
      <c r="J29" s="138">
        <f t="shared" si="17"/>
        <v>0</v>
      </c>
      <c r="K29" s="139">
        <f t="shared" si="17"/>
        <v>0</v>
      </c>
      <c r="L29" s="140">
        <f t="shared" si="16"/>
        <v>0</v>
      </c>
    </row>
    <row r="30" spans="1:12" x14ac:dyDescent="0.25">
      <c r="A30" s="129" t="s">
        <v>118</v>
      </c>
      <c r="B30" s="238" t="s">
        <v>142</v>
      </c>
      <c r="C30" s="239"/>
      <c r="D30" s="130">
        <v>0</v>
      </c>
      <c r="E30" s="131">
        <v>0</v>
      </c>
      <c r="F30" s="131">
        <v>0</v>
      </c>
      <c r="G30" s="131">
        <v>0</v>
      </c>
      <c r="H30" s="131">
        <v>0</v>
      </c>
      <c r="I30" s="131">
        <v>0</v>
      </c>
      <c r="J30" s="131">
        <v>0</v>
      </c>
      <c r="K30" s="132">
        <v>0</v>
      </c>
      <c r="L30" s="133">
        <f>SUM(D30:K30)</f>
        <v>0</v>
      </c>
    </row>
    <row r="31" spans="1:12" x14ac:dyDescent="0.25">
      <c r="A31" s="134"/>
      <c r="B31" s="135" t="s">
        <v>6</v>
      </c>
      <c r="C31" s="161">
        <f>'Pricing Details'!AO69</f>
        <v>0</v>
      </c>
      <c r="D31" s="157">
        <f t="shared" ref="D31:K32" si="18">$C31*D$30*(1+D$5)</f>
        <v>0</v>
      </c>
      <c r="E31" s="158">
        <f t="shared" si="18"/>
        <v>0</v>
      </c>
      <c r="F31" s="158">
        <f t="shared" si="18"/>
        <v>0</v>
      </c>
      <c r="G31" s="158">
        <f t="shared" si="18"/>
        <v>0</v>
      </c>
      <c r="H31" s="158">
        <f t="shared" si="18"/>
        <v>0</v>
      </c>
      <c r="I31" s="158">
        <f t="shared" si="18"/>
        <v>0</v>
      </c>
      <c r="J31" s="158">
        <f t="shared" si="18"/>
        <v>0</v>
      </c>
      <c r="K31" s="159">
        <f t="shared" si="18"/>
        <v>0</v>
      </c>
      <c r="L31" s="160">
        <f t="shared" ref="L31:L33" si="19">SUM(D31:K31)</f>
        <v>0</v>
      </c>
    </row>
    <row r="32" spans="1:12" x14ac:dyDescent="0.25">
      <c r="A32" s="134"/>
      <c r="B32" s="135" t="s">
        <v>7</v>
      </c>
      <c r="C32" s="161">
        <f>'Pricing Details'!AS69</f>
        <v>0</v>
      </c>
      <c r="D32" s="157">
        <f t="shared" si="18"/>
        <v>0</v>
      </c>
      <c r="E32" s="158">
        <f t="shared" si="18"/>
        <v>0</v>
      </c>
      <c r="F32" s="158">
        <f t="shared" si="18"/>
        <v>0</v>
      </c>
      <c r="G32" s="158">
        <f t="shared" si="18"/>
        <v>0</v>
      </c>
      <c r="H32" s="158">
        <f t="shared" si="18"/>
        <v>0</v>
      </c>
      <c r="I32" s="158">
        <f t="shared" si="18"/>
        <v>0</v>
      </c>
      <c r="J32" s="158">
        <f t="shared" si="18"/>
        <v>0</v>
      </c>
      <c r="K32" s="159">
        <f t="shared" si="18"/>
        <v>0</v>
      </c>
      <c r="L32" s="160">
        <f t="shared" si="19"/>
        <v>0</v>
      </c>
    </row>
    <row r="33" spans="1:15" ht="15.75" thickBot="1" x14ac:dyDescent="0.3">
      <c r="A33" s="244" t="s">
        <v>136</v>
      </c>
      <c r="B33" s="245"/>
      <c r="C33" s="136">
        <f>SUM(C31:C32)</f>
        <v>0</v>
      </c>
      <c r="D33" s="137">
        <f t="shared" ref="D33:K33" si="20">SUM(D31:D32)</f>
        <v>0</v>
      </c>
      <c r="E33" s="138">
        <f t="shared" si="20"/>
        <v>0</v>
      </c>
      <c r="F33" s="138">
        <f t="shared" si="20"/>
        <v>0</v>
      </c>
      <c r="G33" s="138">
        <f t="shared" si="20"/>
        <v>0</v>
      </c>
      <c r="H33" s="138">
        <f t="shared" si="20"/>
        <v>0</v>
      </c>
      <c r="I33" s="138">
        <f t="shared" si="20"/>
        <v>0</v>
      </c>
      <c r="J33" s="138">
        <f t="shared" si="20"/>
        <v>0</v>
      </c>
      <c r="K33" s="139">
        <f t="shared" si="20"/>
        <v>0</v>
      </c>
      <c r="L33" s="140">
        <f t="shared" si="19"/>
        <v>0</v>
      </c>
    </row>
    <row r="34" spans="1:15" ht="15" customHeight="1" thickBot="1" x14ac:dyDescent="0.35">
      <c r="A34" s="141"/>
      <c r="B34" s="142"/>
      <c r="C34" s="142"/>
      <c r="D34" s="246"/>
      <c r="E34" s="246"/>
      <c r="F34" s="246"/>
      <c r="G34" s="246"/>
      <c r="H34" s="246"/>
      <c r="I34" s="246"/>
      <c r="J34" s="246"/>
      <c r="K34" s="246"/>
      <c r="L34" s="143"/>
      <c r="N34" s="162" t="s">
        <v>143</v>
      </c>
      <c r="O34" s="162"/>
    </row>
    <row r="35" spans="1:15" ht="15.75" x14ac:dyDescent="0.25">
      <c r="A35" s="134"/>
      <c r="B35" s="247" t="s">
        <v>144</v>
      </c>
      <c r="C35" s="248"/>
      <c r="D35" s="157">
        <f t="shared" ref="D35:K37" si="21">SUM(D7,D11,D15,D19,D23,D27,D31)</f>
        <v>0</v>
      </c>
      <c r="E35" s="158">
        <f t="shared" si="21"/>
        <v>0</v>
      </c>
      <c r="F35" s="158">
        <f t="shared" si="21"/>
        <v>0</v>
      </c>
      <c r="G35" s="158">
        <f t="shared" si="21"/>
        <v>0</v>
      </c>
      <c r="H35" s="158">
        <f t="shared" si="21"/>
        <v>0</v>
      </c>
      <c r="I35" s="158">
        <f t="shared" si="21"/>
        <v>0</v>
      </c>
      <c r="J35" s="158">
        <f t="shared" si="21"/>
        <v>0</v>
      </c>
      <c r="K35" s="159">
        <f t="shared" si="21"/>
        <v>0</v>
      </c>
      <c r="L35" s="173">
        <f t="shared" ref="L35:L36" si="22">SUM(D35:K35)</f>
        <v>0</v>
      </c>
      <c r="N35" s="163">
        <f>L35-'Pricing Details'!AO76</f>
        <v>0</v>
      </c>
      <c r="O35" s="164" t="s">
        <v>145</v>
      </c>
    </row>
    <row r="36" spans="1:15" ht="16.5" thickBot="1" x14ac:dyDescent="0.3">
      <c r="A36" s="134"/>
      <c r="B36" s="249" t="s">
        <v>146</v>
      </c>
      <c r="C36" s="250"/>
      <c r="D36" s="157">
        <f t="shared" si="21"/>
        <v>0</v>
      </c>
      <c r="E36" s="158">
        <f t="shared" si="21"/>
        <v>0</v>
      </c>
      <c r="F36" s="158">
        <f t="shared" si="21"/>
        <v>0</v>
      </c>
      <c r="G36" s="158">
        <f t="shared" si="21"/>
        <v>0</v>
      </c>
      <c r="H36" s="158">
        <f t="shared" si="21"/>
        <v>0</v>
      </c>
      <c r="I36" s="158">
        <f t="shared" si="21"/>
        <v>0</v>
      </c>
      <c r="J36" s="158">
        <f t="shared" si="21"/>
        <v>0</v>
      </c>
      <c r="K36" s="159">
        <f t="shared" si="21"/>
        <v>0</v>
      </c>
      <c r="L36" s="173">
        <f t="shared" si="22"/>
        <v>0</v>
      </c>
      <c r="N36" s="163">
        <f>L36-'Pricing Details'!AS76</f>
        <v>0</v>
      </c>
      <c r="O36" s="164" t="s">
        <v>145</v>
      </c>
    </row>
    <row r="37" spans="1:15" ht="19.5" thickBot="1" x14ac:dyDescent="0.35">
      <c r="A37" s="144"/>
      <c r="B37" s="251" t="s">
        <v>147</v>
      </c>
      <c r="C37" s="252"/>
      <c r="D37" s="145">
        <f t="shared" si="21"/>
        <v>0</v>
      </c>
      <c r="E37" s="146">
        <f t="shared" si="21"/>
        <v>0</v>
      </c>
      <c r="F37" s="146">
        <f t="shared" si="21"/>
        <v>0</v>
      </c>
      <c r="G37" s="146">
        <f t="shared" si="21"/>
        <v>0</v>
      </c>
      <c r="H37" s="146">
        <f t="shared" si="21"/>
        <v>0</v>
      </c>
      <c r="I37" s="146">
        <f t="shared" si="21"/>
        <v>0</v>
      </c>
      <c r="J37" s="146">
        <f t="shared" si="21"/>
        <v>0</v>
      </c>
      <c r="K37" s="147">
        <f t="shared" si="21"/>
        <v>0</v>
      </c>
      <c r="L37" s="172">
        <f>SUM(D37:K37)</f>
        <v>0</v>
      </c>
      <c r="N37" s="162"/>
      <c r="O37" s="162"/>
    </row>
  </sheetData>
  <mergeCells count="21">
    <mergeCell ref="B35:C35"/>
    <mergeCell ref="B36:C36"/>
    <mergeCell ref="B37:C37"/>
    <mergeCell ref="A25:B25"/>
    <mergeCell ref="B26:C26"/>
    <mergeCell ref="A29:B29"/>
    <mergeCell ref="B30:C30"/>
    <mergeCell ref="A33:B33"/>
    <mergeCell ref="D34:K34"/>
    <mergeCell ref="A13:B13"/>
    <mergeCell ref="B14:C14"/>
    <mergeCell ref="A17:B17"/>
    <mergeCell ref="B18:C18"/>
    <mergeCell ref="A21:B21"/>
    <mergeCell ref="B22:C22"/>
    <mergeCell ref="A1:L2"/>
    <mergeCell ref="B10:C10"/>
    <mergeCell ref="B4:C4"/>
    <mergeCell ref="B5:C5"/>
    <mergeCell ref="B6:C6"/>
    <mergeCell ref="A9:B9"/>
  </mergeCells>
  <conditionalFormatting sqref="N35:N36">
    <cfRule type="cellIs" dxfId="1" priority="1" operator="equal">
      <formula>0</formula>
    </cfRule>
    <cfRule type="cellIs" dxfId="0" priority="2" operator="notEqual">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EB284-B761-4134-92ED-B3D045BA9EE3}">
  <sheetPr>
    <pageSetUpPr fitToPage="1"/>
  </sheetPr>
  <dimension ref="A1:E29"/>
  <sheetViews>
    <sheetView topLeftCell="A3" workbookViewId="0">
      <selection activeCell="C7" sqref="C7:E7"/>
    </sheetView>
  </sheetViews>
  <sheetFormatPr defaultColWidth="9.140625" defaultRowHeight="12.75" x14ac:dyDescent="0.2"/>
  <cols>
    <col min="1" max="1" width="14" style="1" customWidth="1"/>
    <col min="2" max="2" width="18" style="1" customWidth="1"/>
    <col min="3" max="4" width="21.5703125" style="1" customWidth="1"/>
    <col min="5" max="5" width="49.5703125" style="1" customWidth="1"/>
  </cols>
  <sheetData>
    <row r="1" spans="1:5" hidden="1" x14ac:dyDescent="0.2"/>
    <row r="2" spans="1:5" hidden="1" x14ac:dyDescent="0.2"/>
    <row r="3" spans="1:5" ht="38.25" customHeight="1" x14ac:dyDescent="0.4">
      <c r="A3" s="256" t="s">
        <v>156</v>
      </c>
      <c r="B3" s="257"/>
      <c r="C3" s="257"/>
      <c r="D3" s="257"/>
      <c r="E3" s="258"/>
    </row>
    <row r="4" spans="1:5" ht="30" customHeight="1" x14ac:dyDescent="0.2">
      <c r="A4" s="259" t="s">
        <v>181</v>
      </c>
      <c r="B4" s="260"/>
      <c r="C4" s="260"/>
      <c r="D4" s="260"/>
      <c r="E4" s="261"/>
    </row>
    <row r="5" spans="1:5" ht="22.5" customHeight="1" x14ac:dyDescent="0.25">
      <c r="A5" s="262" t="s">
        <v>157</v>
      </c>
      <c r="B5" s="263"/>
      <c r="C5" s="263"/>
      <c r="D5" s="263"/>
      <c r="E5" s="264"/>
    </row>
    <row r="6" spans="1:5" ht="24.75" customHeight="1" x14ac:dyDescent="0.25">
      <c r="A6" s="19" t="s">
        <v>148</v>
      </c>
      <c r="B6" s="19" t="s">
        <v>149</v>
      </c>
      <c r="C6" s="265" t="s">
        <v>159</v>
      </c>
      <c r="D6" s="266"/>
      <c r="E6" s="267"/>
    </row>
    <row r="7" spans="1:5" ht="18" customHeight="1" x14ac:dyDescent="0.2">
      <c r="A7" s="20" t="s">
        <v>161</v>
      </c>
      <c r="B7" s="21"/>
      <c r="C7" s="253"/>
      <c r="D7" s="254"/>
      <c r="E7" s="255"/>
    </row>
    <row r="8" spans="1:5" ht="18" customHeight="1" x14ac:dyDescent="0.2">
      <c r="A8" s="20" t="s">
        <v>162</v>
      </c>
      <c r="B8" s="21"/>
      <c r="C8" s="253"/>
      <c r="D8" s="254"/>
      <c r="E8" s="255"/>
    </row>
    <row r="9" spans="1:5" ht="18" customHeight="1" x14ac:dyDescent="0.2">
      <c r="A9" s="20" t="s">
        <v>163</v>
      </c>
      <c r="B9" s="21"/>
      <c r="C9" s="253"/>
      <c r="D9" s="254"/>
      <c r="E9" s="255"/>
    </row>
    <row r="10" spans="1:5" ht="18" customHeight="1" x14ac:dyDescent="0.2">
      <c r="A10" s="20" t="s">
        <v>164</v>
      </c>
      <c r="B10" s="21"/>
      <c r="C10" s="253"/>
      <c r="D10" s="254"/>
      <c r="E10" s="255"/>
    </row>
    <row r="11" spans="1:5" ht="18" customHeight="1" x14ac:dyDescent="0.2">
      <c r="A11" s="20" t="s">
        <v>165</v>
      </c>
      <c r="B11" s="21"/>
      <c r="C11" s="253"/>
      <c r="D11" s="254"/>
      <c r="E11" s="255"/>
    </row>
    <row r="12" spans="1:5" ht="18" customHeight="1" x14ac:dyDescent="0.2">
      <c r="A12" s="20" t="s">
        <v>166</v>
      </c>
      <c r="B12" s="21"/>
      <c r="C12" s="253"/>
      <c r="D12" s="254"/>
      <c r="E12" s="255"/>
    </row>
    <row r="13" spans="1:5" ht="18" customHeight="1" x14ac:dyDescent="0.2">
      <c r="A13" s="20" t="s">
        <v>167</v>
      </c>
      <c r="B13" s="21"/>
      <c r="C13" s="253"/>
      <c r="D13" s="254"/>
      <c r="E13" s="255"/>
    </row>
    <row r="14" spans="1:5" ht="18" customHeight="1" x14ac:dyDescent="0.2">
      <c r="A14" s="20" t="s">
        <v>168</v>
      </c>
      <c r="B14" s="21"/>
      <c r="C14" s="253"/>
      <c r="D14" s="254"/>
      <c r="E14" s="255"/>
    </row>
    <row r="15" spans="1:5" ht="18" customHeight="1" x14ac:dyDescent="0.2">
      <c r="A15" s="20" t="s">
        <v>169</v>
      </c>
      <c r="B15" s="21"/>
      <c r="C15" s="253"/>
      <c r="D15" s="254"/>
      <c r="E15" s="255"/>
    </row>
    <row r="16" spans="1:5" ht="18" customHeight="1" x14ac:dyDescent="0.2">
      <c r="A16" s="20" t="s">
        <v>170</v>
      </c>
      <c r="B16" s="21"/>
      <c r="C16" s="253"/>
      <c r="D16" s="254"/>
      <c r="E16" s="255"/>
    </row>
    <row r="17" spans="1:5" x14ac:dyDescent="0.2">
      <c r="A17" s="268"/>
      <c r="B17" s="268"/>
      <c r="C17" s="268"/>
      <c r="D17" s="268"/>
      <c r="E17" s="268"/>
    </row>
    <row r="18" spans="1:5" ht="24.75" customHeight="1" x14ac:dyDescent="0.25">
      <c r="A18" s="262" t="s">
        <v>158</v>
      </c>
      <c r="B18" s="263"/>
      <c r="C18" s="263"/>
      <c r="D18" s="263"/>
      <c r="E18" s="264"/>
    </row>
    <row r="19" spans="1:5" ht="29.25" customHeight="1" x14ac:dyDescent="0.25">
      <c r="A19" s="19" t="s">
        <v>148</v>
      </c>
      <c r="B19" s="19" t="s">
        <v>149</v>
      </c>
      <c r="C19" s="265" t="s">
        <v>160</v>
      </c>
      <c r="D19" s="266"/>
      <c r="E19" s="267"/>
    </row>
    <row r="20" spans="1:5" ht="18" customHeight="1" x14ac:dyDescent="0.2">
      <c r="A20" s="20" t="s">
        <v>171</v>
      </c>
      <c r="B20" s="21"/>
      <c r="C20" s="253"/>
      <c r="D20" s="254"/>
      <c r="E20" s="255"/>
    </row>
    <row r="21" spans="1:5" ht="18" customHeight="1" x14ac:dyDescent="0.2">
      <c r="A21" s="20" t="s">
        <v>172</v>
      </c>
      <c r="B21" s="21"/>
      <c r="C21" s="253"/>
      <c r="D21" s="254"/>
      <c r="E21" s="255"/>
    </row>
    <row r="22" spans="1:5" ht="18" customHeight="1" x14ac:dyDescent="0.2">
      <c r="A22" s="20" t="s">
        <v>173</v>
      </c>
      <c r="B22" s="21"/>
      <c r="C22" s="253"/>
      <c r="D22" s="254"/>
      <c r="E22" s="255"/>
    </row>
    <row r="23" spans="1:5" ht="18" customHeight="1" x14ac:dyDescent="0.2">
      <c r="A23" s="20" t="s">
        <v>174</v>
      </c>
      <c r="B23" s="21"/>
      <c r="C23" s="253"/>
      <c r="D23" s="254"/>
      <c r="E23" s="255"/>
    </row>
    <row r="24" spans="1:5" ht="18" customHeight="1" x14ac:dyDescent="0.2">
      <c r="A24" s="20" t="s">
        <v>175</v>
      </c>
      <c r="B24" s="21"/>
      <c r="C24" s="253"/>
      <c r="D24" s="254"/>
      <c r="E24" s="255"/>
    </row>
    <row r="25" spans="1:5" ht="18" customHeight="1" x14ac:dyDescent="0.2">
      <c r="A25" s="20" t="s">
        <v>176</v>
      </c>
      <c r="B25" s="21"/>
      <c r="C25" s="253"/>
      <c r="D25" s="254"/>
      <c r="E25" s="255"/>
    </row>
    <row r="26" spans="1:5" ht="18" customHeight="1" x14ac:dyDescent="0.2">
      <c r="A26" s="20" t="s">
        <v>177</v>
      </c>
      <c r="B26" s="21"/>
      <c r="C26" s="253"/>
      <c r="D26" s="254"/>
      <c r="E26" s="255"/>
    </row>
    <row r="27" spans="1:5" ht="18" customHeight="1" x14ac:dyDescent="0.2">
      <c r="A27" s="20" t="s">
        <v>178</v>
      </c>
      <c r="B27" s="21"/>
      <c r="C27" s="253"/>
      <c r="D27" s="254"/>
      <c r="E27" s="255"/>
    </row>
    <row r="28" spans="1:5" ht="18" customHeight="1" x14ac:dyDescent="0.2">
      <c r="A28" s="20" t="s">
        <v>179</v>
      </c>
      <c r="B28" s="21"/>
      <c r="C28" s="253"/>
      <c r="D28" s="254"/>
      <c r="E28" s="255"/>
    </row>
    <row r="29" spans="1:5" ht="18" customHeight="1" x14ac:dyDescent="0.2">
      <c r="A29" s="20" t="s">
        <v>180</v>
      </c>
      <c r="B29" s="21"/>
      <c r="C29" s="253"/>
      <c r="D29" s="254"/>
      <c r="E29" s="255"/>
    </row>
  </sheetData>
  <mergeCells count="27">
    <mergeCell ref="C27:E27"/>
    <mergeCell ref="C28:E28"/>
    <mergeCell ref="C29:E29"/>
    <mergeCell ref="C21:E21"/>
    <mergeCell ref="C22:E22"/>
    <mergeCell ref="C23:E23"/>
    <mergeCell ref="C24:E24"/>
    <mergeCell ref="C25:E25"/>
    <mergeCell ref="C26:E26"/>
    <mergeCell ref="C20:E20"/>
    <mergeCell ref="C9:E9"/>
    <mergeCell ref="C10:E10"/>
    <mergeCell ref="C11:E11"/>
    <mergeCell ref="C12:E12"/>
    <mergeCell ref="C13:E13"/>
    <mergeCell ref="C14:E14"/>
    <mergeCell ref="C15:E15"/>
    <mergeCell ref="C16:E16"/>
    <mergeCell ref="A17:E17"/>
    <mergeCell ref="A18:E18"/>
    <mergeCell ref="C19:E19"/>
    <mergeCell ref="C8:E8"/>
    <mergeCell ref="A3:E3"/>
    <mergeCell ref="A4:E4"/>
    <mergeCell ref="A5:E5"/>
    <mergeCell ref="C6:E6"/>
    <mergeCell ref="C7:E7"/>
  </mergeCells>
  <pageMargins left="0.7" right="0.7" top="0.75" bottom="0.75" header="0.3" footer="0.3"/>
  <pageSetup scale="88" orientation="landscape" r:id="rId1"/>
  <headerFooter>
    <oddFooter>&amp;L_x000D_&amp;1#&amp;"Calibri"&amp;10&amp;K000000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5835EFBBE359744A6FA4A88F1937247" ma:contentTypeVersion="17" ma:contentTypeDescription="Create a new document." ma:contentTypeScope="" ma:versionID="dc2cfbd25de7373062382c872a5d2e49">
  <xsd:schema xmlns:xsd="http://www.w3.org/2001/XMLSchema" xmlns:xs="http://www.w3.org/2001/XMLSchema" xmlns:p="http://schemas.microsoft.com/office/2006/metadata/properties" xmlns:ns2="4503acbe-a90a-4f40-8d90-a793bd32a887" xmlns:ns3="066ae471-b4a1-43ed-8e48-7aa752812586" xmlns:ns4="a776e906-08b3-4826-b95f-6aa4d4d0b9ef" targetNamespace="http://schemas.microsoft.com/office/2006/metadata/properties" ma:root="true" ma:fieldsID="3e66aab373fa3f61d15156e5db8fcc26" ns2:_="" ns3:_="" ns4:_="">
    <xsd:import namespace="4503acbe-a90a-4f40-8d90-a793bd32a887"/>
    <xsd:import namespace="066ae471-b4a1-43ed-8e48-7aa752812586"/>
    <xsd:import namespace="a776e906-08b3-4826-b95f-6aa4d4d0b9e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4: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hyperlink" minOccurs="0"/>
                <xsd:element ref="ns2:VersionComment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03acbe-a90a-4f40-8d90-a793bd32a8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9eb3f2a-80f5-42ea-84c3-437bd8a86f36"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hyperlink" ma:index="22"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VersionComments" ma:index="23" nillable="true" ma:displayName="Version Comments" ma:description="Captures Version Updates." ma:format="Dropdown" ma:internalName="VersionComments">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66ae471-b4a1-43ed-8e48-7aa752812586"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776e906-08b3-4826-b95f-6aa4d4d0b9ef"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64e1863b-f222-41f8-87d7-651e0d35d816}" ma:internalName="TaxCatchAll" ma:showField="CatchAllData" ma:web="066ae471-b4a1-43ed-8e48-7aa75281258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776e906-08b3-4826-b95f-6aa4d4d0b9ef" xsi:nil="true"/>
    <lcf76f155ced4ddcb4097134ff3c332f xmlns="4503acbe-a90a-4f40-8d90-a793bd32a887">
      <Terms xmlns="http://schemas.microsoft.com/office/infopath/2007/PartnerControls"/>
    </lcf76f155ced4ddcb4097134ff3c332f>
    <hyperlink xmlns="4503acbe-a90a-4f40-8d90-a793bd32a887">
      <Url xsi:nil="true"/>
      <Description xsi:nil="true"/>
    </hyperlink>
    <VersionComments xmlns="4503acbe-a90a-4f40-8d90-a793bd32a887" xsi:nil="true"/>
  </documentManagement>
</p:properties>
</file>

<file path=customXml/itemProps1.xml><?xml version="1.0" encoding="utf-8"?>
<ds:datastoreItem xmlns:ds="http://schemas.openxmlformats.org/officeDocument/2006/customXml" ds:itemID="{C253C884-6EEB-46B1-A486-157A24A6FC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03acbe-a90a-4f40-8d90-a793bd32a887"/>
    <ds:schemaRef ds:uri="066ae471-b4a1-43ed-8e48-7aa752812586"/>
    <ds:schemaRef ds:uri="a776e906-08b3-4826-b95f-6aa4d4d0b9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B25F15-D9BA-4F9C-AEEA-77123DB191E9}">
  <ds:schemaRefs>
    <ds:schemaRef ds:uri="http://schemas.microsoft.com/sharepoint/v3/contenttype/forms"/>
  </ds:schemaRefs>
</ds:datastoreItem>
</file>

<file path=customXml/itemProps3.xml><?xml version="1.0" encoding="utf-8"?>
<ds:datastoreItem xmlns:ds="http://schemas.openxmlformats.org/officeDocument/2006/customXml" ds:itemID="{532ADF6F-02C4-46AF-8480-A1411D7F643F}">
  <ds:schemaRefs>
    <ds:schemaRef ds:uri="a776e906-08b3-4826-b95f-6aa4d4d0b9ef"/>
    <ds:schemaRef ds:uri="http://schemas.microsoft.com/office/infopath/2007/PartnerControls"/>
    <ds:schemaRef ds:uri="http://schemas.microsoft.com/office/2006/documentManagement/types"/>
    <ds:schemaRef ds:uri="http://www.w3.org/XML/1998/namespace"/>
    <ds:schemaRef ds:uri="066ae471-b4a1-43ed-8e48-7aa752812586"/>
    <ds:schemaRef ds:uri="http://purl.org/dc/terms/"/>
    <ds:schemaRef ds:uri="http://schemas.openxmlformats.org/package/2006/metadata/core-properties"/>
    <ds:schemaRef ds:uri="http://purl.org/dc/dcmitype/"/>
    <ds:schemaRef ds:uri="4503acbe-a90a-4f40-8d90-a793bd32a887"/>
    <ds:schemaRef ds:uri="http://schemas.microsoft.com/office/2006/metadata/properties"/>
    <ds:schemaRef ds:uri="http://purl.org/dc/elements/1.1/"/>
  </ds:schemaRefs>
</ds:datastoreItem>
</file>

<file path=docMetadata/LabelInfo.xml><?xml version="1.0" encoding="utf-8"?>
<clbl:labelList xmlns:clbl="http://schemas.microsoft.com/office/2020/mipLabelMetadata">
  <clbl:label id="{90e9e5aa-d387-4eb5-91f2-5e1c950a7e8b}" enabled="1" method="Privileged" siteId="{3bbabadf-0ad6-4f66-984b-4c0586a4ef8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Pricing Summary Sheet</vt:lpstr>
      <vt:lpstr>Pricing Details</vt:lpstr>
      <vt:lpstr>Annual Spread Pricing</vt:lpstr>
      <vt:lpstr>Assumptions</vt:lpstr>
    </vt:vector>
  </TitlesOfParts>
  <Manager/>
  <Company>PGE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Tarig Ali</dc:creator>
  <cp:keywords/>
  <dc:description/>
  <cp:lastModifiedBy>Sarah Hadi</cp:lastModifiedBy>
  <cp:revision/>
  <dcterms:created xsi:type="dcterms:W3CDTF">2017-12-06T17:47:26Z</dcterms:created>
  <dcterms:modified xsi:type="dcterms:W3CDTF">2025-06-13T23:38:20Z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0x010100B5835EFBBE359744A6FA4A88F1937247</vt:lpwstr>
  </property>
  <property fmtid="{D5CDD505-2E9C-101B-9397-08002B2CF9AE}" pid="3" name="MediaServiceImageTags">
    <vt:lpwstr/>
  </property>
</Properties>
</file>