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berblick" sheetId="1" r:id="rId4"/>
    <sheet state="visible" name="Backlog" sheetId="2" r:id="rId5"/>
    <sheet state="visible" name="Hilfstabelle - BurnDownTabelle" sheetId="3" r:id="rId6"/>
  </sheets>
  <definedNames/>
  <calcPr/>
  <extLst>
    <ext uri="GoogleSheetsCustomDataVersion1">
      <go:sheetsCustomData xmlns:go="http://customooxmlschemas.google.com/" r:id="rId7" roundtripDataSignature="AMtx7mi5bLg3x7/YUxqmw8VtyogZlWqDeA=="/>
    </ext>
  </extLst>
</workbook>
</file>

<file path=xl/sharedStrings.xml><?xml version="1.0" encoding="utf-8"?>
<sst xmlns="http://schemas.openxmlformats.org/spreadsheetml/2006/main" count="59" uniqueCount="54">
  <si>
    <t xml:space="preserve">Burndown Chart </t>
  </si>
  <si>
    <t>SPRINTINFORMATIONEN</t>
  </si>
  <si>
    <t>AKTUELLE SPRINTINFO</t>
  </si>
  <si>
    <t>Feld</t>
  </si>
  <si>
    <t>Wert</t>
  </si>
  <si>
    <t>Startdatum</t>
  </si>
  <si>
    <t>Enddatum Sprint</t>
  </si>
  <si>
    <t>Sprintlänge (brutto)</t>
  </si>
  <si>
    <t>Sprintlänge (netto)</t>
  </si>
  <si>
    <t>Ferientage</t>
  </si>
  <si>
    <t>Verfügbare Stunden Insgesamt</t>
  </si>
  <si>
    <t>Teamgröße</t>
  </si>
  <si>
    <t>Summe Storypoints</t>
  </si>
  <si>
    <t>Maximale Teamauslastung</t>
  </si>
  <si>
    <t>Offene Storypoints</t>
  </si>
  <si>
    <t>Tägliche Arbeitszeit in Stunden</t>
  </si>
  <si>
    <t>Anzahl an Storys im Sprint</t>
  </si>
  <si>
    <t>Nummer des aktuellen Sprints</t>
  </si>
  <si>
    <t>Fertiggestellte Storys</t>
  </si>
  <si>
    <t>Teammitglieder</t>
  </si>
  <si>
    <t>Jan</t>
  </si>
  <si>
    <t>Peter</t>
  </si>
  <si>
    <t>Claudia</t>
  </si>
  <si>
    <t>Paul</t>
  </si>
  <si>
    <t xml:space="preserve">Max </t>
  </si>
  <si>
    <t>Status</t>
  </si>
  <si>
    <t>in Arbeit</t>
  </si>
  <si>
    <t>erledigt</t>
  </si>
  <si>
    <t>offen</t>
  </si>
  <si>
    <t>Sprintstart</t>
  </si>
  <si>
    <t>Sprintdauer in Tagen</t>
  </si>
  <si>
    <t>Velocity</t>
  </si>
  <si>
    <t>Sprint ID</t>
  </si>
  <si>
    <t>Backlog Item ID</t>
  </si>
  <si>
    <t>StoryPoints</t>
  </si>
  <si>
    <t>Story</t>
  </si>
  <si>
    <t>Zugewiesen an</t>
  </si>
  <si>
    <t>Fertiggestellt am</t>
  </si>
  <si>
    <t>Sprinttag</t>
  </si>
  <si>
    <t>Hilfsspalte</t>
  </si>
  <si>
    <t>a</t>
  </si>
  <si>
    <t>b</t>
  </si>
  <si>
    <t>c</t>
  </si>
  <si>
    <t>d</t>
  </si>
  <si>
    <t>e</t>
  </si>
  <si>
    <t>f</t>
  </si>
  <si>
    <t>g</t>
  </si>
  <si>
    <t>h</t>
  </si>
  <si>
    <t>Storypoints</t>
  </si>
  <si>
    <t>Ideallinie</t>
  </si>
  <si>
    <t>Realer Verlauf</t>
  </si>
  <si>
    <t>Fertige SP</t>
  </si>
  <si>
    <t>Aktuell</t>
  </si>
  <si>
    <t>Ergebnis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</si>
</sst>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[$-407]d/\ mmm/\ yy"/>
    <numFmt numFmtId="166" formatCode="0.0"/>
  </numFmts>
  <fonts count="16">
    <font>
      <sz val="12.0"/>
      <color theme="1"/>
      <name val="Calibri"/>
      <scheme val="minor"/>
    </font>
    <font>
      <b/>
      <sz val="36.0"/>
      <color rgb="FF244D80"/>
      <name val="Calibri"/>
    </font>
    <font>
      <sz val="12.0"/>
      <color theme="1"/>
      <name val="Calibri"/>
    </font>
    <font>
      <sz val="14.0"/>
      <color theme="1"/>
      <name val="Arial"/>
    </font>
    <font>
      <sz val="16.0"/>
      <color theme="1"/>
      <name val="Arial"/>
    </font>
    <font/>
    <font>
      <b/>
      <sz val="12.0"/>
      <color theme="0"/>
      <name val="Arial"/>
    </font>
    <font>
      <sz val="12.0"/>
      <color theme="1"/>
      <name val="Arial"/>
    </font>
    <font>
      <b/>
      <sz val="12.0"/>
      <color rgb="FFE54747"/>
      <name val="Arial"/>
    </font>
    <font>
      <b/>
      <sz val="12.0"/>
      <color theme="1"/>
      <name val="Calibri"/>
    </font>
    <font>
      <sz val="14.0"/>
      <color rgb="FF222222"/>
      <name val="Arial"/>
    </font>
    <font>
      <b/>
      <sz val="14.0"/>
      <color theme="1"/>
      <name val="Arial"/>
    </font>
    <font>
      <sz val="12.0"/>
      <color theme="0"/>
      <name val="Arial"/>
    </font>
    <font>
      <sz val="12.0"/>
      <color theme="0"/>
      <name val="Calibri"/>
    </font>
    <font>
      <b/>
      <sz val="12.0"/>
      <color theme="1"/>
      <name val="Arial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F9D3E"/>
        <bgColor rgb="FFEF9D3E"/>
      </patternFill>
    </fill>
    <fill>
      <patternFill patternType="solid">
        <fgColor rgb="FF244D80"/>
        <bgColor rgb="FF244D80"/>
      </patternFill>
    </fill>
    <fill>
      <patternFill patternType="solid">
        <fgColor rgb="FFB2CCDB"/>
        <bgColor rgb="FFB2CCDB"/>
      </patternFill>
    </fill>
    <fill>
      <patternFill patternType="solid">
        <fgColor rgb="FFE54747"/>
        <bgColor rgb="FFE54747"/>
      </patternFill>
    </fill>
  </fills>
  <borders count="12">
    <border/>
    <border>
      <left/>
      <right/>
      <top/>
      <bottom/>
    </border>
    <border>
      <left/>
      <top/>
      <bottom/>
    </border>
    <border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244D80"/>
      </left>
      <right style="medium">
        <color rgb="FF244D80"/>
      </right>
      <top style="medium">
        <color rgb="FF244D80"/>
      </top>
      <bottom style="medium">
        <color rgb="FF244D80"/>
      </bottom>
    </border>
    <border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Border="1" applyFill="1" applyFont="1"/>
    <xf borderId="1" fillId="3" fontId="3" numFmtId="0" xfId="0" applyBorder="1" applyFill="1" applyFont="1"/>
    <xf borderId="2" fillId="3" fontId="4" numFmtId="0" xfId="0" applyAlignment="1" applyBorder="1" applyFont="1">
      <alignment horizontal="center"/>
    </xf>
    <xf borderId="3" fillId="0" fontId="5" numFmtId="0" xfId="0" applyBorder="1" applyFont="1"/>
    <xf borderId="1" fillId="4" fontId="6" numFmtId="0" xfId="0" applyBorder="1" applyFill="1" applyFont="1"/>
    <xf borderId="1" fillId="2" fontId="7" numFmtId="0" xfId="0" applyBorder="1" applyFont="1"/>
    <xf borderId="1" fillId="2" fontId="8" numFmtId="0" xfId="0" applyBorder="1" applyFont="1"/>
    <xf borderId="1" fillId="2" fontId="9" numFmtId="0" xfId="0" applyBorder="1" applyFont="1"/>
    <xf borderId="0" fillId="0" fontId="7" numFmtId="0" xfId="0" applyFont="1"/>
    <xf borderId="0" fillId="0" fontId="7" numFmtId="164" xfId="0" applyFont="1" applyNumberFormat="1"/>
    <xf borderId="4" fillId="0" fontId="7" numFmtId="0" xfId="0" applyBorder="1" applyFont="1"/>
    <xf borderId="5" fillId="0" fontId="7" numFmtId="164" xfId="0" applyBorder="1" applyFont="1" applyNumberFormat="1"/>
    <xf borderId="1" fillId="2" fontId="2" numFmtId="165" xfId="0" applyBorder="1" applyFont="1" applyNumberFormat="1"/>
    <xf borderId="0" fillId="0" fontId="7" numFmtId="1" xfId="0" applyFont="1" applyNumberFormat="1"/>
    <xf borderId="6" fillId="0" fontId="7" numFmtId="0" xfId="0" applyBorder="1" applyFont="1"/>
    <xf borderId="7" fillId="0" fontId="7" numFmtId="1" xfId="0" applyBorder="1" applyFont="1" applyNumberFormat="1"/>
    <xf borderId="8" fillId="0" fontId="7" numFmtId="0" xfId="0" applyBorder="1" applyFont="1"/>
    <xf borderId="9" fillId="0" fontId="7" numFmtId="0" xfId="0" applyBorder="1" applyFont="1"/>
    <xf borderId="9" fillId="0" fontId="2" numFmtId="0" xfId="0" applyBorder="1" applyFont="1"/>
    <xf borderId="0" fillId="0" fontId="7" numFmtId="9" xfId="0" applyFont="1" applyNumberFormat="1"/>
    <xf borderId="0" fillId="0" fontId="7" numFmtId="166" xfId="0" applyFont="1" applyNumberFormat="1"/>
    <xf borderId="1" fillId="2" fontId="7" numFmtId="1" xfId="0" applyBorder="1" applyFont="1" applyNumberFormat="1"/>
    <xf borderId="1" fillId="2" fontId="7" numFmtId="9" xfId="0" applyBorder="1" applyFont="1" applyNumberFormat="1"/>
    <xf borderId="0" fillId="0" fontId="2" numFmtId="0" xfId="0" applyFont="1"/>
    <xf borderId="1" fillId="4" fontId="6" numFmtId="0" xfId="0" applyBorder="1" applyFont="1"/>
    <xf borderId="10" fillId="2" fontId="7" numFmtId="0" xfId="0" applyBorder="1" applyFont="1"/>
    <xf borderId="1" fillId="2" fontId="3" numFmtId="0" xfId="0" applyBorder="1" applyFont="1"/>
    <xf borderId="1" fillId="5" fontId="3" numFmtId="14" xfId="0" applyBorder="1" applyFill="1" applyFont="1" applyNumberFormat="1"/>
    <xf borderId="1" fillId="2" fontId="10" numFmtId="0" xfId="0" applyBorder="1" applyFont="1"/>
    <xf borderId="1" fillId="3" fontId="3" numFmtId="1" xfId="0" applyBorder="1" applyFont="1" applyNumberFormat="1"/>
    <xf borderId="1" fillId="6" fontId="11" numFmtId="0" xfId="0" applyBorder="1" applyFill="1" applyFont="1"/>
    <xf borderId="1" fillId="4" fontId="12" numFmtId="0" xfId="0" applyBorder="1" applyFont="1"/>
    <xf borderId="1" fillId="4" fontId="12" numFmtId="0" xfId="0" applyAlignment="1" applyBorder="1" applyFont="1">
      <alignment shrinkToFit="0" wrapText="1"/>
    </xf>
    <xf borderId="1" fillId="2" fontId="13" numFmtId="0" xfId="0" applyBorder="1" applyFont="1"/>
    <xf borderId="0" fillId="0" fontId="7" numFmtId="14" xfId="0" applyFont="1" applyNumberFormat="1"/>
    <xf borderId="0" fillId="0" fontId="14" numFmtId="0" xfId="0" applyFont="1"/>
    <xf borderId="0" fillId="0" fontId="2" numFmtId="2" xfId="0" applyFont="1" applyNumberFormat="1"/>
    <xf borderId="0" fillId="0" fontId="15" numFmtId="0" xfId="0" applyFont="1"/>
    <xf borderId="1" fillId="2" fontId="12" numFmtId="0" xfId="0" applyBorder="1" applyFont="1"/>
    <xf borderId="2" fillId="4" fontId="12" numFmtId="0" xfId="0" applyAlignment="1" applyBorder="1" applyFont="1">
      <alignment horizontal="center"/>
    </xf>
    <xf borderId="11" fillId="0" fontId="5" numFmtId="0" xfId="0" applyBorder="1" applyFont="1"/>
    <xf borderId="1" fillId="4" fontId="12" numFmtId="0" xfId="0" applyAlignment="1" applyBorder="1" applyFont="1">
      <alignment horizontal="center"/>
    </xf>
    <xf borderId="0" fillId="0" fontId="7" numFmtId="0" xfId="0" applyFont="1"/>
    <xf borderId="1" fillId="2" fontId="2" numFmtId="1" xfId="0" applyBorder="1" applyFont="1" applyNumberFormat="1"/>
    <xf borderId="0" fillId="0" fontId="2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B2CCDB"/>
          <bgColor rgb="FFB2CCD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5">
    <tableStyle count="2" pivot="0" name="Überblick-style">
      <tableStyleElement dxfId="1" type="firstRowStripe"/>
      <tableStyleElement dxfId="2" type="secondRowStripe"/>
    </tableStyle>
    <tableStyle count="2" pivot="0" name="Überblick-style 2">
      <tableStyleElement dxfId="1" type="firstRowStripe"/>
      <tableStyleElement dxfId="2" type="secondRowStripe"/>
    </tableStyle>
    <tableStyle count="2" pivot="0" name="Überblick-style 3">
      <tableStyleElement dxfId="1" type="firstRowStripe"/>
      <tableStyleElement dxfId="2" type="secondRowStripe"/>
    </tableStyle>
    <tableStyle count="2" pivot="0" name="Backlog-style">
      <tableStyleElement dxfId="1" type="firstRowStripe"/>
      <tableStyleElement dxfId="2" type="secondRowStripe"/>
    </tableStyle>
    <tableStyle count="2" pivot="0" name="Hilfstabelle - BurnDownTabelle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2800">
                <a:solidFill>
                  <a:srgbClr val="244D80"/>
                </a:solidFill>
                <a:latin typeface="Arial"/>
              </a:defRPr>
            </a:pPr>
            <a:r>
              <a:rPr b="0" i="0" sz="2800">
                <a:solidFill>
                  <a:srgbClr val="244D80"/>
                </a:solidFill>
                <a:latin typeface="Arial"/>
              </a:rPr>
              <a:t>SPRINT BURN DOWN</a:t>
            </a:r>
          </a:p>
        </c:rich>
      </c:tx>
      <c:layout>
        <c:manualLayout>
          <c:xMode val="edge"/>
          <c:yMode val="edge"/>
          <c:x val="0.317696062992126"/>
          <c:y val="0.0957943925233645"/>
        </c:manualLayout>
      </c:layout>
      <c:overlay val="0"/>
    </c:title>
    <c:plotArea>
      <c:layout>
        <c:manualLayout>
          <c:xMode val="edge"/>
          <c:yMode val="edge"/>
          <c:x val="0.118961240310078"/>
          <c:y val="0.102869884627253"/>
          <c:w val="0.863984496124031"/>
          <c:h val="0.784879699772042"/>
        </c:manualLayout>
      </c:layout>
      <c:barChart>
        <c:barDir val="col"/>
        <c:ser>
          <c:idx val="0"/>
          <c:order val="0"/>
          <c:tx>
            <c:v>Fertiggestellte Storypoints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'Hilfstabelle - BurnDownTabelle'!$A$4:$A$14</c:f>
            </c:strRef>
          </c:cat>
          <c:val>
            <c:numRef>
              <c:f>'Hilfstabelle - BurnDownTabelle'!$D$4:$D$14</c:f>
              <c:numCache/>
            </c:numRef>
          </c:val>
        </c:ser>
        <c:axId val="812983098"/>
        <c:axId val="1807164585"/>
      </c:barChart>
      <c:lineChart>
        <c:ser>
          <c:idx val="1"/>
          <c:order val="1"/>
          <c:tx>
            <c:v>Ideallinie</c:v>
          </c:tx>
          <c:spPr>
            <a:ln cmpd="sng" w="38100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'Hilfstabelle - BurnDownTabelle'!$A$4:$A$14</c:f>
            </c:strRef>
          </c:cat>
          <c:val>
            <c:numRef>
              <c:f>'Hilfstabelle - BurnDownTabelle'!$B$3:$B$14</c:f>
              <c:numCache/>
            </c:numRef>
          </c:val>
          <c:smooth val="0"/>
        </c:ser>
        <c:ser>
          <c:idx val="2"/>
          <c:order val="2"/>
          <c:tx>
            <c:v>Realer Verlauf</c:v>
          </c:tx>
          <c:spPr>
            <a:ln cmpd="sng" w="38100">
              <a:solidFill>
                <a:srgbClr val="244D80">
                  <a:alpha val="100000"/>
                </a:srgbClr>
              </a:solidFill>
            </a:ln>
          </c:spPr>
          <c:marker>
            <c:symbol val="circle"/>
            <c:size val="5"/>
            <c:spPr>
              <a:solidFill>
                <a:srgbClr val="244D80">
                  <a:alpha val="100000"/>
                </a:srgbClr>
              </a:solidFill>
              <a:ln cmpd="sng">
                <a:solidFill>
                  <a:srgbClr val="244D80">
                    <a:alpha val="100000"/>
                  </a:srgbClr>
                </a:solidFill>
              </a:ln>
            </c:spPr>
          </c:marker>
          <c:trendline>
            <c:name>Trendlinie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'Hilfstabelle - BurnDownTabelle'!$A$4:$A$14</c:f>
            </c:strRef>
          </c:cat>
          <c:val>
            <c:numRef>
              <c:f>'Hilfstabelle - BurnDownTabelle'!$C$3:$C$14</c:f>
              <c:numCache/>
            </c:numRef>
          </c:val>
          <c:smooth val="0"/>
        </c:ser>
        <c:axId val="812983098"/>
        <c:axId val="1807164585"/>
      </c:lineChart>
      <c:catAx>
        <c:axId val="8129830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1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1100">
                    <a:solidFill>
                      <a:srgbClr val="000000"/>
                    </a:solidFill>
                    <a:latin typeface="Arial"/>
                  </a:rPr>
                  <a:t>Tage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07164585"/>
      </c:catAx>
      <c:valAx>
        <c:axId val="1807164585"/>
        <c:scaling>
          <c:orientation val="minMax"/>
          <c:min val="0.0"/>
        </c:scaling>
        <c:delete val="0"/>
        <c:axPos val="l"/>
        <c:title>
          <c:tx>
            <c:rich>
              <a:bodyPr/>
              <a:lstStyle/>
              <a:p>
                <a:pPr lvl="0">
                  <a:defRPr b="0" i="0" sz="1100">
                    <a:solidFill>
                      <a:srgbClr val="000000"/>
                    </a:solidFill>
                    <a:latin typeface="Arial"/>
                  </a:defRPr>
                </a:pPr>
                <a:r>
                  <a:rPr b="0" i="0" sz="1100">
                    <a:solidFill>
                      <a:srgbClr val="000000"/>
                    </a:solidFill>
                    <a:latin typeface="Arial"/>
                  </a:rPr>
                  <a:t>Storypoints</a:t>
                </a:r>
              </a:p>
            </c:rich>
          </c:tx>
          <c:layout>
            <c:manualLayout>
              <c:xMode val="edge"/>
              <c:yMode val="edge"/>
              <c:x val="0.0372093023255814"/>
              <c:y val="0.382313427635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12983098"/>
      </c:valAx>
    </c:plotArea>
    <c:legend>
      <c:legendPos val="r"/>
      <c:layout>
        <c:manualLayout>
          <c:xMode val="edge"/>
          <c:yMode val="edge"/>
          <c:x val="0.64951710865314"/>
          <c:y val="0.337712406735675"/>
        </c:manualLayout>
      </c:layout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704850</xdr:colOff>
      <xdr:row>1</xdr:row>
      <xdr:rowOff>85725</xdr:rowOff>
    </xdr:from>
    <xdr:ext cx="10677525" cy="6619875"/>
    <xdr:graphicFrame>
      <xdr:nvGraphicFramePr>
        <xdr:cNvPr id="108349571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666750</xdr:colOff>
      <xdr:row>16</xdr:row>
      <xdr:rowOff>190500</xdr:rowOff>
    </xdr:from>
    <xdr:ext cx="5791200" cy="2019300"/>
    <xdr:sp>
      <xdr:nvSpPr>
        <xdr:cNvPr id="3" name="Shape 3"/>
        <xdr:cNvSpPr txBox="1"/>
      </xdr:nvSpPr>
      <xdr:spPr>
        <a:xfrm>
          <a:off x="2459925" y="2894175"/>
          <a:ext cx="5772000" cy="19962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BItte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geben Sie hier die Eckdaten zu Ihrem Projekt ein. WIchtig ist, dass Sie diese Informationen stets aktuell halten!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Allgemeine Informationen: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Startdatum</a:t>
          </a:r>
          <a:endParaRPr sz="1400"/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Sprintlänge (geben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Sie Anzahl der Brutto-Tage an)</a:t>
          </a:r>
          <a:endParaRPr sz="1100">
            <a:latin typeface="Arial"/>
            <a:ea typeface="Arial"/>
            <a:cs typeface="Arial"/>
            <a:sym typeface="Arial"/>
          </a:endParaRPr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Ferientage im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Sprintzeitraum</a:t>
          </a:r>
          <a:endParaRPr sz="1400"/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Ihre Teamgröße</a:t>
          </a:r>
          <a:endParaRPr sz="1400"/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Die maximal, gewünschte Auslastung des Teams</a:t>
          </a:r>
          <a:endParaRPr sz="1400"/>
        </a:p>
        <a:p>
          <a:pPr indent="-171450" lvl="0" marL="171450" rtl="0" algn="l">
            <a:spcBef>
              <a:spcPts val="0"/>
            </a:spcBef>
            <a:spcAft>
              <a:spcPts val="0"/>
            </a:spcAft>
            <a:buSzPts val="1100"/>
            <a:buFont typeface="Arial"/>
            <a:buChar char="•"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Die täglichen Arbeitszeitstunden</a:t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104775</xdr:colOff>
      <xdr:row>6</xdr:row>
      <xdr:rowOff>171450</xdr:rowOff>
    </xdr:from>
    <xdr:ext cx="838200" cy="1981200"/>
    <xdr:grpSp>
      <xdr:nvGrpSpPr>
        <xdr:cNvPr id="2" name="Shape 2"/>
        <xdr:cNvGrpSpPr/>
      </xdr:nvGrpSpPr>
      <xdr:grpSpPr>
        <a:xfrm>
          <a:off x="4941188" y="2803688"/>
          <a:ext cx="809625" cy="1952625"/>
          <a:chOff x="4941188" y="2803688"/>
          <a:chExt cx="809625" cy="1952625"/>
        </a:xfrm>
      </xdr:grpSpPr>
      <xdr:cxnSp>
        <xdr:nvCxnSpPr>
          <xdr:cNvPr id="4" name="Shape 4"/>
          <xdr:cNvCxnSpPr/>
        </xdr:nvCxnSpPr>
        <xdr:spPr>
          <a:xfrm rot="10800000">
            <a:off x="4941188" y="2803688"/>
            <a:ext cx="809625" cy="1952625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200025</xdr:colOff>
      <xdr:row>29</xdr:row>
      <xdr:rowOff>104775</xdr:rowOff>
    </xdr:from>
    <xdr:ext cx="5734050" cy="400050"/>
    <xdr:sp>
      <xdr:nvSpPr>
        <xdr:cNvPr id="5" name="Shape 5"/>
        <xdr:cNvSpPr txBox="1"/>
      </xdr:nvSpPr>
      <xdr:spPr>
        <a:xfrm>
          <a:off x="2493263" y="3589500"/>
          <a:ext cx="5705475" cy="38100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Tragen Sie die Namen Ihrer Teammitglieder hier ein:</a:t>
          </a:r>
          <a:endParaRPr sz="11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66675</xdr:colOff>
      <xdr:row>25</xdr:row>
      <xdr:rowOff>66675</xdr:rowOff>
    </xdr:from>
    <xdr:ext cx="847725" cy="723900"/>
    <xdr:grpSp>
      <xdr:nvGrpSpPr>
        <xdr:cNvPr id="2" name="Shape 2"/>
        <xdr:cNvGrpSpPr/>
      </xdr:nvGrpSpPr>
      <xdr:grpSpPr>
        <a:xfrm>
          <a:off x="4936425" y="3432338"/>
          <a:ext cx="819150" cy="695325"/>
          <a:chOff x="4936425" y="3432338"/>
          <a:chExt cx="819150" cy="695325"/>
        </a:xfrm>
      </xdr:grpSpPr>
      <xdr:cxnSp>
        <xdr:nvCxnSpPr>
          <xdr:cNvPr id="6" name="Shape 6"/>
          <xdr:cNvCxnSpPr/>
        </xdr:nvCxnSpPr>
        <xdr:spPr>
          <a:xfrm rot="10800000">
            <a:off x="4936425" y="3432338"/>
            <a:ext cx="819150" cy="695325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257175</xdr:colOff>
      <xdr:row>37</xdr:row>
      <xdr:rowOff>104775</xdr:rowOff>
    </xdr:from>
    <xdr:ext cx="5334000" cy="409575"/>
    <xdr:sp>
      <xdr:nvSpPr>
        <xdr:cNvPr id="7" name="Shape 7"/>
        <xdr:cNvSpPr txBox="1"/>
      </xdr:nvSpPr>
      <xdr:spPr>
        <a:xfrm>
          <a:off x="2688525" y="3584738"/>
          <a:ext cx="5314950" cy="390525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Sie können den Status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der Aufgaben hier definieren</a:t>
          </a:r>
          <a:endParaRPr sz="1400"/>
        </a:p>
      </xdr:txBody>
    </xdr:sp>
    <xdr:clientData fLocksWithSheet="0"/>
  </xdr:oneCellAnchor>
  <xdr:oneCellAnchor>
    <xdr:from>
      <xdr:col>1</xdr:col>
      <xdr:colOff>285750</xdr:colOff>
      <xdr:row>35</xdr:row>
      <xdr:rowOff>95250</xdr:rowOff>
    </xdr:from>
    <xdr:ext cx="876300" cy="295275"/>
    <xdr:grpSp>
      <xdr:nvGrpSpPr>
        <xdr:cNvPr id="2" name="Shape 2"/>
        <xdr:cNvGrpSpPr/>
      </xdr:nvGrpSpPr>
      <xdr:grpSpPr>
        <a:xfrm>
          <a:off x="4922138" y="3641888"/>
          <a:ext cx="847725" cy="276225"/>
          <a:chOff x="4922138" y="3641888"/>
          <a:chExt cx="847725" cy="276225"/>
        </a:xfrm>
      </xdr:grpSpPr>
      <xdr:cxnSp>
        <xdr:nvCxnSpPr>
          <xdr:cNvPr id="8" name="Shape 8"/>
          <xdr:cNvCxnSpPr/>
        </xdr:nvCxnSpPr>
        <xdr:spPr>
          <a:xfrm rot="10800000">
            <a:off x="4922138" y="3641888"/>
            <a:ext cx="847725" cy="276225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0</xdr:col>
      <xdr:colOff>342900</xdr:colOff>
      <xdr:row>0</xdr:row>
      <xdr:rowOff>342900</xdr:rowOff>
    </xdr:from>
    <xdr:ext cx="3200400" cy="6572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1047750</xdr:colOff>
      <xdr:row>0</xdr:row>
      <xdr:rowOff>142875</xdr:rowOff>
    </xdr:from>
    <xdr:ext cx="4229100" cy="990600"/>
    <xdr:sp>
      <xdr:nvSpPr>
        <xdr:cNvPr id="9" name="Shape 9"/>
        <xdr:cNvSpPr txBox="1"/>
      </xdr:nvSpPr>
      <xdr:spPr>
        <a:xfrm>
          <a:off x="3245738" y="3298988"/>
          <a:ext cx="4200525" cy="962025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Tragen Sie hier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Ihre aktuelle Velocity vom letzten Sprint  in Storypoints ein. Die Velocity beschreibt die Menge an Storypoints, die Sie während Ihres letzten Sprints erledigt haben.</a:t>
          </a:r>
          <a:endParaRPr sz="1400"/>
        </a:p>
      </xdr:txBody>
    </xdr:sp>
    <xdr:clientData fLocksWithSheet="0"/>
  </xdr:oneCellAnchor>
  <xdr:oneCellAnchor>
    <xdr:from>
      <xdr:col>3</xdr:col>
      <xdr:colOff>95250</xdr:colOff>
      <xdr:row>2</xdr:row>
      <xdr:rowOff>114300</xdr:rowOff>
    </xdr:from>
    <xdr:ext cx="809625" cy="38100"/>
    <xdr:grpSp>
      <xdr:nvGrpSpPr>
        <xdr:cNvPr id="2" name="Shape 2"/>
        <xdr:cNvGrpSpPr/>
      </xdr:nvGrpSpPr>
      <xdr:grpSpPr>
        <a:xfrm>
          <a:off x="4941188" y="3780000"/>
          <a:ext cx="809625" cy="0"/>
          <a:chOff x="4941188" y="3780000"/>
          <a:chExt cx="809625" cy="0"/>
        </a:xfrm>
      </xdr:grpSpPr>
      <xdr:cxnSp>
        <xdr:nvCxnSpPr>
          <xdr:cNvPr id="10" name="Shape 10"/>
          <xdr:cNvCxnSpPr/>
        </xdr:nvCxnSpPr>
        <xdr:spPr>
          <a:xfrm rot="10800000">
            <a:off x="4941188" y="3780000"/>
            <a:ext cx="809625" cy="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1</xdr:col>
      <xdr:colOff>133350</xdr:colOff>
      <xdr:row>163</xdr:row>
      <xdr:rowOff>57150</xdr:rowOff>
    </xdr:from>
    <xdr:ext cx="4410075" cy="771525"/>
    <xdr:sp>
      <xdr:nvSpPr>
        <xdr:cNvPr id="11" name="Shape 11"/>
        <xdr:cNvSpPr txBox="1"/>
      </xdr:nvSpPr>
      <xdr:spPr>
        <a:xfrm>
          <a:off x="3155250" y="3408525"/>
          <a:ext cx="4381500" cy="74295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Filtern Sie </a:t>
          </a:r>
          <a:r>
            <a:rPr b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immer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den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aktuellen Sprint nach der Sprint ID</a:t>
          </a:r>
          <a:endParaRPr sz="1400"/>
        </a:p>
      </xdr:txBody>
    </xdr:sp>
    <xdr:clientData fLocksWithSheet="0"/>
  </xdr:oneCellAnchor>
  <xdr:oneCellAnchor>
    <xdr:from>
      <xdr:col>0</xdr:col>
      <xdr:colOff>771525</xdr:colOff>
      <xdr:row>158</xdr:row>
      <xdr:rowOff>123825</xdr:rowOff>
    </xdr:from>
    <xdr:ext cx="876300" cy="895350"/>
    <xdr:grpSp>
      <xdr:nvGrpSpPr>
        <xdr:cNvPr id="2" name="Shape 2"/>
        <xdr:cNvGrpSpPr/>
      </xdr:nvGrpSpPr>
      <xdr:grpSpPr>
        <a:xfrm>
          <a:off x="4922138" y="3346613"/>
          <a:ext cx="847725" cy="866775"/>
          <a:chOff x="4922138" y="3346613"/>
          <a:chExt cx="847725" cy="866775"/>
        </a:xfrm>
      </xdr:grpSpPr>
      <xdr:cxnSp>
        <xdr:nvCxnSpPr>
          <xdr:cNvPr id="12" name="Shape 12"/>
          <xdr:cNvCxnSpPr/>
        </xdr:nvCxnSpPr>
        <xdr:spPr>
          <a:xfrm rot="10800000">
            <a:off x="4922138" y="3346613"/>
            <a:ext cx="847725" cy="866775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695325</xdr:colOff>
      <xdr:row>163</xdr:row>
      <xdr:rowOff>57150</xdr:rowOff>
    </xdr:from>
    <xdr:ext cx="4229100" cy="771525"/>
    <xdr:sp>
      <xdr:nvSpPr>
        <xdr:cNvPr id="13" name="Shape 13"/>
        <xdr:cNvSpPr txBox="1"/>
      </xdr:nvSpPr>
      <xdr:spPr>
        <a:xfrm>
          <a:off x="3245738" y="3408525"/>
          <a:ext cx="4200525" cy="74295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244D80"/>
              </a:solidFill>
              <a:latin typeface="Arial"/>
              <a:ea typeface="Arial"/>
              <a:cs typeface="Arial"/>
              <a:sym typeface="Arial"/>
            </a:rPr>
            <a:t>Beschreiben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Sie Ihr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Backlog Item, </a:t>
          </a:r>
          <a:r>
            <a:rPr lang="en-US" sz="1100">
              <a:solidFill>
                <a:srgbClr val="EF9D3E"/>
              </a:solidFill>
              <a:latin typeface="Arial"/>
              <a:ea typeface="Arial"/>
              <a:cs typeface="Arial"/>
              <a:sym typeface="Arial"/>
            </a:rPr>
            <a:t>schätzen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Sie die zugehörigen Storypoints und weisen Sie es einer </a:t>
          </a:r>
          <a:r>
            <a:rPr lang="en-US" sz="1100">
              <a:solidFill>
                <a:srgbClr val="E54747"/>
              </a:solidFill>
              <a:latin typeface="Arial"/>
              <a:ea typeface="Arial"/>
              <a:cs typeface="Arial"/>
              <a:sym typeface="Arial"/>
            </a:rPr>
            <a:t>verantwortlichen Person 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zu.</a:t>
          </a:r>
          <a:endParaRPr sz="1400"/>
        </a:p>
      </xdr:txBody>
    </xdr:sp>
    <xdr:clientData fLocksWithSheet="0"/>
  </xdr:oneCellAnchor>
  <xdr:oneCellAnchor>
    <xdr:from>
      <xdr:col>3</xdr:col>
      <xdr:colOff>3829050</xdr:colOff>
      <xdr:row>158</xdr:row>
      <xdr:rowOff>66675</xdr:rowOff>
    </xdr:from>
    <xdr:ext cx="1295400" cy="971550"/>
    <xdr:grpSp>
      <xdr:nvGrpSpPr>
        <xdr:cNvPr id="2" name="Shape 2"/>
        <xdr:cNvGrpSpPr/>
      </xdr:nvGrpSpPr>
      <xdr:grpSpPr>
        <a:xfrm>
          <a:off x="4712588" y="3308513"/>
          <a:ext cx="1266825" cy="942975"/>
          <a:chOff x="4712588" y="3308513"/>
          <a:chExt cx="1266825" cy="942975"/>
        </a:xfrm>
      </xdr:grpSpPr>
      <xdr:cxnSp>
        <xdr:nvCxnSpPr>
          <xdr:cNvPr id="14" name="Shape 14"/>
          <xdr:cNvCxnSpPr/>
        </xdr:nvCxnSpPr>
        <xdr:spPr>
          <a:xfrm flipH="1" rot="10800000">
            <a:off x="4712588" y="3308513"/>
            <a:ext cx="1266825" cy="942975"/>
          </a:xfrm>
          <a:prstGeom prst="straightConnector1">
            <a:avLst/>
          </a:prstGeom>
          <a:noFill/>
          <a:ln cap="flat" cmpd="sng" w="28575">
            <a:solidFill>
              <a:srgbClr val="E54747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2181225</xdr:colOff>
      <xdr:row>158</xdr:row>
      <xdr:rowOff>76200</xdr:rowOff>
    </xdr:from>
    <xdr:ext cx="38100" cy="923925"/>
    <xdr:grpSp>
      <xdr:nvGrpSpPr>
        <xdr:cNvPr id="2" name="Shape 2"/>
        <xdr:cNvGrpSpPr/>
      </xdr:nvGrpSpPr>
      <xdr:grpSpPr>
        <a:xfrm>
          <a:off x="5341238" y="3318038"/>
          <a:ext cx="9525" cy="923925"/>
          <a:chOff x="5341238" y="3318038"/>
          <a:chExt cx="9525" cy="923925"/>
        </a:xfrm>
      </xdr:grpSpPr>
      <xdr:cxnSp>
        <xdr:nvCxnSpPr>
          <xdr:cNvPr id="15" name="Shape 15"/>
          <xdr:cNvCxnSpPr/>
        </xdr:nvCxnSpPr>
        <xdr:spPr>
          <a:xfrm rot="10800000">
            <a:off x="5341238" y="3318038"/>
            <a:ext cx="9525" cy="923925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85725</xdr:colOff>
      <xdr:row>158</xdr:row>
      <xdr:rowOff>133350</xdr:rowOff>
    </xdr:from>
    <xdr:ext cx="1257300" cy="857250"/>
    <xdr:grpSp>
      <xdr:nvGrpSpPr>
        <xdr:cNvPr id="2" name="Shape 2"/>
        <xdr:cNvGrpSpPr/>
      </xdr:nvGrpSpPr>
      <xdr:grpSpPr>
        <a:xfrm>
          <a:off x="4731638" y="3360900"/>
          <a:ext cx="1228725" cy="838200"/>
          <a:chOff x="4731638" y="3360900"/>
          <a:chExt cx="1228725" cy="838200"/>
        </a:xfrm>
      </xdr:grpSpPr>
      <xdr:cxnSp>
        <xdr:nvCxnSpPr>
          <xdr:cNvPr id="16" name="Shape 16"/>
          <xdr:cNvCxnSpPr/>
        </xdr:nvCxnSpPr>
        <xdr:spPr>
          <a:xfrm rot="10800000">
            <a:off x="4731638" y="3360900"/>
            <a:ext cx="1228725" cy="838200"/>
          </a:xfrm>
          <a:prstGeom prst="straightConnector1">
            <a:avLst/>
          </a:prstGeom>
          <a:noFill/>
          <a:ln cap="flat" cmpd="sng" w="28575">
            <a:solidFill>
              <a:srgbClr val="EF9D3E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  <xdr:oneCellAnchor>
    <xdr:from>
      <xdr:col>4</xdr:col>
      <xdr:colOff>1428750</xdr:colOff>
      <xdr:row>163</xdr:row>
      <xdr:rowOff>66675</xdr:rowOff>
    </xdr:from>
    <xdr:ext cx="6772275" cy="771525"/>
    <xdr:sp>
      <xdr:nvSpPr>
        <xdr:cNvPr id="17" name="Shape 17"/>
        <xdr:cNvSpPr txBox="1"/>
      </xdr:nvSpPr>
      <xdr:spPr>
        <a:xfrm>
          <a:off x="1974150" y="3408525"/>
          <a:ext cx="6743700" cy="742950"/>
        </a:xfrm>
        <a:prstGeom prst="rect">
          <a:avLst/>
        </a:prstGeom>
        <a:solidFill>
          <a:schemeClr val="lt1"/>
        </a:solidFill>
        <a:ln cap="flat" cmpd="sng" w="28575">
          <a:solidFill>
            <a:srgbClr val="244D8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Tragen Sie hier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das Datum ein, wenn eine Story abgeschlossen wurde.</a:t>
          </a:r>
          <a:endParaRPr sz="1400"/>
        </a:p>
      </xdr:txBody>
    </xdr:sp>
    <xdr:clientData fLocksWithSheet="0"/>
  </xdr:oneCellAnchor>
  <xdr:oneCellAnchor>
    <xdr:from>
      <xdr:col>6</xdr:col>
      <xdr:colOff>1323975</xdr:colOff>
      <xdr:row>159</xdr:row>
      <xdr:rowOff>38100</xdr:rowOff>
    </xdr:from>
    <xdr:ext cx="38100" cy="800100"/>
    <xdr:grpSp>
      <xdr:nvGrpSpPr>
        <xdr:cNvPr id="2" name="Shape 2"/>
        <xdr:cNvGrpSpPr/>
      </xdr:nvGrpSpPr>
      <xdr:grpSpPr>
        <a:xfrm>
          <a:off x="5341238" y="3379950"/>
          <a:ext cx="9525" cy="800100"/>
          <a:chOff x="5341238" y="3379950"/>
          <a:chExt cx="9525" cy="800100"/>
        </a:xfrm>
      </xdr:grpSpPr>
      <xdr:cxnSp>
        <xdr:nvCxnSpPr>
          <xdr:cNvPr id="18" name="Shape 18"/>
          <xdr:cNvCxnSpPr/>
        </xdr:nvCxnSpPr>
        <xdr:spPr>
          <a:xfrm rot="10800000">
            <a:off x="5341238" y="3379950"/>
            <a:ext cx="9525" cy="800100"/>
          </a:xfrm>
          <a:prstGeom prst="straightConnector1">
            <a:avLst/>
          </a:prstGeom>
          <a:noFill/>
          <a:ln cap="flat" cmpd="sng" w="28575">
            <a:solidFill>
              <a:srgbClr val="244D80"/>
            </a:solidFill>
            <a:prstDash val="solid"/>
            <a:miter lim="800000"/>
            <a:headEnd len="sm" w="sm" type="none"/>
            <a:tailEnd len="med" w="med" type="triangl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4:B11" displayName="Table_1" id="1">
  <tableColumns count="2">
    <tableColumn name="Column1" id="1"/>
    <tableColumn name="Column2" id="2"/>
  </tableColumns>
  <tableStyleInfo name="Überblick-style" showColumnStripes="0" showFirstColumn="1" showLastColumn="1" showRowStripes="1"/>
</table>
</file>

<file path=xl/tables/table2.xml><?xml version="1.0" encoding="utf-8"?>
<table xmlns="http://schemas.openxmlformats.org/spreadsheetml/2006/main" headerRowCount="0" ref="D5:E11" displayName="Table_2" id="2">
  <tableColumns count="2">
    <tableColumn name="Column1" id="1"/>
    <tableColumn name="Column2" id="2"/>
  </tableColumns>
  <tableStyleInfo name="Überblick-style 2" showColumnStripes="0" showFirstColumn="1" showLastColumn="1" showRowStripes="1"/>
</table>
</file>

<file path=xl/tables/table3.xml><?xml version="1.0" encoding="utf-8"?>
<table xmlns="http://schemas.openxmlformats.org/spreadsheetml/2006/main" headerRowCount="0" ref="A21:A33" displayName="Table_3" id="3">
  <tableColumns count="1">
    <tableColumn name="Column1" id="1"/>
  </tableColumns>
  <tableStyleInfo name="Überblick-style 3" showColumnStripes="0" showFirstColumn="1" showLastColumn="1" showRowStripes="1"/>
</table>
</file>

<file path=xl/tables/table4.xml><?xml version="1.0" encoding="utf-8"?>
<table xmlns="http://schemas.openxmlformats.org/spreadsheetml/2006/main" headerRowCount="0" ref="A5:I160" displayName="Table_4" id="4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Backlog-style" showColumnStripes="0" showFirstColumn="1" showLastColumn="1" showRowStripes="1"/>
</table>
</file>

<file path=xl/tables/table5.xml><?xml version="1.0" encoding="utf-8"?>
<table xmlns="http://schemas.openxmlformats.org/spreadsheetml/2006/main" headerRowCount="0" ref="A3:E15" displayName="Table_5" id="5">
  <tableColumns count="5">
    <tableColumn name="Column1" id="1"/>
    <tableColumn name="Column2" id="2"/>
    <tableColumn name="Column3" id="3"/>
    <tableColumn name="Column4" id="4"/>
    <tableColumn name="Column5" id="5"/>
  </tableColumns>
  <tableStyleInfo name="Hilfstabelle - BurnDownTabell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3.67"/>
    <col customWidth="1" min="2" max="2" width="17.33"/>
    <col customWidth="1" min="3" max="3" width="10.56"/>
    <col customWidth="1" min="4" max="4" width="29.67"/>
    <col customWidth="1" min="5" max="5" width="13.11"/>
    <col customWidth="1" min="6" max="14" width="10.56"/>
    <col customWidth="1" min="15" max="25" width="10.78"/>
    <col customWidth="1" min="26" max="26" width="10.56"/>
  </cols>
  <sheetData>
    <row r="1" ht="97.5" customHeight="1">
      <c r="A1" s="1" t="s">
        <v>0</v>
      </c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1</v>
      </c>
      <c r="C3" s="2"/>
      <c r="D3" s="4" t="s">
        <v>2</v>
      </c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3</v>
      </c>
      <c r="B4" s="6" t="s">
        <v>4</v>
      </c>
      <c r="C4" s="7"/>
      <c r="D4" s="8"/>
      <c r="E4" s="2"/>
      <c r="F4" s="7"/>
      <c r="G4" s="2"/>
      <c r="H4" s="2"/>
      <c r="I4" s="9"/>
      <c r="J4" s="9"/>
      <c r="K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0" t="s">
        <v>5</v>
      </c>
      <c r="B5" s="11">
        <v>43723.0</v>
      </c>
      <c r="C5" s="7"/>
      <c r="D5" s="12" t="s">
        <v>6</v>
      </c>
      <c r="E5" s="13">
        <f>B5+B6</f>
        <v>43737</v>
      </c>
      <c r="F5" s="7"/>
      <c r="G5" s="2"/>
      <c r="H5" s="2"/>
      <c r="I5" s="2"/>
      <c r="J5" s="14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0" t="s">
        <v>7</v>
      </c>
      <c r="B6" s="15">
        <v>14.0</v>
      </c>
      <c r="C6" s="7"/>
      <c r="D6" s="16" t="s">
        <v>8</v>
      </c>
      <c r="E6" s="17">
        <v>10.0</v>
      </c>
      <c r="F6" s="7"/>
      <c r="G6" s="2"/>
      <c r="H6" s="2"/>
      <c r="I6" s="2"/>
      <c r="J6" s="14"/>
      <c r="K6" s="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0" t="s">
        <v>9</v>
      </c>
      <c r="B7" s="15">
        <v>0.0</v>
      </c>
      <c r="C7" s="7"/>
      <c r="D7" s="18" t="s">
        <v>10</v>
      </c>
      <c r="E7" s="19">
        <f>B8*B9*B10*E6</f>
        <v>240</v>
      </c>
      <c r="F7" s="7"/>
      <c r="G7" s="2"/>
      <c r="H7" s="2"/>
      <c r="I7" s="2"/>
      <c r="J7" s="14"/>
      <c r="K7" s="1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10" t="s">
        <v>11</v>
      </c>
      <c r="B8" s="15">
        <v>4.0</v>
      </c>
      <c r="C8" s="7"/>
      <c r="D8" s="18" t="s">
        <v>12</v>
      </c>
      <c r="E8" s="20">
        <f>Backlog!$C$160</f>
        <v>62</v>
      </c>
      <c r="F8" s="7"/>
      <c r="G8" s="7"/>
      <c r="H8" s="2"/>
      <c r="I8" s="2"/>
      <c r="J8" s="14"/>
      <c r="K8" s="1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10" t="s">
        <v>13</v>
      </c>
      <c r="B9" s="21">
        <v>0.8</v>
      </c>
      <c r="C9" s="7"/>
      <c r="D9" s="18" t="s">
        <v>14</v>
      </c>
      <c r="E9" s="20">
        <f>E8-'Hilfstabelle - BurnDownTabelle'!$D$15</f>
        <v>13</v>
      </c>
      <c r="F9" s="7"/>
      <c r="G9" s="7"/>
      <c r="H9" s="2"/>
      <c r="I9" s="2"/>
      <c r="J9" s="14"/>
      <c r="K9" s="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10" t="s">
        <v>15</v>
      </c>
      <c r="B10" s="22">
        <v>7.5</v>
      </c>
      <c r="C10" s="23"/>
      <c r="D10" s="18" t="s">
        <v>16</v>
      </c>
      <c r="E10" s="20">
        <f>COUNTIF(Backlog!A6:A158,$B$11)</f>
        <v>8</v>
      </c>
      <c r="F10" s="7"/>
      <c r="G10" s="7"/>
      <c r="H10" s="2"/>
      <c r="I10" s="2"/>
      <c r="J10" s="14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0" t="s">
        <v>17</v>
      </c>
      <c r="B11" s="15">
        <v>1.0</v>
      </c>
      <c r="C11" s="7"/>
      <c r="D11" s="18" t="s">
        <v>18</v>
      </c>
      <c r="E11" s="20">
        <f>COUNT(Backlog!G6:G158)</f>
        <v>7</v>
      </c>
      <c r="F11" s="7"/>
      <c r="G11" s="7"/>
      <c r="H11" s="2"/>
      <c r="I11" s="2"/>
      <c r="J11" s="14"/>
      <c r="K11" s="1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7"/>
      <c r="B12" s="24"/>
      <c r="C12" s="7"/>
      <c r="D12" s="7"/>
      <c r="E12" s="2"/>
      <c r="F12" s="7"/>
      <c r="G12" s="7"/>
      <c r="H12" s="2"/>
      <c r="I12" s="2"/>
      <c r="J12" s="14"/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7"/>
      <c r="D13" s="7"/>
      <c r="E13" s="2"/>
      <c r="F13" s="7"/>
      <c r="G13" s="7"/>
      <c r="H13" s="2"/>
      <c r="I13" s="2"/>
      <c r="J13" s="14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7"/>
      <c r="D14" s="7"/>
      <c r="E14" s="2"/>
      <c r="F14" s="7"/>
      <c r="G14" s="7"/>
      <c r="H14" s="2"/>
      <c r="I14" s="2"/>
      <c r="J14" s="14"/>
      <c r="K14" s="1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7"/>
      <c r="D15" s="7"/>
      <c r="E15" s="2"/>
      <c r="F15" s="2"/>
      <c r="G15" s="2"/>
      <c r="H15" s="2"/>
      <c r="I15" s="2"/>
      <c r="J15" s="14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7"/>
      <c r="D16" s="7"/>
      <c r="E16" s="2"/>
      <c r="F16" s="7"/>
      <c r="G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6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0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0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0" t="s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0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0" t="s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6" t="s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7" t="s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7" t="s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7" t="s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R1"/>
    <mergeCell ref="D3:E3"/>
  </mergeCells>
  <printOptions/>
  <pageMargins bottom="0.787401575" footer="0.0" header="0.0" left="0.7" right="0.7" top="0.787401575"/>
  <pageSetup orientation="landscape"/>
  <drawing r:id="rId1"/>
  <tableParts count="3"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24.67"/>
    <col customWidth="1" min="3" max="3" width="22.33"/>
    <col customWidth="1" min="4" max="4" width="54.78"/>
    <col customWidth="1" min="5" max="5" width="19.33"/>
    <col customWidth="1" min="6" max="6" width="10.56"/>
    <col customWidth="1" min="7" max="7" width="24.33"/>
    <col customWidth="1" min="8" max="8" width="12.0"/>
    <col customWidth="1" min="9" max="9" width="16.78"/>
    <col customWidth="1" min="10" max="29" width="10.78"/>
  </cols>
  <sheetData>
    <row r="1" ht="48.0" customHeight="1">
      <c r="A1" s="7"/>
      <c r="B1" s="28" t="s">
        <v>29</v>
      </c>
      <c r="C1" s="29">
        <f>'Überblick'!$B$5</f>
        <v>43723</v>
      </c>
      <c r="D1" s="7"/>
      <c r="E1" s="7"/>
      <c r="F1" s="7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15.75" customHeight="1">
      <c r="A2" s="7"/>
      <c r="B2" s="30" t="s">
        <v>30</v>
      </c>
      <c r="C2" s="31">
        <f>'Überblick'!E6</f>
        <v>10</v>
      </c>
      <c r="D2" s="7"/>
      <c r="E2" s="7"/>
      <c r="F2" s="7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15.75" customHeight="1">
      <c r="A3" s="7"/>
      <c r="B3" s="28" t="s">
        <v>31</v>
      </c>
      <c r="C3" s="32">
        <v>80.0</v>
      </c>
      <c r="D3" s="7"/>
      <c r="E3" s="7"/>
      <c r="F3" s="7"/>
      <c r="G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5.75" customHeight="1">
      <c r="A4" s="7"/>
      <c r="B4" s="7"/>
      <c r="C4" s="7"/>
      <c r="D4" s="7"/>
      <c r="E4" s="7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15.75" customHeight="1">
      <c r="A5" s="33" t="s">
        <v>32</v>
      </c>
      <c r="B5" s="33" t="s">
        <v>33</v>
      </c>
      <c r="C5" s="34" t="s">
        <v>34</v>
      </c>
      <c r="D5" s="33" t="s">
        <v>35</v>
      </c>
      <c r="E5" s="33" t="s">
        <v>36</v>
      </c>
      <c r="F5" s="33" t="s">
        <v>25</v>
      </c>
      <c r="G5" s="33" t="s">
        <v>37</v>
      </c>
      <c r="H5" s="33" t="s">
        <v>38</v>
      </c>
      <c r="I5" s="33" t="s">
        <v>39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ht="15.75" customHeight="1">
      <c r="A6" s="10">
        <v>1.0</v>
      </c>
      <c r="B6" s="10">
        <v>1.0</v>
      </c>
      <c r="C6" s="10">
        <v>4.0</v>
      </c>
      <c r="D6" s="10" t="s">
        <v>40</v>
      </c>
      <c r="E6" s="10" t="s">
        <v>20</v>
      </c>
      <c r="F6" s="10" t="s">
        <v>27</v>
      </c>
      <c r="G6" s="36">
        <v>43724.0</v>
      </c>
      <c r="H6" s="15">
        <f>IF(ISBLANK(Backlog!$G6),"",Backlog!$G6-$C$1)</f>
        <v>1</v>
      </c>
      <c r="I6" s="10" t="str">
        <f>IF(ISBLANK(Backlog!$G6),"n","y")</f>
        <v>y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15.75" customHeight="1">
      <c r="A7" s="10">
        <v>1.0</v>
      </c>
      <c r="B7" s="10">
        <v>2.0</v>
      </c>
      <c r="C7" s="10">
        <v>8.0</v>
      </c>
      <c r="D7" s="10" t="s">
        <v>41</v>
      </c>
      <c r="E7" s="10"/>
      <c r="F7" s="10"/>
      <c r="G7" s="36">
        <v>43730.0</v>
      </c>
      <c r="H7" s="15">
        <f>IF(ISBLANK(Backlog!$G7),"",Backlog!$G7-$C$1)</f>
        <v>7</v>
      </c>
      <c r="I7" s="10" t="str">
        <f>IF(ISBLANK(Backlog!$G7),"n","y")</f>
        <v>y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15.75" customHeight="1">
      <c r="A8" s="10">
        <v>1.0</v>
      </c>
      <c r="B8" s="10">
        <v>3.0</v>
      </c>
      <c r="C8" s="10">
        <v>3.0</v>
      </c>
      <c r="D8" s="10" t="s">
        <v>42</v>
      </c>
      <c r="E8" s="10"/>
      <c r="F8" s="10"/>
      <c r="G8" s="36">
        <v>43726.0</v>
      </c>
      <c r="H8" s="15">
        <f>IF(ISBLANK(Backlog!$G8),"",Backlog!$G8-$C$1)</f>
        <v>3</v>
      </c>
      <c r="I8" s="10" t="str">
        <f>IF(ISBLANK(Backlog!$G8),"n","y")</f>
        <v>y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5.75" customHeight="1">
      <c r="A9" s="10">
        <v>1.0</v>
      </c>
      <c r="B9" s="10">
        <v>4.0</v>
      </c>
      <c r="C9" s="10">
        <v>8.0</v>
      </c>
      <c r="D9" s="10" t="s">
        <v>43</v>
      </c>
      <c r="E9" s="10"/>
      <c r="F9" s="10"/>
      <c r="G9" s="36">
        <v>43724.0</v>
      </c>
      <c r="H9" s="15">
        <f>IF(ISBLANK(Backlog!$G9),"",Backlog!$G9-$C$1)</f>
        <v>1</v>
      </c>
      <c r="I9" s="10" t="str">
        <f>IF(ISBLANK(Backlog!$G9),"n","y")</f>
        <v>y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15.75" customHeight="1">
      <c r="A10" s="10">
        <v>1.0</v>
      </c>
      <c r="B10" s="10">
        <v>5.0</v>
      </c>
      <c r="C10" s="10">
        <v>13.0</v>
      </c>
      <c r="D10" s="10" t="s">
        <v>44</v>
      </c>
      <c r="E10" s="10"/>
      <c r="F10" s="10"/>
      <c r="G10" s="36"/>
      <c r="H10" s="15" t="str">
        <f>IF(ISBLANK(Backlog!$G10),"",Backlog!$G10-$C$1)</f>
        <v/>
      </c>
      <c r="I10" s="10" t="str">
        <f>IF(ISBLANK(Backlog!$G10),"n","y")</f>
        <v>n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15.75" customHeight="1">
      <c r="A11" s="10">
        <v>1.0</v>
      </c>
      <c r="B11" s="10">
        <v>6.0</v>
      </c>
      <c r="C11" s="10">
        <v>5.0</v>
      </c>
      <c r="D11" s="10" t="s">
        <v>45</v>
      </c>
      <c r="E11" s="10"/>
      <c r="F11" s="10"/>
      <c r="G11" s="36">
        <v>43728.0</v>
      </c>
      <c r="H11" s="15">
        <f>IF(ISBLANK(Backlog!$G11),"",Backlog!$G11-$C$1)</f>
        <v>5</v>
      </c>
      <c r="I11" s="10" t="str">
        <f>IF(ISBLANK(Backlog!$G11),"n","y")</f>
        <v>y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15.75" customHeight="1">
      <c r="A12" s="10">
        <v>1.0</v>
      </c>
      <c r="B12" s="10">
        <v>7.0</v>
      </c>
      <c r="C12" s="10">
        <v>8.0</v>
      </c>
      <c r="D12" s="10" t="s">
        <v>46</v>
      </c>
      <c r="E12" s="10"/>
      <c r="F12" s="10"/>
      <c r="G12" s="36">
        <v>43724.0</v>
      </c>
      <c r="H12" s="15">
        <f>IF(ISBLANK(Backlog!$G12),"",Backlog!$G12-$C$1)</f>
        <v>1</v>
      </c>
      <c r="I12" s="10" t="str">
        <f>IF(ISBLANK(Backlog!$G12),"n","y")</f>
        <v>y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15.75" customHeight="1">
      <c r="A13" s="10">
        <v>1.0</v>
      </c>
      <c r="B13" s="10">
        <v>8.0</v>
      </c>
      <c r="C13" s="10">
        <v>13.0</v>
      </c>
      <c r="D13" s="10" t="s">
        <v>47</v>
      </c>
      <c r="E13" s="10"/>
      <c r="F13" s="10"/>
      <c r="G13" s="36">
        <v>43729.0</v>
      </c>
      <c r="H13" s="15">
        <f>IF(ISBLANK(Backlog!$G13),"",Backlog!$G13-$C$1)</f>
        <v>6</v>
      </c>
      <c r="I13" s="10" t="str">
        <f>IF(ISBLANK(Backlog!$G13),"n","y")</f>
        <v>y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15.75" hidden="1" customHeight="1">
      <c r="A14" s="10">
        <v>2.0</v>
      </c>
      <c r="B14" s="10"/>
      <c r="C14" s="10"/>
      <c r="D14" s="10"/>
      <c r="E14" s="10"/>
      <c r="F14" s="10"/>
      <c r="G14" s="10"/>
      <c r="H14" s="15" t="str">
        <f>IF(ISBLANK(Backlog!$G14),"",Backlog!$G14-$C$1)</f>
        <v/>
      </c>
      <c r="I14" s="10" t="str">
        <f>IF(ISBLANK(Backlog!$G14),"n","y")</f>
        <v>n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15.75" hidden="1" customHeight="1">
      <c r="A15" s="10">
        <v>2.0</v>
      </c>
      <c r="B15" s="10"/>
      <c r="C15" s="10"/>
      <c r="D15" s="10"/>
      <c r="E15" s="10"/>
      <c r="F15" s="10"/>
      <c r="G15" s="10"/>
      <c r="H15" s="15" t="str">
        <f>IF(ISBLANK(Backlog!$G15),"",Backlog!$G15-$C$1)</f>
        <v/>
      </c>
      <c r="I15" s="10" t="str">
        <f>IF(ISBLANK(Backlog!$G15),"n","y")</f>
        <v>n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15.75" hidden="1" customHeight="1">
      <c r="A16" s="10"/>
      <c r="B16" s="10"/>
      <c r="C16" s="10"/>
      <c r="D16" s="10"/>
      <c r="E16" s="10"/>
      <c r="F16" s="10"/>
      <c r="G16" s="10"/>
      <c r="H16" s="15" t="str">
        <f>IF(ISBLANK(Backlog!$G16),"",Backlog!$G16-$C$1)</f>
        <v/>
      </c>
      <c r="I16" s="10" t="str">
        <f>IF(ISBLANK(Backlog!$G16),"n","y")</f>
        <v>n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ht="15.75" hidden="1" customHeight="1">
      <c r="A17" s="10"/>
      <c r="B17" s="10"/>
      <c r="C17" s="10"/>
      <c r="D17" s="10"/>
      <c r="E17" s="10"/>
      <c r="F17" s="10"/>
      <c r="G17" s="10"/>
      <c r="H17" s="15" t="str">
        <f>IF(ISBLANK(Backlog!$G17),"",Backlog!$G17-$C$1)</f>
        <v/>
      </c>
      <c r="I17" s="10" t="str">
        <f>IF(ISBLANK(Backlog!$G17),"n","y")</f>
        <v>n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ht="15.75" hidden="1" customHeight="1">
      <c r="A18" s="10"/>
      <c r="B18" s="10"/>
      <c r="C18" s="10"/>
      <c r="D18" s="10"/>
      <c r="E18" s="10"/>
      <c r="F18" s="10"/>
      <c r="G18" s="10"/>
      <c r="H18" s="15" t="str">
        <f>IF(ISBLANK(Backlog!$G18),"",Backlog!$G18-$C$1)</f>
        <v/>
      </c>
      <c r="I18" s="10" t="str">
        <f>IF(ISBLANK(Backlog!$G18),"n","y")</f>
        <v>n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ht="15.75" hidden="1" customHeight="1">
      <c r="A19" s="10"/>
      <c r="B19" s="10"/>
      <c r="C19" s="10"/>
      <c r="D19" s="10"/>
      <c r="E19" s="10"/>
      <c r="F19" s="10"/>
      <c r="G19" s="36"/>
      <c r="H19" s="15" t="str">
        <f>IF(ISBLANK(Backlog!$G19),"",Backlog!$G19-$C$1)</f>
        <v/>
      </c>
      <c r="I19" s="10" t="str">
        <f>IF(ISBLANK(Backlog!$G19),"n","y")</f>
        <v>n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ht="15.75" hidden="1" customHeight="1">
      <c r="A20" s="10"/>
      <c r="B20" s="10"/>
      <c r="C20" s="10"/>
      <c r="D20" s="10"/>
      <c r="E20" s="10"/>
      <c r="F20" s="10"/>
      <c r="G20" s="10"/>
      <c r="H20" s="15" t="str">
        <f>IF(ISBLANK(Backlog!$G20),"",Backlog!$G20-$C$1)</f>
        <v/>
      </c>
      <c r="I20" s="10" t="str">
        <f>IF(ISBLANK(Backlog!$G20),"n","y")</f>
        <v>n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ht="15.75" hidden="1" customHeight="1">
      <c r="A21" s="10"/>
      <c r="B21" s="10"/>
      <c r="C21" s="10"/>
      <c r="D21" s="10"/>
      <c r="E21" s="10"/>
      <c r="F21" s="10"/>
      <c r="G21" s="10"/>
      <c r="H21" s="15" t="str">
        <f>IF(ISBLANK(Backlog!$G21),"",Backlog!$G21-$C$1)</f>
        <v/>
      </c>
      <c r="I21" s="10" t="str">
        <f>IF(ISBLANK(Backlog!$G21),"n","y")</f>
        <v>n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ht="15.75" hidden="1" customHeight="1">
      <c r="A22" s="10"/>
      <c r="B22" s="10"/>
      <c r="C22" s="10"/>
      <c r="D22" s="10"/>
      <c r="E22" s="10"/>
      <c r="F22" s="10"/>
      <c r="G22" s="10"/>
      <c r="H22" s="15" t="str">
        <f>IF(ISBLANK(Backlog!$G22),"",Backlog!$G22-$C$1)</f>
        <v/>
      </c>
      <c r="I22" s="10" t="str">
        <f>IF(ISBLANK(Backlog!$G22),"n","y")</f>
        <v>n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15.75" hidden="1" customHeight="1">
      <c r="A23" s="10"/>
      <c r="B23" s="10"/>
      <c r="C23" s="10"/>
      <c r="D23" s="10"/>
      <c r="E23" s="10"/>
      <c r="F23" s="10"/>
      <c r="G23" s="10"/>
      <c r="H23" s="15" t="str">
        <f>IF(ISBLANK(Backlog!$G23),"",Backlog!$G23-$C$1)</f>
        <v/>
      </c>
      <c r="I23" s="10" t="str">
        <f>IF(ISBLANK(Backlog!$G23),"n","y")</f>
        <v>n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15.75" hidden="1" customHeight="1">
      <c r="A24" s="10"/>
      <c r="B24" s="10"/>
      <c r="C24" s="10"/>
      <c r="D24" s="10"/>
      <c r="E24" s="10"/>
      <c r="F24" s="10"/>
      <c r="G24" s="10"/>
      <c r="H24" s="15" t="str">
        <f>IF(ISBLANK(Backlog!$G24),"",Backlog!$G24-$C$1)</f>
        <v/>
      </c>
      <c r="I24" s="10" t="str">
        <f>IF(ISBLANK(Backlog!$G24),"n","y")</f>
        <v>n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15.75" hidden="1" customHeight="1">
      <c r="A25" s="10"/>
      <c r="B25" s="10"/>
      <c r="C25" s="10"/>
      <c r="D25" s="10"/>
      <c r="E25" s="10"/>
      <c r="F25" s="10"/>
      <c r="G25" s="10"/>
      <c r="H25" s="15" t="str">
        <f>IF(ISBLANK(Backlog!$G25),"",Backlog!$G25-$C$1)</f>
        <v/>
      </c>
      <c r="I25" s="10" t="str">
        <f>IF(ISBLANK(Backlog!$G25),"n","y")</f>
        <v>n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15.75" hidden="1" customHeight="1">
      <c r="A26" s="10"/>
      <c r="B26" s="10"/>
      <c r="C26" s="10"/>
      <c r="D26" s="10"/>
      <c r="E26" s="10"/>
      <c r="F26" s="10"/>
      <c r="G26" s="10"/>
      <c r="H26" s="15" t="str">
        <f>IF(ISBLANK(Backlog!$G26),"",Backlog!$G26-$C$1)</f>
        <v/>
      </c>
      <c r="I26" s="10" t="str">
        <f>IF(ISBLANK(Backlog!$G26),"n","y")</f>
        <v>n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15.75" hidden="1" customHeight="1">
      <c r="A27" s="10"/>
      <c r="B27" s="10"/>
      <c r="C27" s="10"/>
      <c r="D27" s="10"/>
      <c r="E27" s="10"/>
      <c r="F27" s="10"/>
      <c r="G27" s="10"/>
      <c r="H27" s="15" t="str">
        <f>IF(ISBLANK(Backlog!$G27),"",Backlog!$G27-$C$1)</f>
        <v/>
      </c>
      <c r="I27" s="10" t="str">
        <f>IF(ISBLANK(Backlog!$G27),"n","y")</f>
        <v>n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15.75" hidden="1" customHeight="1">
      <c r="A28" s="10"/>
      <c r="B28" s="10"/>
      <c r="C28" s="10"/>
      <c r="D28" s="10"/>
      <c r="E28" s="10"/>
      <c r="F28" s="10"/>
      <c r="G28" s="10"/>
      <c r="H28" s="15" t="str">
        <f>IF(ISBLANK(Backlog!$G28),"",Backlog!$G28-$C$1)</f>
        <v/>
      </c>
      <c r="I28" s="10" t="str">
        <f>IF(ISBLANK(Backlog!$G28),"n","y")</f>
        <v>n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15.75" hidden="1" customHeight="1">
      <c r="A29" s="10"/>
      <c r="B29" s="10"/>
      <c r="C29" s="10"/>
      <c r="D29" s="10"/>
      <c r="E29" s="10"/>
      <c r="F29" s="10"/>
      <c r="G29" s="10"/>
      <c r="H29" s="15" t="str">
        <f>IF(ISBLANK(Backlog!$G29),"",Backlog!$G29-$C$1)</f>
        <v/>
      </c>
      <c r="I29" s="10" t="str">
        <f>IF(ISBLANK(Backlog!$G29),"n","y")</f>
        <v>n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15.75" hidden="1" customHeight="1">
      <c r="A30" s="10"/>
      <c r="B30" s="10"/>
      <c r="C30" s="10"/>
      <c r="D30" s="10"/>
      <c r="E30" s="10"/>
      <c r="F30" s="10"/>
      <c r="G30" s="10"/>
      <c r="H30" s="15" t="str">
        <f>IF(ISBLANK(Backlog!$G30),"",Backlog!$G30-$C$1)</f>
        <v/>
      </c>
      <c r="I30" s="10" t="str">
        <f>IF(ISBLANK(Backlog!$G30),"n","y")</f>
        <v>n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15.75" hidden="1" customHeight="1">
      <c r="A31" s="10"/>
      <c r="B31" s="10"/>
      <c r="C31" s="10"/>
      <c r="D31" s="10"/>
      <c r="E31" s="10"/>
      <c r="F31" s="10"/>
      <c r="G31" s="10"/>
      <c r="H31" s="15" t="str">
        <f>IF(ISBLANK(Backlog!$G31),"",Backlog!$G31-$C$1)</f>
        <v/>
      </c>
      <c r="I31" s="10" t="str">
        <f>IF(ISBLANK(Backlog!$G31),"n","y")</f>
        <v>n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ht="15.75" hidden="1" customHeight="1">
      <c r="A32" s="10"/>
      <c r="B32" s="10"/>
      <c r="C32" s="10"/>
      <c r="D32" s="10"/>
      <c r="E32" s="10"/>
      <c r="F32" s="10"/>
      <c r="G32" s="10"/>
      <c r="H32" s="15" t="str">
        <f>IF(ISBLANK(Backlog!$G32),"",Backlog!$G32-$C$1)</f>
        <v/>
      </c>
      <c r="I32" s="10" t="str">
        <f>IF(ISBLANK(Backlog!$G32),"n","y")</f>
        <v>n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15.75" hidden="1" customHeight="1">
      <c r="A33" s="10"/>
      <c r="B33" s="10"/>
      <c r="C33" s="10"/>
      <c r="D33" s="10"/>
      <c r="E33" s="10"/>
      <c r="F33" s="10"/>
      <c r="G33" s="10"/>
      <c r="H33" s="15" t="str">
        <f>IF(ISBLANK(Backlog!$G33),"",Backlog!$G33-$C$1)</f>
        <v/>
      </c>
      <c r="I33" s="10" t="str">
        <f>IF(ISBLANK(Backlog!$G33),"n","y")</f>
        <v>n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15.75" hidden="1" customHeight="1">
      <c r="A34" s="10"/>
      <c r="B34" s="10"/>
      <c r="C34" s="10"/>
      <c r="D34" s="10"/>
      <c r="E34" s="10"/>
      <c r="F34" s="10"/>
      <c r="G34" s="10"/>
      <c r="H34" s="15" t="str">
        <f>IF(ISBLANK(Backlog!$G34),"",Backlog!$G34-$C$1)</f>
        <v/>
      </c>
      <c r="I34" s="10" t="str">
        <f>IF(ISBLANK(Backlog!$G34),"n","y")</f>
        <v>n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15.75" hidden="1" customHeight="1">
      <c r="A35" s="10"/>
      <c r="B35" s="10"/>
      <c r="C35" s="10"/>
      <c r="D35" s="10"/>
      <c r="E35" s="10"/>
      <c r="F35" s="10"/>
      <c r="G35" s="10"/>
      <c r="H35" s="15" t="str">
        <f>IF(ISBLANK(Backlog!$G35),"",Backlog!$G35-$C$1)</f>
        <v/>
      </c>
      <c r="I35" s="10" t="str">
        <f>IF(ISBLANK(Backlog!$G35),"n","y")</f>
        <v>n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15.75" hidden="1" customHeight="1">
      <c r="A36" s="10"/>
      <c r="B36" s="10"/>
      <c r="C36" s="10"/>
      <c r="D36" s="10"/>
      <c r="E36" s="10"/>
      <c r="F36" s="10"/>
      <c r="G36" s="10"/>
      <c r="H36" s="15" t="str">
        <f>IF(ISBLANK(Backlog!$G36),"",Backlog!$G36-$C$1)</f>
        <v/>
      </c>
      <c r="I36" s="10" t="str">
        <f>IF(ISBLANK(Backlog!$G36),"n","y")</f>
        <v>n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15.75" hidden="1" customHeight="1">
      <c r="A37" s="10"/>
      <c r="B37" s="10"/>
      <c r="C37" s="10"/>
      <c r="D37" s="10"/>
      <c r="E37" s="10"/>
      <c r="F37" s="10"/>
      <c r="G37" s="10"/>
      <c r="H37" s="15" t="str">
        <f>IF(ISBLANK(Backlog!$G37),"",Backlog!$G37-$C$1)</f>
        <v/>
      </c>
      <c r="I37" s="10" t="str">
        <f>IF(ISBLANK(Backlog!$G37),"n","y")</f>
        <v>n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15.75" hidden="1" customHeight="1">
      <c r="A38" s="10"/>
      <c r="B38" s="10"/>
      <c r="C38" s="10"/>
      <c r="D38" s="10"/>
      <c r="E38" s="10"/>
      <c r="F38" s="10"/>
      <c r="G38" s="10"/>
      <c r="H38" s="15" t="str">
        <f>IF(ISBLANK(Backlog!$G38),"",Backlog!$G38-$C$1)</f>
        <v/>
      </c>
      <c r="I38" s="10" t="str">
        <f>IF(ISBLANK(Backlog!$G38),"n","y")</f>
        <v>n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15.75" hidden="1" customHeight="1">
      <c r="A39" s="10"/>
      <c r="B39" s="10"/>
      <c r="C39" s="10"/>
      <c r="D39" s="10"/>
      <c r="E39" s="10"/>
      <c r="F39" s="10"/>
      <c r="G39" s="10"/>
      <c r="H39" s="15" t="str">
        <f>IF(ISBLANK(Backlog!$G39),"",Backlog!$G39-$C$1)</f>
        <v/>
      </c>
      <c r="I39" s="10" t="str">
        <f>IF(ISBLANK(Backlog!$G39),"n","y")</f>
        <v>n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15.75" hidden="1" customHeight="1">
      <c r="A40" s="10"/>
      <c r="B40" s="10"/>
      <c r="C40" s="10"/>
      <c r="D40" s="10"/>
      <c r="E40" s="10"/>
      <c r="F40" s="10"/>
      <c r="G40" s="10"/>
      <c r="H40" s="15" t="str">
        <f>IF(ISBLANK(Backlog!$G40),"",Backlog!$G40-$C$1)</f>
        <v/>
      </c>
      <c r="I40" s="10" t="str">
        <f>IF(ISBLANK(Backlog!$G40),"n","y")</f>
        <v>n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15.75" hidden="1" customHeight="1">
      <c r="A41" s="10"/>
      <c r="B41" s="10"/>
      <c r="C41" s="10"/>
      <c r="D41" s="10"/>
      <c r="E41" s="10"/>
      <c r="F41" s="10"/>
      <c r="G41" s="10"/>
      <c r="H41" s="15" t="str">
        <f>IF(ISBLANK(Backlog!$G41),"",Backlog!$G41-$C$1)</f>
        <v/>
      </c>
      <c r="I41" s="10" t="str">
        <f>IF(ISBLANK(Backlog!$G41),"n","y")</f>
        <v>n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15.75" hidden="1" customHeight="1">
      <c r="A42" s="10"/>
      <c r="B42" s="10"/>
      <c r="C42" s="10"/>
      <c r="D42" s="10"/>
      <c r="E42" s="10"/>
      <c r="F42" s="10"/>
      <c r="G42" s="10"/>
      <c r="H42" s="15" t="str">
        <f>IF(ISBLANK(Backlog!$G42),"",Backlog!$G42-$C$1)</f>
        <v/>
      </c>
      <c r="I42" s="10" t="str">
        <f>IF(ISBLANK(Backlog!$G42),"n","y")</f>
        <v>n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15.75" hidden="1" customHeight="1">
      <c r="A43" s="10"/>
      <c r="B43" s="10"/>
      <c r="C43" s="10"/>
      <c r="D43" s="10"/>
      <c r="E43" s="10"/>
      <c r="F43" s="10"/>
      <c r="G43" s="10"/>
      <c r="H43" s="15" t="str">
        <f>IF(ISBLANK(Backlog!$G43),"",Backlog!$G43-$C$1)</f>
        <v/>
      </c>
      <c r="I43" s="10" t="str">
        <f>IF(ISBLANK(Backlog!$G43),"n","y")</f>
        <v>n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15.75" hidden="1" customHeight="1">
      <c r="A44" s="10"/>
      <c r="B44" s="10"/>
      <c r="C44" s="10"/>
      <c r="D44" s="10"/>
      <c r="E44" s="10"/>
      <c r="F44" s="10"/>
      <c r="G44" s="10"/>
      <c r="H44" s="15" t="str">
        <f>IF(ISBLANK(Backlog!$G44),"",Backlog!$G44-$C$1)</f>
        <v/>
      </c>
      <c r="I44" s="10" t="str">
        <f>IF(ISBLANK(Backlog!$G44),"n","y")</f>
        <v>n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15.75" hidden="1" customHeight="1">
      <c r="A45" s="10"/>
      <c r="B45" s="10"/>
      <c r="C45" s="10"/>
      <c r="D45" s="10"/>
      <c r="E45" s="10"/>
      <c r="F45" s="10"/>
      <c r="G45" s="10"/>
      <c r="H45" s="15" t="str">
        <f>IF(ISBLANK(Backlog!$G45),"",Backlog!$G45-$C$1)</f>
        <v/>
      </c>
      <c r="I45" s="10" t="str">
        <f>IF(ISBLANK(Backlog!$G45),"n","y")</f>
        <v>n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15.75" hidden="1" customHeight="1">
      <c r="A46" s="10"/>
      <c r="B46" s="10"/>
      <c r="C46" s="10"/>
      <c r="D46" s="10"/>
      <c r="E46" s="10"/>
      <c r="F46" s="10"/>
      <c r="G46" s="10"/>
      <c r="H46" s="15" t="str">
        <f>IF(ISBLANK(Backlog!$G46),"",Backlog!$G46-$C$1)</f>
        <v/>
      </c>
      <c r="I46" s="10" t="str">
        <f>IF(ISBLANK(Backlog!$G46),"n","y")</f>
        <v>n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15.75" hidden="1" customHeight="1">
      <c r="A47" s="10"/>
      <c r="B47" s="10"/>
      <c r="C47" s="10"/>
      <c r="D47" s="10"/>
      <c r="E47" s="10"/>
      <c r="F47" s="10"/>
      <c r="G47" s="10"/>
      <c r="H47" s="15" t="str">
        <f>IF(ISBLANK(Backlog!$G47),"",Backlog!$G47-$C$1)</f>
        <v/>
      </c>
      <c r="I47" s="10" t="str">
        <f>IF(ISBLANK(Backlog!$G47),"n","y")</f>
        <v>n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15.75" hidden="1" customHeight="1">
      <c r="A48" s="10"/>
      <c r="B48" s="10"/>
      <c r="C48" s="10"/>
      <c r="D48" s="10"/>
      <c r="E48" s="10"/>
      <c r="F48" s="10"/>
      <c r="G48" s="10"/>
      <c r="H48" s="15" t="str">
        <f>IF(ISBLANK(Backlog!$G48),"",Backlog!$G48-$C$1)</f>
        <v/>
      </c>
      <c r="I48" s="10" t="str">
        <f>IF(ISBLANK(Backlog!$G48),"n","y")</f>
        <v>n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15.75" hidden="1" customHeight="1">
      <c r="A49" s="10"/>
      <c r="B49" s="10"/>
      <c r="C49" s="10"/>
      <c r="D49" s="10"/>
      <c r="E49" s="10"/>
      <c r="F49" s="10"/>
      <c r="G49" s="10"/>
      <c r="H49" s="15" t="str">
        <f>IF(ISBLANK(Backlog!$G49),"",Backlog!$G49-$C$1)</f>
        <v/>
      </c>
      <c r="I49" s="10" t="str">
        <f>IF(ISBLANK(Backlog!$G49),"n","y")</f>
        <v>n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15.75" hidden="1" customHeight="1">
      <c r="A50" s="10"/>
      <c r="B50" s="10"/>
      <c r="C50" s="10"/>
      <c r="D50" s="10"/>
      <c r="E50" s="10"/>
      <c r="F50" s="10"/>
      <c r="G50" s="10"/>
      <c r="H50" s="15" t="str">
        <f>IF(ISBLANK(Backlog!$G50),"",Backlog!$G50-$C$1)</f>
        <v/>
      </c>
      <c r="I50" s="10" t="str">
        <f>IF(ISBLANK(Backlog!$G50),"n","y")</f>
        <v>n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15.75" hidden="1" customHeight="1">
      <c r="A51" s="10"/>
      <c r="B51" s="10"/>
      <c r="C51" s="10"/>
      <c r="D51" s="10"/>
      <c r="E51" s="10"/>
      <c r="F51" s="10"/>
      <c r="G51" s="10"/>
      <c r="H51" s="15" t="str">
        <f>IF(ISBLANK(Backlog!$G51),"",Backlog!$G51-$C$1)</f>
        <v/>
      </c>
      <c r="I51" s="10" t="str">
        <f>IF(ISBLANK(Backlog!$G51),"n","y")</f>
        <v>n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15.75" hidden="1" customHeight="1">
      <c r="A52" s="10"/>
      <c r="B52" s="10"/>
      <c r="C52" s="10"/>
      <c r="D52" s="10"/>
      <c r="E52" s="10"/>
      <c r="F52" s="10"/>
      <c r="G52" s="10"/>
      <c r="H52" s="15" t="str">
        <f>IF(ISBLANK(Backlog!$G52),"",Backlog!$G52-$C$1)</f>
        <v/>
      </c>
      <c r="I52" s="10" t="str">
        <f>IF(ISBLANK(Backlog!$G52),"n","y")</f>
        <v>n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15.75" hidden="1" customHeight="1">
      <c r="A53" s="10"/>
      <c r="B53" s="10"/>
      <c r="C53" s="10"/>
      <c r="D53" s="10"/>
      <c r="E53" s="10"/>
      <c r="F53" s="10"/>
      <c r="G53" s="10"/>
      <c r="H53" s="15" t="str">
        <f>IF(ISBLANK(Backlog!$G53),"",Backlog!$G53-$C$1)</f>
        <v/>
      </c>
      <c r="I53" s="10" t="str">
        <f>IF(ISBLANK(Backlog!$G53),"n","y")</f>
        <v>n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15.75" hidden="1" customHeight="1">
      <c r="A54" s="10"/>
      <c r="B54" s="10"/>
      <c r="C54" s="10"/>
      <c r="D54" s="10"/>
      <c r="E54" s="10"/>
      <c r="F54" s="10"/>
      <c r="G54" s="10"/>
      <c r="H54" s="15" t="str">
        <f>IF(ISBLANK(Backlog!$G54),"",Backlog!$G54-$C$1)</f>
        <v/>
      </c>
      <c r="I54" s="10" t="str">
        <f>IF(ISBLANK(Backlog!$G54),"n","y")</f>
        <v>n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15.75" hidden="1" customHeight="1">
      <c r="A55" s="10"/>
      <c r="B55" s="10"/>
      <c r="C55" s="10"/>
      <c r="D55" s="10"/>
      <c r="E55" s="10"/>
      <c r="F55" s="10"/>
      <c r="G55" s="10"/>
      <c r="H55" s="15" t="str">
        <f>IF(ISBLANK(Backlog!$G55),"",Backlog!$G55-$C$1)</f>
        <v/>
      </c>
      <c r="I55" s="10" t="str">
        <f>IF(ISBLANK(Backlog!$G55),"n","y")</f>
        <v>n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15.75" hidden="1" customHeight="1">
      <c r="A56" s="10"/>
      <c r="B56" s="10"/>
      <c r="C56" s="10"/>
      <c r="D56" s="10"/>
      <c r="E56" s="10"/>
      <c r="F56" s="10"/>
      <c r="G56" s="10"/>
      <c r="H56" s="15" t="str">
        <f>IF(ISBLANK(Backlog!$G56),"",Backlog!$G56-$C$1)</f>
        <v/>
      </c>
      <c r="I56" s="10" t="str">
        <f>IF(ISBLANK(Backlog!$G56),"n","y")</f>
        <v>n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15.75" hidden="1" customHeight="1">
      <c r="A57" s="10"/>
      <c r="B57" s="10"/>
      <c r="C57" s="10"/>
      <c r="D57" s="10"/>
      <c r="E57" s="10"/>
      <c r="F57" s="10"/>
      <c r="G57" s="10"/>
      <c r="H57" s="15" t="str">
        <f>IF(ISBLANK(Backlog!$G57),"",Backlog!$G57-$C$1)</f>
        <v/>
      </c>
      <c r="I57" s="10" t="str">
        <f>IF(ISBLANK(Backlog!$G57),"n","y")</f>
        <v>n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15.75" hidden="1" customHeight="1">
      <c r="A58" s="10"/>
      <c r="B58" s="10"/>
      <c r="C58" s="10"/>
      <c r="D58" s="10"/>
      <c r="E58" s="10"/>
      <c r="F58" s="10"/>
      <c r="G58" s="10"/>
      <c r="H58" s="15" t="str">
        <f>IF(ISBLANK(Backlog!$G58),"",Backlog!$G58-$C$1)</f>
        <v/>
      </c>
      <c r="I58" s="10" t="str">
        <f>IF(ISBLANK(Backlog!$G58),"n","y")</f>
        <v>n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15.75" hidden="1" customHeight="1">
      <c r="A59" s="10"/>
      <c r="B59" s="10"/>
      <c r="C59" s="10"/>
      <c r="D59" s="10"/>
      <c r="E59" s="10"/>
      <c r="F59" s="10"/>
      <c r="G59" s="10"/>
      <c r="H59" s="15" t="str">
        <f>IF(ISBLANK(Backlog!$G59),"",Backlog!$G59-$C$1)</f>
        <v/>
      </c>
      <c r="I59" s="10" t="str">
        <f>IF(ISBLANK(Backlog!$G59),"n","y")</f>
        <v>n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15.75" hidden="1" customHeight="1">
      <c r="A60" s="10"/>
      <c r="B60" s="10"/>
      <c r="C60" s="10"/>
      <c r="D60" s="10"/>
      <c r="E60" s="10"/>
      <c r="F60" s="10"/>
      <c r="G60" s="10"/>
      <c r="H60" s="15" t="str">
        <f>IF(ISBLANK(Backlog!$G60),"",Backlog!$G60-$C$1)</f>
        <v/>
      </c>
      <c r="I60" s="10" t="str">
        <f>IF(ISBLANK(Backlog!$G60),"n","y")</f>
        <v>n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15.75" hidden="1" customHeight="1">
      <c r="A61" s="10"/>
      <c r="B61" s="10"/>
      <c r="C61" s="10"/>
      <c r="D61" s="10"/>
      <c r="E61" s="10"/>
      <c r="F61" s="10"/>
      <c r="G61" s="10"/>
      <c r="H61" s="15" t="str">
        <f>IF(ISBLANK(Backlog!$G61),"",Backlog!$G61-$C$1)</f>
        <v/>
      </c>
      <c r="I61" s="10" t="str">
        <f>IF(ISBLANK(Backlog!$G61),"n","y")</f>
        <v>n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15.75" hidden="1" customHeight="1">
      <c r="A62" s="10"/>
      <c r="B62" s="10"/>
      <c r="C62" s="10"/>
      <c r="D62" s="10"/>
      <c r="E62" s="10"/>
      <c r="F62" s="10"/>
      <c r="G62" s="10"/>
      <c r="H62" s="15" t="str">
        <f>IF(ISBLANK(Backlog!$G62),"",Backlog!$G62-$C$1)</f>
        <v/>
      </c>
      <c r="I62" s="10" t="str">
        <f>IF(ISBLANK(Backlog!$G62),"n","y")</f>
        <v>n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15.75" hidden="1" customHeight="1">
      <c r="A63" s="10"/>
      <c r="B63" s="10"/>
      <c r="C63" s="10"/>
      <c r="D63" s="10"/>
      <c r="E63" s="10"/>
      <c r="F63" s="10"/>
      <c r="G63" s="10"/>
      <c r="H63" s="15" t="str">
        <f>IF(ISBLANK(Backlog!$G63),"",Backlog!$G63-$C$1)</f>
        <v/>
      </c>
      <c r="I63" s="10" t="str">
        <f>IF(ISBLANK(Backlog!$G63),"n","y")</f>
        <v>n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15.75" hidden="1" customHeight="1">
      <c r="A64" s="10"/>
      <c r="B64" s="10"/>
      <c r="C64" s="10"/>
      <c r="D64" s="10"/>
      <c r="E64" s="10"/>
      <c r="F64" s="10"/>
      <c r="G64" s="10"/>
      <c r="H64" s="15" t="str">
        <f>IF(ISBLANK(Backlog!$G64),"",Backlog!$G64-$C$1)</f>
        <v/>
      </c>
      <c r="I64" s="10" t="str">
        <f>IF(ISBLANK(Backlog!$G64),"n","y")</f>
        <v>n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15.75" hidden="1" customHeight="1">
      <c r="A65" s="10"/>
      <c r="B65" s="10"/>
      <c r="C65" s="10"/>
      <c r="D65" s="10"/>
      <c r="E65" s="10"/>
      <c r="F65" s="10"/>
      <c r="G65" s="10"/>
      <c r="H65" s="15" t="str">
        <f>IF(ISBLANK(Backlog!$G65),"",Backlog!$G65-$C$1)</f>
        <v/>
      </c>
      <c r="I65" s="10" t="str">
        <f>IF(ISBLANK(Backlog!$G65),"n","y")</f>
        <v>n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15.75" hidden="1" customHeight="1">
      <c r="A66" s="10"/>
      <c r="B66" s="10"/>
      <c r="C66" s="10"/>
      <c r="D66" s="10"/>
      <c r="E66" s="10"/>
      <c r="F66" s="10"/>
      <c r="G66" s="10"/>
      <c r="H66" s="15" t="str">
        <f>IF(ISBLANK(Backlog!$G66),"",Backlog!$G66-$C$1)</f>
        <v/>
      </c>
      <c r="I66" s="10" t="str">
        <f>IF(ISBLANK(Backlog!$G66),"n","y")</f>
        <v>n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15.75" hidden="1" customHeight="1">
      <c r="A67" s="10"/>
      <c r="B67" s="10"/>
      <c r="C67" s="10"/>
      <c r="D67" s="10"/>
      <c r="E67" s="10"/>
      <c r="F67" s="10"/>
      <c r="G67" s="10"/>
      <c r="H67" s="15" t="str">
        <f>IF(ISBLANK(Backlog!$G67),"",Backlog!$G67-$C$1)</f>
        <v/>
      </c>
      <c r="I67" s="10" t="str">
        <f>IF(ISBLANK(Backlog!$G67),"n","y")</f>
        <v>n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15.75" hidden="1" customHeight="1">
      <c r="A68" s="10"/>
      <c r="B68" s="10"/>
      <c r="C68" s="10"/>
      <c r="D68" s="10"/>
      <c r="E68" s="10"/>
      <c r="F68" s="10"/>
      <c r="G68" s="10"/>
      <c r="H68" s="15" t="str">
        <f>IF(ISBLANK(Backlog!$G68),"",Backlog!$G68-$C$1)</f>
        <v/>
      </c>
      <c r="I68" s="10" t="str">
        <f>IF(ISBLANK(Backlog!$G68),"n","y")</f>
        <v>n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15.75" hidden="1" customHeight="1">
      <c r="A69" s="10"/>
      <c r="B69" s="10"/>
      <c r="C69" s="10"/>
      <c r="D69" s="10"/>
      <c r="E69" s="10"/>
      <c r="F69" s="10"/>
      <c r="G69" s="10"/>
      <c r="H69" s="15" t="str">
        <f>IF(ISBLANK(Backlog!$G69),"",Backlog!$G69-$C$1)</f>
        <v/>
      </c>
      <c r="I69" s="10" t="str">
        <f>IF(ISBLANK(Backlog!$G69),"n","y")</f>
        <v>n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15.75" hidden="1" customHeight="1">
      <c r="A70" s="10"/>
      <c r="B70" s="10"/>
      <c r="C70" s="10"/>
      <c r="D70" s="10"/>
      <c r="E70" s="10"/>
      <c r="F70" s="10"/>
      <c r="G70" s="10"/>
      <c r="H70" s="15" t="str">
        <f>IF(ISBLANK(Backlog!$G70),"",Backlog!$G70-$C$1)</f>
        <v/>
      </c>
      <c r="I70" s="10" t="str">
        <f>IF(ISBLANK(Backlog!$G70),"n","y")</f>
        <v>n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15.75" hidden="1" customHeight="1">
      <c r="A71" s="10"/>
      <c r="B71" s="10"/>
      <c r="C71" s="10"/>
      <c r="D71" s="10"/>
      <c r="E71" s="10"/>
      <c r="F71" s="10"/>
      <c r="G71" s="10"/>
      <c r="H71" s="15" t="str">
        <f>IF(ISBLANK(Backlog!$G71),"",Backlog!$G71-$C$1)</f>
        <v/>
      </c>
      <c r="I71" s="10" t="str">
        <f>IF(ISBLANK(Backlog!$G71),"n","y")</f>
        <v>n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15.75" hidden="1" customHeight="1">
      <c r="A72" s="10"/>
      <c r="B72" s="10"/>
      <c r="C72" s="10"/>
      <c r="D72" s="10"/>
      <c r="E72" s="10"/>
      <c r="F72" s="10"/>
      <c r="G72" s="10"/>
      <c r="H72" s="15" t="str">
        <f>IF(ISBLANK(Backlog!$G72),"",Backlog!$G72-$C$1)</f>
        <v/>
      </c>
      <c r="I72" s="10" t="str">
        <f>IF(ISBLANK(Backlog!$G72),"n","y")</f>
        <v>n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15.75" hidden="1" customHeight="1">
      <c r="A73" s="10"/>
      <c r="B73" s="10"/>
      <c r="C73" s="10"/>
      <c r="D73" s="10"/>
      <c r="E73" s="10"/>
      <c r="F73" s="10"/>
      <c r="G73" s="10"/>
      <c r="H73" s="15" t="str">
        <f>IF(ISBLANK(Backlog!$G73),"",Backlog!$G73-$C$1)</f>
        <v/>
      </c>
      <c r="I73" s="10" t="str">
        <f>IF(ISBLANK(Backlog!$G73),"n","y")</f>
        <v>n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15.75" hidden="1" customHeight="1">
      <c r="A74" s="10"/>
      <c r="B74" s="10"/>
      <c r="C74" s="10"/>
      <c r="D74" s="10"/>
      <c r="E74" s="10"/>
      <c r="F74" s="10"/>
      <c r="G74" s="10"/>
      <c r="H74" s="15" t="str">
        <f>IF(ISBLANK(Backlog!$G74),"",Backlog!$G74-$C$1)</f>
        <v/>
      </c>
      <c r="I74" s="10" t="str">
        <f>IF(ISBLANK(Backlog!$G74),"n","y")</f>
        <v>n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15.75" hidden="1" customHeight="1">
      <c r="A75" s="10"/>
      <c r="B75" s="10"/>
      <c r="C75" s="10"/>
      <c r="D75" s="10"/>
      <c r="E75" s="10"/>
      <c r="F75" s="10"/>
      <c r="G75" s="10"/>
      <c r="H75" s="15" t="str">
        <f>IF(ISBLANK(Backlog!$G75),"",Backlog!$G75-$C$1)</f>
        <v/>
      </c>
      <c r="I75" s="10" t="str">
        <f>IF(ISBLANK(Backlog!$G75),"n","y")</f>
        <v>n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15.75" hidden="1" customHeight="1">
      <c r="A76" s="10"/>
      <c r="B76" s="10"/>
      <c r="C76" s="10"/>
      <c r="D76" s="10"/>
      <c r="E76" s="10"/>
      <c r="F76" s="10"/>
      <c r="G76" s="10"/>
      <c r="H76" s="15" t="str">
        <f>IF(ISBLANK(Backlog!$G76),"",Backlog!$G76-$C$1)</f>
        <v/>
      </c>
      <c r="I76" s="10" t="str">
        <f>IF(ISBLANK(Backlog!$G76),"n","y")</f>
        <v>n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15.75" hidden="1" customHeight="1">
      <c r="A77" s="10"/>
      <c r="B77" s="10"/>
      <c r="C77" s="10"/>
      <c r="D77" s="10"/>
      <c r="E77" s="10"/>
      <c r="F77" s="10"/>
      <c r="G77" s="10"/>
      <c r="H77" s="15" t="str">
        <f>IF(ISBLANK(Backlog!$G77),"",Backlog!$G77-$C$1)</f>
        <v/>
      </c>
      <c r="I77" s="10" t="str">
        <f>IF(ISBLANK(Backlog!$G77),"n","y")</f>
        <v>n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15.75" hidden="1" customHeight="1">
      <c r="A78" s="10"/>
      <c r="B78" s="10"/>
      <c r="C78" s="10"/>
      <c r="D78" s="10"/>
      <c r="E78" s="10"/>
      <c r="F78" s="10"/>
      <c r="G78" s="10"/>
      <c r="H78" s="15" t="str">
        <f>IF(ISBLANK(Backlog!$G78),"",Backlog!$G78-$C$1)</f>
        <v/>
      </c>
      <c r="I78" s="10" t="str">
        <f>IF(ISBLANK(Backlog!$G78),"n","y")</f>
        <v>n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15.75" hidden="1" customHeight="1">
      <c r="A79" s="10"/>
      <c r="B79" s="10"/>
      <c r="C79" s="10"/>
      <c r="D79" s="10"/>
      <c r="E79" s="10"/>
      <c r="F79" s="10"/>
      <c r="G79" s="10"/>
      <c r="H79" s="15" t="str">
        <f>IF(ISBLANK(Backlog!$G79),"",Backlog!$G79-$C$1)</f>
        <v/>
      </c>
      <c r="I79" s="10" t="str">
        <f>IF(ISBLANK(Backlog!$G79),"n","y")</f>
        <v>n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15.75" hidden="1" customHeight="1">
      <c r="A80" s="10"/>
      <c r="B80" s="10"/>
      <c r="C80" s="10"/>
      <c r="D80" s="10"/>
      <c r="E80" s="10"/>
      <c r="F80" s="10"/>
      <c r="G80" s="10"/>
      <c r="H80" s="15" t="str">
        <f>IF(ISBLANK(Backlog!$G80),"",Backlog!$G80-$C$1)</f>
        <v/>
      </c>
      <c r="I80" s="10" t="str">
        <f>IF(ISBLANK(Backlog!$G80),"n","y")</f>
        <v>n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15.75" hidden="1" customHeight="1">
      <c r="A81" s="10"/>
      <c r="B81" s="10"/>
      <c r="C81" s="10"/>
      <c r="D81" s="10"/>
      <c r="E81" s="10"/>
      <c r="F81" s="10"/>
      <c r="G81" s="10"/>
      <c r="H81" s="15" t="str">
        <f>IF(ISBLANK(Backlog!$G81),"",Backlog!$G81-$C$1)</f>
        <v/>
      </c>
      <c r="I81" s="10" t="str">
        <f>IF(ISBLANK(Backlog!$G81),"n","y")</f>
        <v>n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15.75" hidden="1" customHeight="1">
      <c r="A82" s="10"/>
      <c r="B82" s="10"/>
      <c r="C82" s="10"/>
      <c r="D82" s="10"/>
      <c r="E82" s="10"/>
      <c r="F82" s="10"/>
      <c r="G82" s="10"/>
      <c r="H82" s="15" t="str">
        <f>IF(ISBLANK(Backlog!$G82),"",Backlog!$G82-$C$1)</f>
        <v/>
      </c>
      <c r="I82" s="10" t="str">
        <f>IF(ISBLANK(Backlog!$G82),"n","y")</f>
        <v>n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15.75" hidden="1" customHeight="1">
      <c r="A83" s="10"/>
      <c r="B83" s="10"/>
      <c r="C83" s="10"/>
      <c r="D83" s="10"/>
      <c r="E83" s="10"/>
      <c r="F83" s="10"/>
      <c r="G83" s="10"/>
      <c r="H83" s="15" t="str">
        <f>IF(ISBLANK(Backlog!$G83),"",Backlog!$G83-$C$1)</f>
        <v/>
      </c>
      <c r="I83" s="10" t="str">
        <f>IF(ISBLANK(Backlog!$G83),"n","y")</f>
        <v>n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15.75" hidden="1" customHeight="1">
      <c r="A84" s="10"/>
      <c r="B84" s="10"/>
      <c r="C84" s="10"/>
      <c r="D84" s="10"/>
      <c r="E84" s="10"/>
      <c r="F84" s="10"/>
      <c r="G84" s="10"/>
      <c r="H84" s="15" t="str">
        <f>IF(ISBLANK(Backlog!$G84),"",Backlog!$G84-$C$1)</f>
        <v/>
      </c>
      <c r="I84" s="10" t="str">
        <f>IF(ISBLANK(Backlog!$G84),"n","y")</f>
        <v>n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15.75" hidden="1" customHeight="1">
      <c r="A85" s="10"/>
      <c r="B85" s="10"/>
      <c r="C85" s="10"/>
      <c r="D85" s="10"/>
      <c r="E85" s="10"/>
      <c r="F85" s="10"/>
      <c r="G85" s="10"/>
      <c r="H85" s="15" t="str">
        <f>IF(ISBLANK(Backlog!$G85),"",Backlog!$G85-$C$1)</f>
        <v/>
      </c>
      <c r="I85" s="10" t="str">
        <f>IF(ISBLANK(Backlog!$G85),"n","y")</f>
        <v>n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15.75" hidden="1" customHeight="1">
      <c r="A86" s="10"/>
      <c r="B86" s="10"/>
      <c r="C86" s="10"/>
      <c r="D86" s="10"/>
      <c r="E86" s="10"/>
      <c r="F86" s="10"/>
      <c r="G86" s="10"/>
      <c r="H86" s="15" t="str">
        <f>IF(ISBLANK(Backlog!$G86),"",Backlog!$G86-$C$1)</f>
        <v/>
      </c>
      <c r="I86" s="10" t="str">
        <f>IF(ISBLANK(Backlog!$G86),"n","y")</f>
        <v>n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15.75" hidden="1" customHeight="1">
      <c r="A87" s="10"/>
      <c r="B87" s="10"/>
      <c r="C87" s="10"/>
      <c r="D87" s="10"/>
      <c r="E87" s="10"/>
      <c r="F87" s="10"/>
      <c r="G87" s="10"/>
      <c r="H87" s="15" t="str">
        <f>IF(ISBLANK(Backlog!$G87),"",Backlog!$G87-$C$1)</f>
        <v/>
      </c>
      <c r="I87" s="10" t="str">
        <f>IF(ISBLANK(Backlog!$G87),"n","y")</f>
        <v>n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15.75" hidden="1" customHeight="1">
      <c r="A88" s="10"/>
      <c r="B88" s="10"/>
      <c r="C88" s="10"/>
      <c r="D88" s="10"/>
      <c r="E88" s="10"/>
      <c r="F88" s="10"/>
      <c r="G88" s="10"/>
      <c r="H88" s="15" t="str">
        <f>IF(ISBLANK(Backlog!$G88),"",Backlog!$G88-$C$1)</f>
        <v/>
      </c>
      <c r="I88" s="10" t="str">
        <f>IF(ISBLANK(Backlog!$G88),"n","y")</f>
        <v>n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15.75" hidden="1" customHeight="1">
      <c r="A89" s="10"/>
      <c r="B89" s="10"/>
      <c r="C89" s="10"/>
      <c r="D89" s="10"/>
      <c r="E89" s="10"/>
      <c r="F89" s="10"/>
      <c r="G89" s="10"/>
      <c r="H89" s="15" t="str">
        <f>IF(ISBLANK(Backlog!$G89),"",Backlog!$G89-$C$1)</f>
        <v/>
      </c>
      <c r="I89" s="10" t="str">
        <f>IF(ISBLANK(Backlog!$G89),"n","y")</f>
        <v>n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15.75" hidden="1" customHeight="1">
      <c r="A90" s="10"/>
      <c r="B90" s="10"/>
      <c r="C90" s="10"/>
      <c r="D90" s="10"/>
      <c r="E90" s="10"/>
      <c r="F90" s="10"/>
      <c r="G90" s="10"/>
      <c r="H90" s="15" t="str">
        <f>IF(ISBLANK(Backlog!$G90),"",Backlog!$G90-$C$1)</f>
        <v/>
      </c>
      <c r="I90" s="10" t="str">
        <f>IF(ISBLANK(Backlog!$G90),"n","y")</f>
        <v>n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15.75" hidden="1" customHeight="1">
      <c r="A91" s="10"/>
      <c r="B91" s="10"/>
      <c r="C91" s="10"/>
      <c r="D91" s="10"/>
      <c r="E91" s="10"/>
      <c r="F91" s="10"/>
      <c r="G91" s="10"/>
      <c r="H91" s="15" t="str">
        <f>IF(ISBLANK(Backlog!$G91),"",Backlog!$G91-$C$1)</f>
        <v/>
      </c>
      <c r="I91" s="10" t="str">
        <f>IF(ISBLANK(Backlog!$G91),"n","y")</f>
        <v>n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15.75" hidden="1" customHeight="1">
      <c r="A92" s="10"/>
      <c r="B92" s="10"/>
      <c r="C92" s="10"/>
      <c r="D92" s="10"/>
      <c r="E92" s="10"/>
      <c r="F92" s="10"/>
      <c r="G92" s="10"/>
      <c r="H92" s="15" t="str">
        <f>IF(ISBLANK(Backlog!$G92),"",Backlog!$G92-$C$1)</f>
        <v/>
      </c>
      <c r="I92" s="10" t="str">
        <f>IF(ISBLANK(Backlog!$G92),"n","y")</f>
        <v>n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15.75" hidden="1" customHeight="1">
      <c r="A93" s="10"/>
      <c r="B93" s="10"/>
      <c r="C93" s="10"/>
      <c r="D93" s="10"/>
      <c r="E93" s="10"/>
      <c r="F93" s="10"/>
      <c r="G93" s="10"/>
      <c r="H93" s="15" t="str">
        <f>IF(ISBLANK(Backlog!$G93),"",Backlog!$G93-$C$1)</f>
        <v/>
      </c>
      <c r="I93" s="10" t="str">
        <f>IF(ISBLANK(Backlog!$G93),"n","y")</f>
        <v>n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15.75" hidden="1" customHeight="1">
      <c r="A94" s="10"/>
      <c r="B94" s="10"/>
      <c r="C94" s="10"/>
      <c r="D94" s="10"/>
      <c r="E94" s="10"/>
      <c r="F94" s="10"/>
      <c r="G94" s="10"/>
      <c r="H94" s="15" t="str">
        <f>IF(ISBLANK(Backlog!$G94),"",Backlog!$G94-$C$1)</f>
        <v/>
      </c>
      <c r="I94" s="10" t="str">
        <f>IF(ISBLANK(Backlog!$G94),"n","y")</f>
        <v>n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15.75" hidden="1" customHeight="1">
      <c r="A95" s="10"/>
      <c r="B95" s="10"/>
      <c r="C95" s="10"/>
      <c r="D95" s="10"/>
      <c r="E95" s="10"/>
      <c r="F95" s="10"/>
      <c r="G95" s="10"/>
      <c r="H95" s="15" t="str">
        <f>IF(ISBLANK(Backlog!$G95),"",Backlog!$G95-$C$1)</f>
        <v/>
      </c>
      <c r="I95" s="10" t="str">
        <f>IF(ISBLANK(Backlog!$G95),"n","y")</f>
        <v>n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15.75" hidden="1" customHeight="1">
      <c r="A96" s="10"/>
      <c r="B96" s="10"/>
      <c r="C96" s="10"/>
      <c r="D96" s="10"/>
      <c r="E96" s="10"/>
      <c r="F96" s="10"/>
      <c r="G96" s="10"/>
      <c r="H96" s="15" t="str">
        <f>IF(ISBLANK(Backlog!$G96),"",Backlog!$G96-$C$1)</f>
        <v/>
      </c>
      <c r="I96" s="10" t="str">
        <f>IF(ISBLANK(Backlog!$G96),"n","y")</f>
        <v>n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15.75" hidden="1" customHeight="1">
      <c r="A97" s="10"/>
      <c r="B97" s="10"/>
      <c r="C97" s="10"/>
      <c r="D97" s="10"/>
      <c r="E97" s="10"/>
      <c r="F97" s="10"/>
      <c r="G97" s="10"/>
      <c r="H97" s="15" t="str">
        <f>IF(ISBLANK(Backlog!$G97),"",Backlog!$G97-$C$1)</f>
        <v/>
      </c>
      <c r="I97" s="10" t="str">
        <f>IF(ISBLANK(Backlog!$G97),"n","y")</f>
        <v>n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15.75" hidden="1" customHeight="1">
      <c r="A98" s="10"/>
      <c r="B98" s="10"/>
      <c r="C98" s="10"/>
      <c r="D98" s="10"/>
      <c r="E98" s="10"/>
      <c r="F98" s="10"/>
      <c r="G98" s="10"/>
      <c r="H98" s="15" t="str">
        <f>IF(ISBLANK(Backlog!$G98),"",Backlog!$G98-$C$1)</f>
        <v/>
      </c>
      <c r="I98" s="10" t="str">
        <f>IF(ISBLANK(Backlog!$G98),"n","y")</f>
        <v>n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15.75" hidden="1" customHeight="1">
      <c r="A99" s="10"/>
      <c r="B99" s="10"/>
      <c r="C99" s="10"/>
      <c r="D99" s="10"/>
      <c r="E99" s="10"/>
      <c r="F99" s="10"/>
      <c r="G99" s="10"/>
      <c r="H99" s="15" t="str">
        <f>IF(ISBLANK(Backlog!$G99),"",Backlog!$G99-$C$1)</f>
        <v/>
      </c>
      <c r="I99" s="10" t="str">
        <f>IF(ISBLANK(Backlog!$G99),"n","y")</f>
        <v>n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15.75" hidden="1" customHeight="1">
      <c r="A100" s="10"/>
      <c r="B100" s="10"/>
      <c r="C100" s="10"/>
      <c r="D100" s="10"/>
      <c r="E100" s="10"/>
      <c r="F100" s="10"/>
      <c r="G100" s="10"/>
      <c r="H100" s="15" t="str">
        <f>IF(ISBLANK(Backlog!$G100),"",Backlog!$G100-$C$1)</f>
        <v/>
      </c>
      <c r="I100" s="10" t="str">
        <f>IF(ISBLANK(Backlog!$G100),"n","y")</f>
        <v>n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15.75" hidden="1" customHeight="1">
      <c r="A101" s="10"/>
      <c r="B101" s="10"/>
      <c r="C101" s="10"/>
      <c r="D101" s="10"/>
      <c r="E101" s="10"/>
      <c r="F101" s="10"/>
      <c r="G101" s="10"/>
      <c r="H101" s="15" t="str">
        <f>IF(ISBLANK(Backlog!$G101),"",Backlog!$G101-$C$1)</f>
        <v/>
      </c>
      <c r="I101" s="10" t="str">
        <f>IF(ISBLANK(Backlog!$G101),"n","y")</f>
        <v>n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15.75" hidden="1" customHeight="1">
      <c r="A102" s="10"/>
      <c r="B102" s="10"/>
      <c r="C102" s="10"/>
      <c r="D102" s="10"/>
      <c r="E102" s="10"/>
      <c r="F102" s="10"/>
      <c r="G102" s="10"/>
      <c r="H102" s="15" t="str">
        <f>IF(ISBLANK(Backlog!$G102),"",Backlog!$G102-$C$1)</f>
        <v/>
      </c>
      <c r="I102" s="10" t="str">
        <f>IF(ISBLANK(Backlog!$G102),"n","y")</f>
        <v>n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15.75" hidden="1" customHeight="1">
      <c r="A103" s="10"/>
      <c r="B103" s="10"/>
      <c r="C103" s="10"/>
      <c r="D103" s="10"/>
      <c r="E103" s="10"/>
      <c r="F103" s="10"/>
      <c r="G103" s="10"/>
      <c r="H103" s="15" t="str">
        <f>IF(ISBLANK(Backlog!$G103),"",Backlog!$G103-$C$1)</f>
        <v/>
      </c>
      <c r="I103" s="10" t="str">
        <f>IF(ISBLANK(Backlog!$G103),"n","y")</f>
        <v>n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15.75" hidden="1" customHeight="1">
      <c r="A104" s="10"/>
      <c r="B104" s="10"/>
      <c r="C104" s="10"/>
      <c r="D104" s="10"/>
      <c r="E104" s="10"/>
      <c r="F104" s="10"/>
      <c r="G104" s="10"/>
      <c r="H104" s="15" t="str">
        <f>IF(ISBLANK(Backlog!$G104),"",Backlog!$G104-$C$1)</f>
        <v/>
      </c>
      <c r="I104" s="10" t="str">
        <f>IF(ISBLANK(Backlog!$G104),"n","y")</f>
        <v>n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15.75" hidden="1" customHeight="1">
      <c r="A105" s="10"/>
      <c r="B105" s="10"/>
      <c r="C105" s="10"/>
      <c r="D105" s="10"/>
      <c r="E105" s="10"/>
      <c r="F105" s="10"/>
      <c r="G105" s="10"/>
      <c r="H105" s="15" t="str">
        <f>IF(ISBLANK(Backlog!$G105),"",Backlog!$G105-$C$1)</f>
        <v/>
      </c>
      <c r="I105" s="10" t="str">
        <f>IF(ISBLANK(Backlog!$G105),"n","y")</f>
        <v>n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15.75" hidden="1" customHeight="1">
      <c r="A106" s="10"/>
      <c r="B106" s="10"/>
      <c r="C106" s="10"/>
      <c r="D106" s="10"/>
      <c r="E106" s="10"/>
      <c r="F106" s="10"/>
      <c r="G106" s="10"/>
      <c r="H106" s="15" t="str">
        <f>IF(ISBLANK(Backlog!$G106),"",Backlog!$G106-$C$1)</f>
        <v/>
      </c>
      <c r="I106" s="10" t="str">
        <f>IF(ISBLANK(Backlog!$G106),"n","y")</f>
        <v>n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15.75" hidden="1" customHeight="1">
      <c r="A107" s="10"/>
      <c r="B107" s="10"/>
      <c r="C107" s="10"/>
      <c r="D107" s="10"/>
      <c r="E107" s="10"/>
      <c r="F107" s="10"/>
      <c r="G107" s="10"/>
      <c r="H107" s="15" t="str">
        <f>IF(ISBLANK(Backlog!$G107),"",Backlog!$G107-$C$1)</f>
        <v/>
      </c>
      <c r="I107" s="10" t="str">
        <f>IF(ISBLANK(Backlog!$G107),"n","y")</f>
        <v>n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15.75" hidden="1" customHeight="1">
      <c r="A108" s="10"/>
      <c r="B108" s="10"/>
      <c r="C108" s="10"/>
      <c r="D108" s="10"/>
      <c r="E108" s="10"/>
      <c r="F108" s="10"/>
      <c r="G108" s="10"/>
      <c r="H108" s="15" t="str">
        <f>IF(ISBLANK(Backlog!$G108),"",Backlog!$G108-$C$1)</f>
        <v/>
      </c>
      <c r="I108" s="10" t="str">
        <f>IF(ISBLANK(Backlog!$G108),"n","y")</f>
        <v>n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15.75" hidden="1" customHeight="1">
      <c r="A109" s="10"/>
      <c r="B109" s="10"/>
      <c r="C109" s="10"/>
      <c r="D109" s="10"/>
      <c r="E109" s="10"/>
      <c r="F109" s="10"/>
      <c r="G109" s="10"/>
      <c r="H109" s="15" t="str">
        <f>IF(ISBLANK(Backlog!$G109),"",Backlog!$G109-$C$1)</f>
        <v/>
      </c>
      <c r="I109" s="10" t="str">
        <f>IF(ISBLANK(Backlog!$G109),"n","y")</f>
        <v>n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15.75" hidden="1" customHeight="1">
      <c r="A110" s="10"/>
      <c r="B110" s="10"/>
      <c r="C110" s="10"/>
      <c r="D110" s="10"/>
      <c r="E110" s="10"/>
      <c r="F110" s="10"/>
      <c r="G110" s="10"/>
      <c r="H110" s="15" t="str">
        <f>IF(ISBLANK(Backlog!$G110),"",Backlog!$G110-$C$1)</f>
        <v/>
      </c>
      <c r="I110" s="10" t="str">
        <f>IF(ISBLANK(Backlog!$G110),"n","y")</f>
        <v>n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15.75" hidden="1" customHeight="1">
      <c r="A111" s="10"/>
      <c r="B111" s="10"/>
      <c r="C111" s="10"/>
      <c r="D111" s="10"/>
      <c r="E111" s="10"/>
      <c r="F111" s="10"/>
      <c r="G111" s="10"/>
      <c r="H111" s="15" t="str">
        <f>IF(ISBLANK(Backlog!$G111),"",Backlog!$G111-$C$1)</f>
        <v/>
      </c>
      <c r="I111" s="10" t="str">
        <f>IF(ISBLANK(Backlog!$G111),"n","y")</f>
        <v>n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15.75" hidden="1" customHeight="1">
      <c r="A112" s="10"/>
      <c r="B112" s="10"/>
      <c r="C112" s="10"/>
      <c r="D112" s="10"/>
      <c r="E112" s="10"/>
      <c r="F112" s="10"/>
      <c r="G112" s="10"/>
      <c r="H112" s="15" t="str">
        <f>IF(ISBLANK(Backlog!$G112),"",Backlog!$G112-$C$1)</f>
        <v/>
      </c>
      <c r="I112" s="10" t="str">
        <f>IF(ISBLANK(Backlog!$G112),"n","y")</f>
        <v>n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15.75" hidden="1" customHeight="1">
      <c r="A113" s="10"/>
      <c r="B113" s="10"/>
      <c r="C113" s="10"/>
      <c r="D113" s="10"/>
      <c r="E113" s="10"/>
      <c r="F113" s="10"/>
      <c r="G113" s="10"/>
      <c r="H113" s="15" t="str">
        <f>IF(ISBLANK(Backlog!$G113),"",Backlog!$G113-$C$1)</f>
        <v/>
      </c>
      <c r="I113" s="10" t="str">
        <f>IF(ISBLANK(Backlog!$G113),"n","y")</f>
        <v>n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15.75" hidden="1" customHeight="1">
      <c r="A114" s="10"/>
      <c r="B114" s="10"/>
      <c r="C114" s="10"/>
      <c r="D114" s="10"/>
      <c r="E114" s="10"/>
      <c r="F114" s="10"/>
      <c r="G114" s="10"/>
      <c r="H114" s="15" t="str">
        <f>IF(ISBLANK(Backlog!$G114),"",Backlog!$G114-$C$1)</f>
        <v/>
      </c>
      <c r="I114" s="10" t="str">
        <f>IF(ISBLANK(Backlog!$G114),"n","y")</f>
        <v>n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15.75" hidden="1" customHeight="1">
      <c r="A115" s="10"/>
      <c r="B115" s="10"/>
      <c r="C115" s="10"/>
      <c r="D115" s="10"/>
      <c r="E115" s="10"/>
      <c r="F115" s="10"/>
      <c r="G115" s="10"/>
      <c r="H115" s="15" t="str">
        <f>IF(ISBLANK(Backlog!$G115),"",Backlog!$G115-$C$1)</f>
        <v/>
      </c>
      <c r="I115" s="10" t="str">
        <f>IF(ISBLANK(Backlog!$G115),"n","y")</f>
        <v>n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15.75" hidden="1" customHeight="1">
      <c r="A116" s="10"/>
      <c r="B116" s="10"/>
      <c r="C116" s="10"/>
      <c r="D116" s="10"/>
      <c r="E116" s="10"/>
      <c r="F116" s="10"/>
      <c r="G116" s="10"/>
      <c r="H116" s="15" t="str">
        <f>IF(ISBLANK(Backlog!$G116),"",Backlog!$G116-$C$1)</f>
        <v/>
      </c>
      <c r="I116" s="10" t="str">
        <f>IF(ISBLANK(Backlog!$G116),"n","y")</f>
        <v>n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15.75" hidden="1" customHeight="1">
      <c r="A117" s="10"/>
      <c r="B117" s="10"/>
      <c r="C117" s="10"/>
      <c r="D117" s="10"/>
      <c r="E117" s="10"/>
      <c r="F117" s="10"/>
      <c r="G117" s="10"/>
      <c r="H117" s="15" t="str">
        <f>IF(ISBLANK(Backlog!$G117),"",Backlog!$G117-$C$1)</f>
        <v/>
      </c>
      <c r="I117" s="10" t="str">
        <f>IF(ISBLANK(Backlog!$G117),"n","y")</f>
        <v>n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15.75" hidden="1" customHeight="1">
      <c r="A118" s="10"/>
      <c r="B118" s="10"/>
      <c r="C118" s="10"/>
      <c r="D118" s="10"/>
      <c r="E118" s="10"/>
      <c r="F118" s="10"/>
      <c r="G118" s="10"/>
      <c r="H118" s="15" t="str">
        <f>IF(ISBLANK(Backlog!$G118),"",Backlog!$G118-$C$1)</f>
        <v/>
      </c>
      <c r="I118" s="10" t="str">
        <f>IF(ISBLANK(Backlog!$G118),"n","y")</f>
        <v>n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15.75" hidden="1" customHeight="1">
      <c r="A119" s="10"/>
      <c r="B119" s="10"/>
      <c r="C119" s="10"/>
      <c r="D119" s="10"/>
      <c r="E119" s="10"/>
      <c r="F119" s="10"/>
      <c r="G119" s="10"/>
      <c r="H119" s="15" t="str">
        <f>IF(ISBLANK(Backlog!$G119),"",Backlog!$G119-$C$1)</f>
        <v/>
      </c>
      <c r="I119" s="10" t="str">
        <f>IF(ISBLANK(Backlog!$G119),"n","y")</f>
        <v>n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15.75" hidden="1" customHeight="1">
      <c r="A120" s="10"/>
      <c r="B120" s="10"/>
      <c r="C120" s="10"/>
      <c r="D120" s="10"/>
      <c r="E120" s="10"/>
      <c r="F120" s="10"/>
      <c r="G120" s="10"/>
      <c r="H120" s="15" t="str">
        <f>IF(ISBLANK(Backlog!$G120),"",Backlog!$G120-$C$1)</f>
        <v/>
      </c>
      <c r="I120" s="10" t="str">
        <f>IF(ISBLANK(Backlog!$G120),"n","y")</f>
        <v>n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15.75" hidden="1" customHeight="1">
      <c r="A121" s="10"/>
      <c r="B121" s="10"/>
      <c r="C121" s="10"/>
      <c r="D121" s="10"/>
      <c r="E121" s="10"/>
      <c r="F121" s="10"/>
      <c r="G121" s="10"/>
      <c r="H121" s="15" t="str">
        <f>IF(ISBLANK(Backlog!$G121),"",Backlog!$G121-$C$1)</f>
        <v/>
      </c>
      <c r="I121" s="10" t="str">
        <f>IF(ISBLANK(Backlog!$G121),"n","y")</f>
        <v>n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15.75" hidden="1" customHeight="1">
      <c r="A122" s="10"/>
      <c r="B122" s="10"/>
      <c r="C122" s="10"/>
      <c r="D122" s="10"/>
      <c r="E122" s="10"/>
      <c r="F122" s="10"/>
      <c r="G122" s="10"/>
      <c r="H122" s="15" t="str">
        <f>IF(ISBLANK(Backlog!$G122),"",Backlog!$G122-$C$1)</f>
        <v/>
      </c>
      <c r="I122" s="10" t="str">
        <f>IF(ISBLANK(Backlog!$G122),"n","y")</f>
        <v>n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15.75" hidden="1" customHeight="1">
      <c r="A123" s="10"/>
      <c r="B123" s="10"/>
      <c r="C123" s="10"/>
      <c r="D123" s="10"/>
      <c r="E123" s="10"/>
      <c r="F123" s="10"/>
      <c r="G123" s="10"/>
      <c r="H123" s="15" t="str">
        <f>IF(ISBLANK(Backlog!$G123),"",Backlog!$G123-$C$1)</f>
        <v/>
      </c>
      <c r="I123" s="10" t="str">
        <f>IF(ISBLANK(Backlog!$G123),"n","y")</f>
        <v>n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15.75" hidden="1" customHeight="1">
      <c r="A124" s="10"/>
      <c r="B124" s="10"/>
      <c r="C124" s="10"/>
      <c r="D124" s="10"/>
      <c r="E124" s="10"/>
      <c r="F124" s="10"/>
      <c r="G124" s="10"/>
      <c r="H124" s="15" t="str">
        <f>IF(ISBLANK(Backlog!$G124),"",Backlog!$G124-$C$1)</f>
        <v/>
      </c>
      <c r="I124" s="10" t="str">
        <f>IF(ISBLANK(Backlog!$G124),"n","y")</f>
        <v>n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15.75" hidden="1" customHeight="1">
      <c r="A125" s="10"/>
      <c r="B125" s="10"/>
      <c r="C125" s="10"/>
      <c r="D125" s="10"/>
      <c r="E125" s="10"/>
      <c r="F125" s="10"/>
      <c r="G125" s="10"/>
      <c r="H125" s="15" t="str">
        <f>IF(ISBLANK(Backlog!$G125),"",Backlog!$G125-$C$1)</f>
        <v/>
      </c>
      <c r="I125" s="10" t="str">
        <f>IF(ISBLANK(Backlog!$G125),"n","y")</f>
        <v>n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15.75" hidden="1" customHeight="1">
      <c r="A126" s="10"/>
      <c r="B126" s="10"/>
      <c r="C126" s="10"/>
      <c r="D126" s="10"/>
      <c r="E126" s="10"/>
      <c r="F126" s="10"/>
      <c r="G126" s="10"/>
      <c r="H126" s="15" t="str">
        <f>IF(ISBLANK(Backlog!$G126),"",Backlog!$G126-$C$1)</f>
        <v/>
      </c>
      <c r="I126" s="10" t="str">
        <f>IF(ISBLANK(Backlog!$G126),"n","y")</f>
        <v>n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15.75" hidden="1" customHeight="1">
      <c r="A127" s="10"/>
      <c r="B127" s="10"/>
      <c r="C127" s="10"/>
      <c r="D127" s="10"/>
      <c r="E127" s="10"/>
      <c r="F127" s="10"/>
      <c r="G127" s="10"/>
      <c r="H127" s="15" t="str">
        <f>IF(ISBLANK(Backlog!$G127),"",Backlog!$G127-$C$1)</f>
        <v/>
      </c>
      <c r="I127" s="10" t="str">
        <f>IF(ISBLANK(Backlog!$G127),"n","y")</f>
        <v>n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15.75" hidden="1" customHeight="1">
      <c r="A128" s="10"/>
      <c r="B128" s="10"/>
      <c r="C128" s="10"/>
      <c r="D128" s="10"/>
      <c r="E128" s="10"/>
      <c r="F128" s="10"/>
      <c r="G128" s="10"/>
      <c r="H128" s="15" t="str">
        <f>IF(ISBLANK(Backlog!$G128),"",Backlog!$G128-$C$1)</f>
        <v/>
      </c>
      <c r="I128" s="10" t="str">
        <f>IF(ISBLANK(Backlog!$G128),"n","y")</f>
        <v>n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15.75" hidden="1" customHeight="1">
      <c r="A129" s="10"/>
      <c r="B129" s="10"/>
      <c r="C129" s="10"/>
      <c r="D129" s="10"/>
      <c r="E129" s="10"/>
      <c r="F129" s="10"/>
      <c r="G129" s="10"/>
      <c r="H129" s="15" t="str">
        <f>IF(ISBLANK(Backlog!$G129),"",Backlog!$G129-$C$1)</f>
        <v/>
      </c>
      <c r="I129" s="10" t="str">
        <f>IF(ISBLANK(Backlog!$G129),"n","y")</f>
        <v>n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15.75" hidden="1" customHeight="1">
      <c r="A130" s="10"/>
      <c r="B130" s="10"/>
      <c r="C130" s="10"/>
      <c r="D130" s="10"/>
      <c r="E130" s="10"/>
      <c r="F130" s="10"/>
      <c r="G130" s="10"/>
      <c r="H130" s="15" t="str">
        <f>IF(ISBLANK(Backlog!$G130),"",Backlog!$G130-$C$1)</f>
        <v/>
      </c>
      <c r="I130" s="10" t="str">
        <f>IF(ISBLANK(Backlog!$G130),"n","y")</f>
        <v>n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15.75" hidden="1" customHeight="1">
      <c r="A131" s="10"/>
      <c r="B131" s="10"/>
      <c r="C131" s="10"/>
      <c r="D131" s="10"/>
      <c r="E131" s="10"/>
      <c r="F131" s="10"/>
      <c r="G131" s="10"/>
      <c r="H131" s="15" t="str">
        <f>IF(ISBLANK(Backlog!$G131),"",Backlog!$G131-$C$1)</f>
        <v/>
      </c>
      <c r="I131" s="10" t="str">
        <f>IF(ISBLANK(Backlog!$G131),"n","y")</f>
        <v>n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15.75" hidden="1" customHeight="1">
      <c r="A132" s="10"/>
      <c r="B132" s="10"/>
      <c r="C132" s="10"/>
      <c r="D132" s="10"/>
      <c r="E132" s="10"/>
      <c r="F132" s="10"/>
      <c r="G132" s="10"/>
      <c r="H132" s="15" t="str">
        <f>IF(ISBLANK(Backlog!$G132),"",Backlog!$G132-$C$1)</f>
        <v/>
      </c>
      <c r="I132" s="10" t="str">
        <f>IF(ISBLANK(Backlog!$G132),"n","y")</f>
        <v>n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15.75" hidden="1" customHeight="1">
      <c r="A133" s="10"/>
      <c r="B133" s="10"/>
      <c r="C133" s="10"/>
      <c r="D133" s="10"/>
      <c r="E133" s="10"/>
      <c r="F133" s="10"/>
      <c r="G133" s="10"/>
      <c r="H133" s="15" t="str">
        <f>IF(ISBLANK(Backlog!$G133),"",Backlog!$G133-$C$1)</f>
        <v/>
      </c>
      <c r="I133" s="10" t="str">
        <f>IF(ISBLANK(Backlog!$G133),"n","y")</f>
        <v>n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15.75" hidden="1" customHeight="1">
      <c r="A134" s="10"/>
      <c r="B134" s="10"/>
      <c r="C134" s="10"/>
      <c r="D134" s="10"/>
      <c r="E134" s="10"/>
      <c r="F134" s="10"/>
      <c r="G134" s="10"/>
      <c r="H134" s="15" t="str">
        <f>IF(ISBLANK(Backlog!$G134),"",Backlog!$G134-$C$1)</f>
        <v/>
      </c>
      <c r="I134" s="10" t="str">
        <f>IF(ISBLANK(Backlog!$G134),"n","y")</f>
        <v>n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15.75" hidden="1" customHeight="1">
      <c r="A135" s="10"/>
      <c r="B135" s="10"/>
      <c r="C135" s="10"/>
      <c r="D135" s="10"/>
      <c r="E135" s="10"/>
      <c r="F135" s="10"/>
      <c r="G135" s="10"/>
      <c r="H135" s="15" t="str">
        <f>IF(ISBLANK(Backlog!$G135),"",Backlog!$G135-$C$1)</f>
        <v/>
      </c>
      <c r="I135" s="10" t="str">
        <f>IF(ISBLANK(Backlog!$G135),"n","y")</f>
        <v>n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15.75" hidden="1" customHeight="1">
      <c r="A136" s="10"/>
      <c r="B136" s="10"/>
      <c r="C136" s="10"/>
      <c r="D136" s="10"/>
      <c r="E136" s="10"/>
      <c r="F136" s="10"/>
      <c r="G136" s="10"/>
      <c r="H136" s="15" t="str">
        <f>IF(ISBLANK(Backlog!$G136),"",Backlog!$G136-$C$1)</f>
        <v/>
      </c>
      <c r="I136" s="10" t="str">
        <f>IF(ISBLANK(Backlog!$G136),"n","y")</f>
        <v>n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15.75" hidden="1" customHeight="1">
      <c r="A137" s="10"/>
      <c r="B137" s="10"/>
      <c r="C137" s="10"/>
      <c r="D137" s="10"/>
      <c r="E137" s="10"/>
      <c r="F137" s="10"/>
      <c r="G137" s="10"/>
      <c r="H137" s="15" t="str">
        <f>IF(ISBLANK(Backlog!$G137),"",Backlog!$G137-$C$1)</f>
        <v/>
      </c>
      <c r="I137" s="10" t="str">
        <f>IF(ISBLANK(Backlog!$G137),"n","y")</f>
        <v>n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15.75" hidden="1" customHeight="1">
      <c r="A138" s="10"/>
      <c r="B138" s="10"/>
      <c r="C138" s="10"/>
      <c r="D138" s="10"/>
      <c r="E138" s="10"/>
      <c r="F138" s="10"/>
      <c r="G138" s="10"/>
      <c r="H138" s="15" t="str">
        <f>IF(ISBLANK(Backlog!$G138),"",Backlog!$G138-$C$1)</f>
        <v/>
      </c>
      <c r="I138" s="10" t="str">
        <f>IF(ISBLANK(Backlog!$G138),"n","y")</f>
        <v>n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15.75" hidden="1" customHeight="1">
      <c r="A139" s="10"/>
      <c r="B139" s="10"/>
      <c r="C139" s="10"/>
      <c r="D139" s="10"/>
      <c r="E139" s="10"/>
      <c r="F139" s="10"/>
      <c r="G139" s="10"/>
      <c r="H139" s="15" t="str">
        <f>IF(ISBLANK(Backlog!$G139),"",Backlog!$G139-$C$1)</f>
        <v/>
      </c>
      <c r="I139" s="10" t="str">
        <f>IF(ISBLANK(Backlog!$G139),"n","y")</f>
        <v>n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15.75" hidden="1" customHeight="1">
      <c r="A140" s="10"/>
      <c r="B140" s="10"/>
      <c r="C140" s="10"/>
      <c r="D140" s="10"/>
      <c r="E140" s="10"/>
      <c r="F140" s="10"/>
      <c r="G140" s="10"/>
      <c r="H140" s="15" t="str">
        <f>IF(ISBLANK(Backlog!$G140),"",Backlog!$G140-$C$1)</f>
        <v/>
      </c>
      <c r="I140" s="10" t="str">
        <f>IF(ISBLANK(Backlog!$G140),"n","y")</f>
        <v>n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15.75" hidden="1" customHeight="1">
      <c r="A141" s="10"/>
      <c r="B141" s="10"/>
      <c r="C141" s="10"/>
      <c r="D141" s="10"/>
      <c r="E141" s="10"/>
      <c r="F141" s="10"/>
      <c r="G141" s="10"/>
      <c r="H141" s="15" t="str">
        <f>IF(ISBLANK(Backlog!$G141),"",Backlog!$G141-$C$1)</f>
        <v/>
      </c>
      <c r="I141" s="10" t="str">
        <f>IF(ISBLANK(Backlog!$G141),"n","y")</f>
        <v>n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15.75" hidden="1" customHeight="1">
      <c r="A142" s="10"/>
      <c r="B142" s="10"/>
      <c r="C142" s="10"/>
      <c r="D142" s="10"/>
      <c r="E142" s="10"/>
      <c r="F142" s="10"/>
      <c r="G142" s="10"/>
      <c r="H142" s="15" t="str">
        <f>IF(ISBLANK(Backlog!$G142),"",Backlog!$G142-$C$1)</f>
        <v/>
      </c>
      <c r="I142" s="10" t="str">
        <f>IF(ISBLANK(Backlog!$G142),"n","y")</f>
        <v>n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15.75" hidden="1" customHeight="1">
      <c r="A143" s="10"/>
      <c r="B143" s="10"/>
      <c r="C143" s="10"/>
      <c r="D143" s="10"/>
      <c r="E143" s="10"/>
      <c r="F143" s="10"/>
      <c r="G143" s="10"/>
      <c r="H143" s="15" t="str">
        <f>IF(ISBLANK(Backlog!$G143),"",Backlog!$G143-$C$1)</f>
        <v/>
      </c>
      <c r="I143" s="10" t="str">
        <f>IF(ISBLANK(Backlog!$G143),"n","y")</f>
        <v>n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15.75" hidden="1" customHeight="1">
      <c r="A144" s="10"/>
      <c r="B144" s="10"/>
      <c r="C144" s="10"/>
      <c r="D144" s="10"/>
      <c r="E144" s="10"/>
      <c r="F144" s="10"/>
      <c r="G144" s="10"/>
      <c r="H144" s="15" t="str">
        <f>IF(ISBLANK(Backlog!$G144),"",Backlog!$G144-$C$1)</f>
        <v/>
      </c>
      <c r="I144" s="10" t="str">
        <f>IF(ISBLANK(Backlog!$G144),"n","y")</f>
        <v>n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15.75" hidden="1" customHeight="1">
      <c r="A145" s="10"/>
      <c r="B145" s="10"/>
      <c r="C145" s="10"/>
      <c r="D145" s="10"/>
      <c r="E145" s="10"/>
      <c r="F145" s="10"/>
      <c r="G145" s="10"/>
      <c r="H145" s="15" t="str">
        <f>IF(ISBLANK(Backlog!$G145),"",Backlog!$G145-$C$1)</f>
        <v/>
      </c>
      <c r="I145" s="10" t="str">
        <f>IF(ISBLANK(Backlog!$G145),"n","y")</f>
        <v>n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15.75" hidden="1" customHeight="1">
      <c r="A146" s="10"/>
      <c r="B146" s="10"/>
      <c r="C146" s="10"/>
      <c r="D146" s="10"/>
      <c r="E146" s="10"/>
      <c r="F146" s="10"/>
      <c r="G146" s="10"/>
      <c r="H146" s="15" t="str">
        <f>IF(ISBLANK(Backlog!$G146),"",Backlog!$G146-$C$1)</f>
        <v/>
      </c>
      <c r="I146" s="10" t="str">
        <f>IF(ISBLANK(Backlog!$G146),"n","y")</f>
        <v>n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15.75" hidden="1" customHeight="1">
      <c r="A147" s="10"/>
      <c r="B147" s="10"/>
      <c r="C147" s="10"/>
      <c r="D147" s="10"/>
      <c r="E147" s="10"/>
      <c r="F147" s="10"/>
      <c r="G147" s="10"/>
      <c r="H147" s="15" t="str">
        <f>IF(ISBLANK(Backlog!$G147),"",Backlog!$G147-$C$1)</f>
        <v/>
      </c>
      <c r="I147" s="10" t="str">
        <f>IF(ISBLANK(Backlog!$G147),"n","y")</f>
        <v>n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15.75" hidden="1" customHeight="1">
      <c r="A148" s="10"/>
      <c r="B148" s="10"/>
      <c r="C148" s="10"/>
      <c r="D148" s="10"/>
      <c r="E148" s="10"/>
      <c r="F148" s="10"/>
      <c r="G148" s="10"/>
      <c r="H148" s="15" t="str">
        <f>IF(ISBLANK(Backlog!$G148),"",Backlog!$G148-$C$1)</f>
        <v/>
      </c>
      <c r="I148" s="10" t="str">
        <f>IF(ISBLANK(Backlog!$G148),"n","y")</f>
        <v>n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15.75" hidden="1" customHeight="1">
      <c r="A149" s="10"/>
      <c r="B149" s="10"/>
      <c r="C149" s="10"/>
      <c r="D149" s="10"/>
      <c r="E149" s="10"/>
      <c r="F149" s="10"/>
      <c r="G149" s="10"/>
      <c r="H149" s="15" t="str">
        <f>IF(ISBLANK(Backlog!$G149),"",Backlog!$G149-$C$1)</f>
        <v/>
      </c>
      <c r="I149" s="10" t="str">
        <f>IF(ISBLANK(Backlog!$G149),"n","y")</f>
        <v>n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15.75" hidden="1" customHeight="1">
      <c r="A150" s="10"/>
      <c r="B150" s="10"/>
      <c r="C150" s="10"/>
      <c r="D150" s="10"/>
      <c r="E150" s="10"/>
      <c r="F150" s="10"/>
      <c r="G150" s="10"/>
      <c r="H150" s="15" t="str">
        <f>IF(ISBLANK(Backlog!$G150),"",Backlog!$G150-$C$1)</f>
        <v/>
      </c>
      <c r="I150" s="10" t="str">
        <f>IF(ISBLANK(Backlog!$G150),"n","y")</f>
        <v>n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15.75" hidden="1" customHeight="1">
      <c r="A151" s="10"/>
      <c r="B151" s="10"/>
      <c r="C151" s="10"/>
      <c r="D151" s="10"/>
      <c r="E151" s="10"/>
      <c r="F151" s="10"/>
      <c r="G151" s="10"/>
      <c r="H151" s="15" t="str">
        <f>IF(ISBLANK(Backlog!$G151),"",Backlog!$G151-$C$1)</f>
        <v/>
      </c>
      <c r="I151" s="10" t="str">
        <f>IF(ISBLANK(Backlog!$G151),"n","y")</f>
        <v>n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15.75" hidden="1" customHeight="1">
      <c r="A152" s="10"/>
      <c r="B152" s="10"/>
      <c r="C152" s="10"/>
      <c r="D152" s="10"/>
      <c r="E152" s="10"/>
      <c r="F152" s="10"/>
      <c r="G152" s="10"/>
      <c r="H152" s="15" t="str">
        <f>IF(ISBLANK(Backlog!$G152),"",Backlog!$G152-$C$1)</f>
        <v/>
      </c>
      <c r="I152" s="10" t="str">
        <f>IF(ISBLANK(Backlog!$G152),"n","y")</f>
        <v>n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15.75" hidden="1" customHeight="1">
      <c r="A153" s="10"/>
      <c r="B153" s="10"/>
      <c r="C153" s="10"/>
      <c r="D153" s="10"/>
      <c r="E153" s="10"/>
      <c r="F153" s="10"/>
      <c r="G153" s="10"/>
      <c r="H153" s="15" t="str">
        <f>IF(ISBLANK(Backlog!$G153),"",Backlog!$G153-$C$1)</f>
        <v/>
      </c>
      <c r="I153" s="10" t="str">
        <f>IF(ISBLANK(Backlog!$G153),"n","y")</f>
        <v>n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15.75" hidden="1" customHeight="1">
      <c r="A154" s="10"/>
      <c r="B154" s="10"/>
      <c r="C154" s="10"/>
      <c r="D154" s="10"/>
      <c r="E154" s="10"/>
      <c r="F154" s="10"/>
      <c r="G154" s="10"/>
      <c r="H154" s="15" t="str">
        <f>IF(ISBLANK(Backlog!$G154),"",Backlog!$G154-$C$1)</f>
        <v/>
      </c>
      <c r="I154" s="10" t="str">
        <f>IF(ISBLANK(Backlog!$G154),"n","y")</f>
        <v>n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15.75" hidden="1" customHeight="1">
      <c r="A155" s="10"/>
      <c r="B155" s="10"/>
      <c r="C155" s="10"/>
      <c r="D155" s="10"/>
      <c r="E155" s="10"/>
      <c r="F155" s="10"/>
      <c r="G155" s="10"/>
      <c r="H155" s="15" t="str">
        <f>IF(ISBLANK(Backlog!$G155),"",Backlog!$G155-$C$1)</f>
        <v/>
      </c>
      <c r="I155" s="10" t="str">
        <f>IF(ISBLANK(Backlog!$G155),"n","y")</f>
        <v>n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15.75" hidden="1" customHeight="1">
      <c r="A156" s="10"/>
      <c r="B156" s="10"/>
      <c r="C156" s="10"/>
      <c r="D156" s="10"/>
      <c r="E156" s="10"/>
      <c r="F156" s="10"/>
      <c r="G156" s="10"/>
      <c r="H156" s="15" t="str">
        <f>IF(ISBLANK(Backlog!$G156),"",Backlog!$G156-$C$1)</f>
        <v/>
      </c>
      <c r="I156" s="10" t="str">
        <f>IF(ISBLANK(Backlog!$G156),"n","y")</f>
        <v>n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15.75" hidden="1" customHeight="1">
      <c r="A157" s="10"/>
      <c r="B157" s="10"/>
      <c r="C157" s="10"/>
      <c r="D157" s="10"/>
      <c r="E157" s="10"/>
      <c r="F157" s="10"/>
      <c r="G157" s="10"/>
      <c r="H157" s="15" t="str">
        <f>IF(ISBLANK(Backlog!$G157),"",Backlog!$G157-$C$1)</f>
        <v/>
      </c>
      <c r="I157" s="10" t="str">
        <f>IF(ISBLANK(Backlog!$G157),"n","y")</f>
        <v>n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15.75" hidden="1" customHeight="1">
      <c r="A158" s="10"/>
      <c r="B158" s="10"/>
      <c r="C158" s="10"/>
      <c r="D158" s="10"/>
      <c r="E158" s="10"/>
      <c r="F158" s="10"/>
      <c r="G158" s="10"/>
      <c r="H158" s="15" t="str">
        <f>IF(ISBLANK(Backlog!$G158),"",Backlog!$G158-$C$1)</f>
        <v/>
      </c>
      <c r="I158" s="10" t="str">
        <f>IF(ISBLANK(Backlog!$G158),"n","y")</f>
        <v>n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15.75" hidden="1" customHeight="1">
      <c r="A159" s="10"/>
      <c r="B159" s="10"/>
      <c r="C159" s="10"/>
      <c r="D159" s="10"/>
      <c r="E159" s="10"/>
      <c r="F159" s="10"/>
      <c r="G159" s="10"/>
      <c r="H159" s="15" t="str">
        <f>IF(ISBLANK(Backlog!$G159),"",Backlog!$G159-$C$1)</f>
        <v/>
      </c>
      <c r="I159" s="10" t="str">
        <f>IF(ISBLANK(Backlog!$G159),"n","y")</f>
        <v>n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15.75" customHeight="1">
      <c r="A160" s="37" t="s">
        <v>48</v>
      </c>
      <c r="B160" s="37"/>
      <c r="C160" s="37">
        <f>SUBTOTAL(109,Backlog!$C$6:$C$159)</f>
        <v>62</v>
      </c>
      <c r="D160" s="37"/>
      <c r="E160" s="37"/>
      <c r="F160" s="37"/>
      <c r="G160" s="37"/>
      <c r="H160" s="37"/>
      <c r="I160" s="3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15.75" customHeight="1">
      <c r="A161" s="7"/>
      <c r="B161" s="7"/>
      <c r="C161" s="7"/>
      <c r="D161" s="7"/>
      <c r="E161" s="7"/>
      <c r="F161" s="7"/>
      <c r="G161" s="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15.75" customHeight="1">
      <c r="A162" s="7"/>
      <c r="B162" s="7"/>
      <c r="C162" s="7"/>
      <c r="D162" s="7"/>
      <c r="E162" s="7"/>
      <c r="F162" s="7"/>
      <c r="G162" s="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15.75" customHeight="1">
      <c r="A163" s="7"/>
      <c r="B163" s="7"/>
      <c r="C163" s="7"/>
      <c r="D163" s="7"/>
      <c r="E163" s="7"/>
      <c r="F163" s="7"/>
      <c r="G163" s="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15.75" customHeight="1">
      <c r="A164" s="7"/>
      <c r="B164" s="7"/>
      <c r="C164" s="7"/>
      <c r="D164" s="7"/>
      <c r="E164" s="7"/>
      <c r="F164" s="7"/>
      <c r="G164" s="7"/>
      <c r="H164" s="3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15.75" customHeight="1">
      <c r="A165" s="7"/>
      <c r="B165" s="7"/>
      <c r="C165" s="7"/>
      <c r="D165" s="7"/>
      <c r="E165" s="7"/>
      <c r="F165" s="7"/>
      <c r="G165" s="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15.75" customHeight="1">
      <c r="A166" s="7"/>
      <c r="B166" s="7"/>
      <c r="C166" s="7"/>
      <c r="D166" s="7"/>
      <c r="E166" s="7"/>
      <c r="F166" s="7"/>
      <c r="G166" s="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15.75" customHeight="1">
      <c r="A167" s="7"/>
      <c r="B167" s="7"/>
      <c r="C167" s="7"/>
      <c r="D167" s="7"/>
      <c r="E167" s="7"/>
      <c r="F167" s="7"/>
      <c r="G167" s="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15.75" customHeight="1">
      <c r="A168" s="7"/>
      <c r="B168" s="7"/>
      <c r="C168" s="7"/>
      <c r="D168" s="7"/>
      <c r="E168" s="7"/>
      <c r="F168" s="7"/>
      <c r="G168" s="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15.75" customHeight="1">
      <c r="A169" s="2"/>
      <c r="B169" s="2"/>
      <c r="C169" s="2"/>
      <c r="D169" s="2"/>
      <c r="E169" s="2"/>
      <c r="F169" s="2"/>
      <c r="G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15.75" customHeight="1">
      <c r="A170" s="2"/>
      <c r="B170" s="2"/>
      <c r="C170" s="2"/>
      <c r="D170" s="2"/>
      <c r="E170" s="2"/>
      <c r="F170" s="2"/>
      <c r="G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15.75" customHeight="1">
      <c r="A171" s="2"/>
      <c r="B171" s="2"/>
      <c r="C171" s="2"/>
      <c r="D171" s="2"/>
      <c r="E171" s="2"/>
      <c r="F171" s="2"/>
      <c r="G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15.75" customHeight="1">
      <c r="A172" s="2"/>
      <c r="B172" s="2"/>
      <c r="C172" s="2"/>
      <c r="D172" s="2"/>
      <c r="E172" s="2"/>
      <c r="F172" s="2"/>
      <c r="G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15.75" customHeight="1">
      <c r="A173" s="2"/>
      <c r="B173" s="2"/>
      <c r="C173" s="2"/>
      <c r="D173" s="2"/>
      <c r="E173" s="2"/>
      <c r="F173" s="2"/>
      <c r="G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15.75" customHeight="1">
      <c r="A174" s="2"/>
      <c r="B174" s="2"/>
      <c r="C174" s="2"/>
      <c r="D174" s="2"/>
      <c r="E174" s="2"/>
      <c r="F174" s="2"/>
      <c r="G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15.75" customHeight="1">
      <c r="A175" s="2"/>
      <c r="B175" s="2"/>
      <c r="C175" s="2"/>
      <c r="D175" s="2"/>
      <c r="E175" s="2"/>
      <c r="F175" s="2"/>
      <c r="G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15.75" customHeight="1">
      <c r="A176" s="2"/>
      <c r="B176" s="2"/>
      <c r="C176" s="2"/>
      <c r="D176" s="2"/>
      <c r="E176" s="2"/>
      <c r="F176" s="2"/>
      <c r="G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15.75" customHeight="1">
      <c r="A177" s="2"/>
      <c r="B177" s="2"/>
      <c r="C177" s="2"/>
      <c r="D177" s="2"/>
      <c r="E177" s="2"/>
      <c r="F177" s="2"/>
      <c r="G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15.75" customHeight="1">
      <c r="A178" s="2"/>
      <c r="B178" s="2"/>
      <c r="C178" s="2"/>
      <c r="D178" s="2"/>
      <c r="E178" s="2"/>
      <c r="F178" s="2"/>
      <c r="G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15.75" customHeight="1">
      <c r="A179" s="2"/>
      <c r="B179" s="2"/>
      <c r="C179" s="2"/>
      <c r="D179" s="2"/>
      <c r="E179" s="2"/>
      <c r="F179" s="2"/>
      <c r="G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15.75" customHeight="1">
      <c r="A180" s="2"/>
      <c r="B180" s="2"/>
      <c r="C180" s="2"/>
      <c r="D180" s="2"/>
      <c r="E180" s="2"/>
      <c r="F180" s="2"/>
      <c r="G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15.75" customHeight="1">
      <c r="A181" s="2"/>
      <c r="B181" s="2"/>
      <c r="C181" s="2"/>
      <c r="D181" s="2"/>
      <c r="E181" s="2"/>
      <c r="F181" s="2"/>
      <c r="G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15.75" customHeight="1">
      <c r="A182" s="2"/>
      <c r="B182" s="2"/>
      <c r="C182" s="2"/>
      <c r="D182" s="2"/>
      <c r="E182" s="2"/>
      <c r="F182" s="2"/>
      <c r="G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15.75" customHeight="1">
      <c r="A183" s="2"/>
      <c r="B183" s="2"/>
      <c r="C183" s="2"/>
      <c r="D183" s="2"/>
      <c r="E183" s="2"/>
      <c r="F183" s="2"/>
      <c r="G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15.75" customHeight="1">
      <c r="A184" s="2"/>
      <c r="B184" s="2"/>
      <c r="C184" s="2"/>
      <c r="D184" s="2"/>
      <c r="E184" s="2"/>
      <c r="F184" s="2"/>
      <c r="G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15.75" customHeight="1">
      <c r="A185" s="2"/>
      <c r="B185" s="2"/>
      <c r="C185" s="2"/>
      <c r="D185" s="2"/>
      <c r="E185" s="2"/>
      <c r="F185" s="2"/>
      <c r="G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15.75" customHeight="1">
      <c r="A186" s="2"/>
      <c r="B186" s="2"/>
      <c r="C186" s="2"/>
      <c r="D186" s="2"/>
      <c r="E186" s="2"/>
      <c r="F186" s="2"/>
      <c r="G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15.75" customHeight="1">
      <c r="A187" s="2"/>
      <c r="B187" s="2"/>
      <c r="C187" s="2"/>
      <c r="D187" s="2"/>
      <c r="E187" s="2"/>
      <c r="F187" s="2"/>
      <c r="G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15.75" customHeight="1">
      <c r="A188" s="2"/>
      <c r="B188" s="2"/>
      <c r="C188" s="2"/>
      <c r="D188" s="2"/>
      <c r="E188" s="2"/>
      <c r="F188" s="2"/>
      <c r="G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15.75" customHeight="1">
      <c r="A189" s="2"/>
      <c r="B189" s="2"/>
      <c r="C189" s="2"/>
      <c r="D189" s="2"/>
      <c r="E189" s="2"/>
      <c r="F189" s="2"/>
      <c r="G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15.75" customHeight="1">
      <c r="A190" s="2"/>
      <c r="B190" s="2"/>
      <c r="C190" s="2"/>
      <c r="D190" s="2"/>
      <c r="E190" s="2"/>
      <c r="F190" s="2"/>
      <c r="G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15.75" customHeight="1">
      <c r="A191" s="2"/>
      <c r="B191" s="2"/>
      <c r="C191" s="2"/>
      <c r="D191" s="2"/>
      <c r="E191" s="2"/>
      <c r="F191" s="2"/>
      <c r="G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15.75" customHeight="1">
      <c r="A192" s="2"/>
      <c r="B192" s="2"/>
      <c r="C192" s="2"/>
      <c r="D192" s="2"/>
      <c r="E192" s="2"/>
      <c r="F192" s="2"/>
      <c r="G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15.75" customHeight="1">
      <c r="A193" s="2"/>
      <c r="B193" s="2"/>
      <c r="C193" s="2"/>
      <c r="D193" s="2"/>
      <c r="E193" s="2"/>
      <c r="F193" s="2"/>
      <c r="G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15.75" customHeight="1">
      <c r="A194" s="2"/>
      <c r="B194" s="2"/>
      <c r="C194" s="2"/>
      <c r="D194" s="2"/>
      <c r="E194" s="2"/>
      <c r="F194" s="2"/>
      <c r="G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15.75" customHeight="1">
      <c r="A195" s="2"/>
      <c r="B195" s="2"/>
      <c r="C195" s="2"/>
      <c r="D195" s="2"/>
      <c r="E195" s="2"/>
      <c r="F195" s="2"/>
      <c r="G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15.75" customHeight="1">
      <c r="A196" s="2"/>
      <c r="B196" s="2"/>
      <c r="C196" s="2"/>
      <c r="D196" s="2"/>
      <c r="E196" s="2"/>
      <c r="F196" s="2"/>
      <c r="G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15.75" customHeight="1">
      <c r="A197" s="2"/>
      <c r="B197" s="2"/>
      <c r="C197" s="2"/>
      <c r="D197" s="2"/>
      <c r="E197" s="2"/>
      <c r="F197" s="2"/>
      <c r="G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15.75" customHeight="1">
      <c r="A198" s="2"/>
      <c r="B198" s="2"/>
      <c r="C198" s="2"/>
      <c r="D198" s="2"/>
      <c r="E198" s="2"/>
      <c r="F198" s="2"/>
      <c r="G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15.75" customHeight="1">
      <c r="B199" s="39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15.75" customHeight="1">
      <c r="B200" s="39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15.75" customHeight="1">
      <c r="B201" s="39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15.75" customHeight="1">
      <c r="B202" s="39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15.75" customHeight="1">
      <c r="B203" s="39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15.75" customHeight="1">
      <c r="B204" s="3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15.75" customHeight="1">
      <c r="B205" s="39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15.75" customHeight="1">
      <c r="B206" s="39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15.75" customHeight="1">
      <c r="B207" s="39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15.75" customHeight="1">
      <c r="B208" s="39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15.75" customHeight="1">
      <c r="B209" s="39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15.75" customHeight="1">
      <c r="B210" s="39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15.75" customHeight="1">
      <c r="B211" s="3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15.75" customHeight="1">
      <c r="B212" s="39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15.75" customHeight="1">
      <c r="B213" s="39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15.75" customHeight="1">
      <c r="B214" s="39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15.75" customHeight="1">
      <c r="B215" s="39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15.75" customHeight="1">
      <c r="B216" s="39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15.75" customHeight="1">
      <c r="B217" s="39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15.75" customHeight="1">
      <c r="B218" s="3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15.75" customHeight="1">
      <c r="B219" s="39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15.75" customHeight="1">
      <c r="B220" s="39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15.75" customHeight="1">
      <c r="B221" s="39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15.75" customHeight="1">
      <c r="B222" s="39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15.75" customHeight="1">
      <c r="B223" s="39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15.75" customHeight="1">
      <c r="B224" s="39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15.75" customHeight="1">
      <c r="B225" s="39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15.75" customHeight="1">
      <c r="B226" s="39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15.75" customHeight="1">
      <c r="B227" s="39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15.75" customHeight="1">
      <c r="B228" s="39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15.75" customHeight="1">
      <c r="B229" s="39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15.75" customHeight="1">
      <c r="B230" s="39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15.75" customHeight="1">
      <c r="B231" s="39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15.75" customHeight="1">
      <c r="B232" s="39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15.75" customHeight="1">
      <c r="B233" s="39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15.75" customHeight="1">
      <c r="B234" s="39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15.75" customHeight="1">
      <c r="B235" s="39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15.75" customHeight="1">
      <c r="B236" s="3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15.75" customHeight="1">
      <c r="B237" s="3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15.75" customHeight="1">
      <c r="B238" s="39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15.75" customHeight="1">
      <c r="B239" s="39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15.75" customHeight="1">
      <c r="B240" s="39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15.75" customHeight="1">
      <c r="B241" s="3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15.75" customHeight="1">
      <c r="B242" s="3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15.75" customHeight="1">
      <c r="B243" s="39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15.75" customHeight="1">
      <c r="B244" s="3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15.75" customHeight="1">
      <c r="B245" s="39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15.75" customHeight="1">
      <c r="B246" s="39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15.75" customHeight="1">
      <c r="B247" s="3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15.75" customHeight="1">
      <c r="B248" s="3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15.75" customHeight="1">
      <c r="B249" s="39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15.75" customHeight="1">
      <c r="B250" s="39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15.75" customHeight="1">
      <c r="B251" s="39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15.75" customHeight="1">
      <c r="B252" s="3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15.75" customHeight="1">
      <c r="B253" s="39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15.75" customHeight="1">
      <c r="B254" s="39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15.75" customHeight="1">
      <c r="B255" s="39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15.75" customHeight="1">
      <c r="B256" s="39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15.75" customHeight="1">
      <c r="B257" s="39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15.75" customHeight="1">
      <c r="B258" s="39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15.75" customHeight="1">
      <c r="B259" s="39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15.75" customHeight="1">
      <c r="B260" s="39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15.75" customHeight="1">
      <c r="B261" s="39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15.75" customHeight="1">
      <c r="B262" s="39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15.75" customHeight="1">
      <c r="B263" s="39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15.75" customHeight="1">
      <c r="B264" s="39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15.75" customHeight="1">
      <c r="B265" s="39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15.75" customHeight="1">
      <c r="B266" s="39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15.75" customHeight="1">
      <c r="B267" s="39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15.75" customHeight="1">
      <c r="B268" s="39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15.75" customHeight="1">
      <c r="B269" s="39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15.75" customHeight="1">
      <c r="B270" s="39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15.75" customHeight="1">
      <c r="B271" s="39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15.75" customHeight="1">
      <c r="B272" s="3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15.75" customHeight="1">
      <c r="B273" s="39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15.75" customHeight="1">
      <c r="B274" s="39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15.75" customHeight="1">
      <c r="B275" s="39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15.75" customHeight="1">
      <c r="B276" s="39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15.75" customHeight="1">
      <c r="B277" s="39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15.75" customHeight="1">
      <c r="B278" s="39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15.75" customHeight="1">
      <c r="B279" s="39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15.75" customHeight="1">
      <c r="B280" s="39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15.75" customHeight="1">
      <c r="B281" s="3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15.75" customHeight="1">
      <c r="B282" s="39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15.75" customHeight="1">
      <c r="B283" s="39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15.75" customHeight="1">
      <c r="B284" s="39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15.75" customHeight="1">
      <c r="B285" s="39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15.75" customHeight="1">
      <c r="B286" s="39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15.75" customHeight="1">
      <c r="B287" s="39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15.75" customHeight="1">
      <c r="B288" s="39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15.75" customHeight="1">
      <c r="B289" s="39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15.75" customHeight="1">
      <c r="B290" s="39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15.75" customHeight="1">
      <c r="B291" s="39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15.75" customHeight="1">
      <c r="B292" s="39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15.75" customHeight="1">
      <c r="B293" s="39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15.75" customHeight="1">
      <c r="B294" s="39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15.75" customHeight="1">
      <c r="B295" s="39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15.75" customHeight="1">
      <c r="B296" s="39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15.75" customHeight="1">
      <c r="B297" s="39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15.75" customHeight="1">
      <c r="B298" s="39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15.75" customHeight="1">
      <c r="B299" s="39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15.75" customHeight="1">
      <c r="B300" s="39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15.75" customHeight="1">
      <c r="B301" s="39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15.75" customHeight="1">
      <c r="B302" s="39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15.75" customHeight="1">
      <c r="B303" s="39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15.75" customHeight="1">
      <c r="B304" s="3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15.75" customHeight="1">
      <c r="B305" s="3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15.75" customHeight="1">
      <c r="B306" s="39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15.75" customHeight="1">
      <c r="B307" s="39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15.75" customHeight="1">
      <c r="B308" s="39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15.75" customHeight="1">
      <c r="B309" s="39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15.75" customHeight="1">
      <c r="B310" s="39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15.75" customHeight="1">
      <c r="B311" s="3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15.75" customHeight="1">
      <c r="B312" s="39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15.75" customHeight="1">
      <c r="B313" s="39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15.75" customHeight="1">
      <c r="B314" s="39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15.75" customHeight="1">
      <c r="B315" s="39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15.75" customHeight="1">
      <c r="B316" s="39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15.75" customHeight="1">
      <c r="B317" s="39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15.75" customHeight="1">
      <c r="B318" s="39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15.75" customHeight="1">
      <c r="B319" s="39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15.75" customHeight="1">
      <c r="B320" s="39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15.75" customHeight="1">
      <c r="B321" s="39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15.75" customHeight="1">
      <c r="B322" s="39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15.75" customHeight="1">
      <c r="B323" s="39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15.75" customHeight="1">
      <c r="B324" s="39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15.75" customHeight="1">
      <c r="B325" s="39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15.75" customHeight="1">
      <c r="B326" s="39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15.75" customHeight="1">
      <c r="B327" s="39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15.75" customHeight="1">
      <c r="B328" s="39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15.75" customHeight="1">
      <c r="B329" s="3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15.75" customHeight="1">
      <c r="B330" s="39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15.75" customHeight="1">
      <c r="B331" s="39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15.75" customHeight="1">
      <c r="B332" s="39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15.75" customHeight="1">
      <c r="B333" s="39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15.75" customHeight="1">
      <c r="B334" s="39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15.75" customHeight="1">
      <c r="B335" s="39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15.75" customHeight="1">
      <c r="B336" s="39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15.75" customHeight="1">
      <c r="B337" s="39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15.75" customHeight="1">
      <c r="B338" s="39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15.75" customHeight="1">
      <c r="B339" s="39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15.75" customHeight="1">
      <c r="B340" s="39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15.75" customHeight="1">
      <c r="B341" s="39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15.75" customHeight="1">
      <c r="B342" s="39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15.75" customHeight="1">
      <c r="B343" s="39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15.75" customHeight="1">
      <c r="B344" s="39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15.75" customHeight="1">
      <c r="B345" s="39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15.75" customHeight="1">
      <c r="B346" s="39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15.75" customHeight="1">
      <c r="B347" s="39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15.75" customHeight="1">
      <c r="B348" s="39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15.75" customHeight="1">
      <c r="B349" s="39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15.75" customHeight="1">
      <c r="B350" s="39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15.75" customHeight="1">
      <c r="B351" s="39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15.75" customHeight="1">
      <c r="B352" s="39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15.75" customHeight="1">
      <c r="B353" s="39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15.75" customHeight="1">
      <c r="B354" s="39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15.75" customHeight="1">
      <c r="B355" s="39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15.75" customHeight="1">
      <c r="B356" s="39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15.75" customHeight="1">
      <c r="B357" s="39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15.75" customHeight="1">
      <c r="B358" s="39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15.75" customHeight="1">
      <c r="B359" s="39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15.75" customHeight="1">
      <c r="B360" s="39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15.75" customHeight="1">
      <c r="B361" s="39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15.75" customHeight="1">
      <c r="B362" s="39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15.75" customHeight="1">
      <c r="B363" s="3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15.75" customHeight="1">
      <c r="B364" s="39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15.75" customHeight="1">
      <c r="B365" s="39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15.75" customHeight="1">
      <c r="B366" s="39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15.75" customHeight="1">
      <c r="B367" s="39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15.75" customHeight="1">
      <c r="B368" s="39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15.75" customHeight="1">
      <c r="B369" s="39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15.75" customHeight="1">
      <c r="B370" s="39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15.75" customHeight="1">
      <c r="B371" s="39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15.75" customHeight="1">
      <c r="B372" s="39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15.75" customHeight="1">
      <c r="B373" s="39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15.75" customHeight="1">
      <c r="B374" s="39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15.75" customHeight="1">
      <c r="B375" s="3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15.75" customHeight="1">
      <c r="B376" s="39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15.75" customHeight="1">
      <c r="B377" s="39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15.75" customHeight="1">
      <c r="B378" s="39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15.75" customHeight="1">
      <c r="B379" s="39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15.75" customHeight="1">
      <c r="B380" s="39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15.75" customHeight="1">
      <c r="B381" s="39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15.75" customHeight="1">
      <c r="B382" s="3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15.75" customHeight="1">
      <c r="B383" s="3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15.75" customHeight="1">
      <c r="B384" s="39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15.75" customHeight="1">
      <c r="B385" s="39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15.75" customHeight="1">
      <c r="B386" s="39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15.75" customHeight="1">
      <c r="B387" s="39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15.75" customHeight="1">
      <c r="B388" s="39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15.75" customHeight="1">
      <c r="B389" s="39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15.75" customHeight="1">
      <c r="B390" s="39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15.75" customHeight="1">
      <c r="B391" s="39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15.75" customHeight="1">
      <c r="B392" s="39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15.75" customHeight="1">
      <c r="B393" s="3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15.75" customHeight="1">
      <c r="B394" s="3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15.75" customHeight="1">
      <c r="B395" s="3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15.75" customHeight="1">
      <c r="B396" s="39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15.75" customHeight="1">
      <c r="B397" s="39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15.75" customHeight="1">
      <c r="B398" s="39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15.75" customHeight="1">
      <c r="B399" s="3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15.75" customHeight="1">
      <c r="B400" s="3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15.75" customHeight="1">
      <c r="B401" s="3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15.75" customHeight="1">
      <c r="B402" s="39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15.75" customHeight="1">
      <c r="B403" s="39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15.75" customHeight="1">
      <c r="B404" s="39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15.75" customHeight="1">
      <c r="B405" s="39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15.75" customHeight="1">
      <c r="B406" s="39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15.75" customHeight="1">
      <c r="B407" s="39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15.75" customHeight="1">
      <c r="B408" s="39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15.75" customHeight="1">
      <c r="B409" s="39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15.75" customHeight="1">
      <c r="B410" s="39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15.75" customHeight="1">
      <c r="B411" s="39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15.75" customHeight="1">
      <c r="B412" s="39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15.75" customHeight="1">
      <c r="B413" s="39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15.75" customHeight="1">
      <c r="B414" s="39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15.75" customHeight="1">
      <c r="B415" s="39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15.75" customHeight="1">
      <c r="B416" s="39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15.75" customHeight="1">
      <c r="B417" s="39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15.75" customHeight="1">
      <c r="B418" s="39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15.75" customHeight="1">
      <c r="B419" s="39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15.75" customHeight="1">
      <c r="B420" s="39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15.75" customHeight="1">
      <c r="B421" s="39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15.75" customHeight="1">
      <c r="B422" s="39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15.75" customHeight="1">
      <c r="B423" s="39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15.75" customHeight="1">
      <c r="B424" s="39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15.75" customHeight="1">
      <c r="B425" s="39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15.75" customHeight="1">
      <c r="B426" s="39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15.75" customHeight="1">
      <c r="B427" s="39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15.75" customHeight="1">
      <c r="B428" s="39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15.75" customHeight="1">
      <c r="B429" s="39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15.75" customHeight="1">
      <c r="B430" s="39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15.75" customHeight="1">
      <c r="B431" s="39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15.75" customHeight="1">
      <c r="B432" s="39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15.75" customHeight="1">
      <c r="B433" s="39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15.75" customHeight="1">
      <c r="B434" s="39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15.75" customHeight="1">
      <c r="B435" s="39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15.75" customHeight="1">
      <c r="B436" s="39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15.75" customHeight="1">
      <c r="B437" s="39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15.75" customHeight="1">
      <c r="B438" s="39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15.75" customHeight="1">
      <c r="B439" s="39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15.75" customHeight="1">
      <c r="B440" s="39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15.75" customHeight="1">
      <c r="B441" s="39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15.75" customHeight="1">
      <c r="B442" s="39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15.75" customHeight="1">
      <c r="B443" s="39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15.75" customHeight="1">
      <c r="B444" s="39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15.75" customHeight="1">
      <c r="B445" s="39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15.75" customHeight="1">
      <c r="B446" s="39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15.75" customHeight="1">
      <c r="B447" s="39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15.75" customHeight="1">
      <c r="B448" s="39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15.75" customHeight="1">
      <c r="B449" s="39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15.75" customHeight="1">
      <c r="B450" s="39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15.75" customHeight="1">
      <c r="B451" s="39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15.75" customHeight="1">
      <c r="B452" s="39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15.75" customHeight="1">
      <c r="B453" s="39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15.75" customHeight="1">
      <c r="B454" s="39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15.75" customHeight="1">
      <c r="B455" s="39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15.75" customHeight="1">
      <c r="B456" s="39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15.75" customHeight="1">
      <c r="B457" s="39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15.75" customHeight="1">
      <c r="B458" s="39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15.75" customHeight="1">
      <c r="B459" s="39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15.75" customHeight="1">
      <c r="B460" s="39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15.75" customHeight="1">
      <c r="B461" s="39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15.75" customHeight="1">
      <c r="B462" s="39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15.75" customHeight="1">
      <c r="B463" s="39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15.75" customHeight="1">
      <c r="B464" s="39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15.75" customHeight="1">
      <c r="B465" s="39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15.75" customHeight="1">
      <c r="B466" s="39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15.75" customHeight="1">
      <c r="B467" s="39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15.75" customHeight="1">
      <c r="B468" s="39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15.75" customHeight="1">
      <c r="B469" s="39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15.75" customHeight="1">
      <c r="B470" s="39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15.75" customHeight="1">
      <c r="B471" s="39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15.75" customHeight="1">
      <c r="B472" s="39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15.75" customHeight="1">
      <c r="B473" s="39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15.75" customHeight="1">
      <c r="B474" s="39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15.75" customHeight="1">
      <c r="B475" s="39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15.75" customHeight="1">
      <c r="B476" s="39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15.75" customHeight="1">
      <c r="B477" s="39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15.75" customHeight="1">
      <c r="B478" s="39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15.75" customHeight="1">
      <c r="B479" s="39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15.75" customHeight="1">
      <c r="B480" s="39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15.75" customHeight="1">
      <c r="B481" s="39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15.75" customHeight="1">
      <c r="B482" s="39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15.75" customHeight="1">
      <c r="B483" s="39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15.75" customHeight="1">
      <c r="B484" s="39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15.75" customHeight="1">
      <c r="B485" s="39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15.75" customHeight="1">
      <c r="B486" s="39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15.75" customHeight="1">
      <c r="B487" s="39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15.75" customHeight="1">
      <c r="B488" s="39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15.75" customHeight="1">
      <c r="B489" s="39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15.75" customHeight="1">
      <c r="B490" s="39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15.75" customHeight="1">
      <c r="B491" s="39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15.75" customHeight="1">
      <c r="B492" s="39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15.75" customHeight="1">
      <c r="B493" s="39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15.75" customHeight="1">
      <c r="B494" s="39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15.75" customHeight="1">
      <c r="B495" s="39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15.75" customHeight="1">
      <c r="B496" s="39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15.75" customHeight="1">
      <c r="B497" s="39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15.75" customHeight="1">
      <c r="B498" s="39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15.75" customHeight="1">
      <c r="B499" s="39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15.75" customHeight="1">
      <c r="B500" s="39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15.75" customHeight="1">
      <c r="B501" s="39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15.75" customHeight="1">
      <c r="B502" s="39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15.75" customHeight="1">
      <c r="B503" s="39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15.75" customHeight="1">
      <c r="B504" s="39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15.75" customHeight="1">
      <c r="B505" s="39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15.75" customHeight="1">
      <c r="B506" s="39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15.75" customHeight="1">
      <c r="B507" s="39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15.75" customHeight="1">
      <c r="B508" s="39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15.75" customHeight="1">
      <c r="B509" s="39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15.75" customHeight="1">
      <c r="B510" s="39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15.75" customHeight="1">
      <c r="B511" s="39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15.75" customHeight="1">
      <c r="B512" s="39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15.75" customHeight="1">
      <c r="B513" s="39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15.75" customHeight="1">
      <c r="B514" s="39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15.75" customHeight="1">
      <c r="B515" s="39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15.75" customHeight="1">
      <c r="B516" s="39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15.75" customHeight="1">
      <c r="B517" s="39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15.75" customHeight="1">
      <c r="B518" s="39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15.75" customHeight="1">
      <c r="B519" s="39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15.75" customHeight="1">
      <c r="B520" s="39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15.75" customHeight="1">
      <c r="B521" s="39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15.75" customHeight="1">
      <c r="B522" s="39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15.75" customHeight="1">
      <c r="B523" s="39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15.75" customHeight="1">
      <c r="B524" s="39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15.75" customHeight="1">
      <c r="B525" s="39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15.75" customHeight="1">
      <c r="B526" s="39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15.75" customHeight="1">
      <c r="B527" s="39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15.75" customHeight="1">
      <c r="B528" s="39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15.75" customHeight="1">
      <c r="B529" s="39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15.75" customHeight="1">
      <c r="B530" s="39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15.75" customHeight="1">
      <c r="B531" s="39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15.75" customHeight="1">
      <c r="B532" s="39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15.75" customHeight="1">
      <c r="B533" s="39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15.75" customHeight="1">
      <c r="B534" s="39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15.75" customHeight="1">
      <c r="B535" s="39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15.75" customHeight="1">
      <c r="B536" s="39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15.75" customHeight="1">
      <c r="B537" s="39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15.75" customHeight="1">
      <c r="B538" s="39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15.75" customHeight="1">
      <c r="B539" s="39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15.75" customHeight="1">
      <c r="B540" s="39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15.75" customHeight="1">
      <c r="B541" s="39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15.75" customHeight="1">
      <c r="B542" s="39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15.75" customHeight="1">
      <c r="B543" s="39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15.75" customHeight="1">
      <c r="B544" s="39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15.75" customHeight="1">
      <c r="B545" s="39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15.75" customHeight="1">
      <c r="B546" s="39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15.75" customHeight="1">
      <c r="B547" s="39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15.75" customHeight="1">
      <c r="B548" s="39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15.75" customHeight="1">
      <c r="B549" s="39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15.75" customHeight="1">
      <c r="B550" s="39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15.75" customHeight="1">
      <c r="B551" s="39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15.75" customHeight="1">
      <c r="B552" s="39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15.75" customHeight="1">
      <c r="B553" s="39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15.75" customHeight="1">
      <c r="B554" s="39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15.75" customHeight="1">
      <c r="B555" s="39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15.75" customHeight="1">
      <c r="B556" s="39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15.75" customHeight="1">
      <c r="B557" s="39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15.75" customHeight="1">
      <c r="B558" s="39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15.75" customHeight="1">
      <c r="B559" s="39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15.75" customHeight="1">
      <c r="B560" s="39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15.75" customHeight="1">
      <c r="B561" s="39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15.75" customHeight="1">
      <c r="B562" s="39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15.75" customHeight="1">
      <c r="B563" s="39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15.75" customHeight="1">
      <c r="B564" s="39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15.75" customHeight="1">
      <c r="B565" s="39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15.75" customHeight="1">
      <c r="B566" s="39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15.75" customHeight="1">
      <c r="B567" s="39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15.75" customHeight="1">
      <c r="B568" s="39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15.75" customHeight="1">
      <c r="B569" s="39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15.75" customHeight="1">
      <c r="B570" s="39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15.75" customHeight="1">
      <c r="B571" s="39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15.75" customHeight="1">
      <c r="B572" s="39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15.75" customHeight="1">
      <c r="B573" s="39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15.75" customHeight="1">
      <c r="B574" s="39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15.75" customHeight="1">
      <c r="B575" s="39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15.75" customHeight="1">
      <c r="B576" s="39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15.75" customHeight="1">
      <c r="B577" s="39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15.75" customHeight="1">
      <c r="B578" s="39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15.75" customHeight="1">
      <c r="B579" s="39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15.75" customHeight="1">
      <c r="B580" s="39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15.75" customHeight="1">
      <c r="B581" s="39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15.75" customHeight="1">
      <c r="B582" s="39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15.75" customHeight="1">
      <c r="B583" s="39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15.75" customHeight="1">
      <c r="B584" s="39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15.75" customHeight="1">
      <c r="B585" s="39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15.75" customHeight="1">
      <c r="B586" s="39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15.75" customHeight="1">
      <c r="B587" s="39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15.75" customHeight="1">
      <c r="B588" s="39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15.75" customHeight="1">
      <c r="B589" s="39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15.75" customHeight="1">
      <c r="B590" s="39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15.75" customHeight="1">
      <c r="B591" s="39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15.75" customHeight="1">
      <c r="B592" s="39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15.75" customHeight="1">
      <c r="B593" s="39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15.75" customHeight="1">
      <c r="B594" s="39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15.75" customHeight="1">
      <c r="B595" s="39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15.75" customHeight="1">
      <c r="B596" s="39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15.75" customHeight="1">
      <c r="B597" s="39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15.75" customHeight="1">
      <c r="B598" s="39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15.75" customHeight="1">
      <c r="B599" s="39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15.75" customHeight="1">
      <c r="B600" s="39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15.75" customHeight="1">
      <c r="B601" s="39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15.75" customHeight="1">
      <c r="B602" s="39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15.75" customHeight="1">
      <c r="B603" s="39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15.75" customHeight="1">
      <c r="B604" s="39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15.75" customHeight="1">
      <c r="B605" s="39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15.75" customHeight="1">
      <c r="B606" s="39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15.75" customHeight="1">
      <c r="B607" s="39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15.75" customHeight="1">
      <c r="B608" s="39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15.75" customHeight="1">
      <c r="B609" s="39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15.75" customHeight="1">
      <c r="B610" s="39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15.75" customHeight="1">
      <c r="B611" s="39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15.75" customHeight="1">
      <c r="B612" s="39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15.75" customHeight="1">
      <c r="B613" s="39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15.75" customHeight="1">
      <c r="B614" s="39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15.75" customHeight="1">
      <c r="B615" s="39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15.75" customHeight="1">
      <c r="B616" s="39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15.75" customHeight="1">
      <c r="B617" s="39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15.75" customHeight="1">
      <c r="B618" s="39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15.75" customHeight="1">
      <c r="B619" s="39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15.75" customHeight="1">
      <c r="B620" s="39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15.75" customHeight="1">
      <c r="B621" s="39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15.75" customHeight="1">
      <c r="B622" s="39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15.75" customHeight="1">
      <c r="B623" s="39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15.75" customHeight="1">
      <c r="B624" s="39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15.75" customHeight="1">
      <c r="B625" s="39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15.75" customHeight="1">
      <c r="B626" s="39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15.75" customHeight="1">
      <c r="B627" s="39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15.75" customHeight="1">
      <c r="B628" s="39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15.75" customHeight="1">
      <c r="B629" s="39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15.75" customHeight="1">
      <c r="B630" s="39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15.75" customHeight="1">
      <c r="B631" s="39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15.75" customHeight="1">
      <c r="B632" s="39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15.75" customHeight="1">
      <c r="B633" s="39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15.75" customHeight="1">
      <c r="B634" s="39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15.75" customHeight="1">
      <c r="B635" s="39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15.75" customHeight="1">
      <c r="B636" s="39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15.75" customHeight="1">
      <c r="B637" s="39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15.75" customHeight="1">
      <c r="B638" s="39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15.75" customHeight="1">
      <c r="B639" s="39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15.75" customHeight="1">
      <c r="B640" s="39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15.75" customHeight="1">
      <c r="B641" s="39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15.75" customHeight="1">
      <c r="B642" s="39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15.75" customHeight="1">
      <c r="B643" s="39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15.75" customHeight="1">
      <c r="B644" s="39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15.75" customHeight="1">
      <c r="B645" s="39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15.75" customHeight="1">
      <c r="B646" s="39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15.75" customHeight="1">
      <c r="B647" s="39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15.75" customHeight="1">
      <c r="B648" s="39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15.75" customHeight="1">
      <c r="B649" s="39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15.75" customHeight="1">
      <c r="B650" s="39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15.75" customHeight="1">
      <c r="B651" s="39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15.75" customHeight="1">
      <c r="B652" s="39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15.75" customHeight="1">
      <c r="B653" s="39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15.75" customHeight="1">
      <c r="B654" s="39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15.75" customHeight="1">
      <c r="B655" s="39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15.75" customHeight="1">
      <c r="B656" s="39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15.75" customHeight="1">
      <c r="B657" s="39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15.75" customHeight="1">
      <c r="B658" s="39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15.75" customHeight="1">
      <c r="B659" s="39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15.75" customHeight="1">
      <c r="B660" s="39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15.75" customHeight="1">
      <c r="B661" s="39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15.75" customHeight="1">
      <c r="B662" s="39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15.75" customHeight="1">
      <c r="B663" s="39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15.75" customHeight="1">
      <c r="B664" s="39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15.75" customHeight="1">
      <c r="B665" s="39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15.75" customHeight="1">
      <c r="B666" s="39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15.75" customHeight="1">
      <c r="B667" s="39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15.75" customHeight="1">
      <c r="B668" s="39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15.75" customHeight="1">
      <c r="B669" s="39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15.75" customHeight="1">
      <c r="B670" s="39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15.75" customHeight="1">
      <c r="B671" s="39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15.75" customHeight="1">
      <c r="B672" s="39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15.75" customHeight="1">
      <c r="B673" s="39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15.75" customHeight="1">
      <c r="B674" s="39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15.75" customHeight="1">
      <c r="B675" s="39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15.75" customHeight="1">
      <c r="B676" s="39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15.75" customHeight="1">
      <c r="B677" s="39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15.75" customHeight="1">
      <c r="B678" s="39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15.75" customHeight="1">
      <c r="B679" s="39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15.75" customHeight="1">
      <c r="B680" s="39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15.75" customHeight="1">
      <c r="B681" s="39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15.75" customHeight="1">
      <c r="B682" s="39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15.75" customHeight="1">
      <c r="B683" s="39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15.75" customHeight="1">
      <c r="B684" s="39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15.75" customHeight="1">
      <c r="B685" s="39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15.75" customHeight="1">
      <c r="B686" s="39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15.75" customHeight="1">
      <c r="B687" s="39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15.75" customHeight="1">
      <c r="B688" s="39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15.75" customHeight="1">
      <c r="B689" s="39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15.75" customHeight="1">
      <c r="B690" s="39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15.75" customHeight="1">
      <c r="B691" s="39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15.75" customHeight="1">
      <c r="B692" s="39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15.75" customHeight="1">
      <c r="B693" s="39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15.75" customHeight="1">
      <c r="B694" s="39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15.75" customHeight="1">
      <c r="B695" s="39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15.75" customHeight="1">
      <c r="B696" s="39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15.75" customHeight="1">
      <c r="B697" s="39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15.75" customHeight="1">
      <c r="B698" s="39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15.75" customHeight="1">
      <c r="B699" s="39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15.75" customHeight="1">
      <c r="B700" s="39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15.75" customHeight="1">
      <c r="B701" s="39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15.75" customHeight="1">
      <c r="B702" s="39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15.75" customHeight="1">
      <c r="B703" s="39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15.75" customHeight="1">
      <c r="B704" s="39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15.75" customHeight="1">
      <c r="B705" s="39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15.75" customHeight="1">
      <c r="B706" s="39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15.75" customHeight="1">
      <c r="B707" s="39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15.75" customHeight="1">
      <c r="B708" s="39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15.75" customHeight="1">
      <c r="B709" s="39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15.75" customHeight="1">
      <c r="B710" s="39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15.75" customHeight="1">
      <c r="B711" s="39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15.75" customHeight="1">
      <c r="B712" s="39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15.75" customHeight="1">
      <c r="B713" s="39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15.75" customHeight="1">
      <c r="B714" s="39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15.75" customHeight="1">
      <c r="B715" s="39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15.75" customHeight="1">
      <c r="B716" s="39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15.75" customHeight="1">
      <c r="B717" s="39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15.75" customHeight="1">
      <c r="B718" s="39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15.75" customHeight="1">
      <c r="B719" s="39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15.75" customHeight="1">
      <c r="B720" s="39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15.75" customHeight="1">
      <c r="B721" s="39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15.75" customHeight="1">
      <c r="B722" s="39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15.75" customHeight="1">
      <c r="B723" s="39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15.75" customHeight="1">
      <c r="B724" s="39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15.75" customHeight="1">
      <c r="B725" s="39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15.75" customHeight="1">
      <c r="B726" s="39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15.75" customHeight="1">
      <c r="B727" s="39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15.75" customHeight="1">
      <c r="B728" s="39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15.75" customHeight="1">
      <c r="B729" s="39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15.75" customHeight="1">
      <c r="B730" s="39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15.75" customHeight="1">
      <c r="B731" s="39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15.75" customHeight="1">
      <c r="B732" s="39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15.75" customHeight="1">
      <c r="B733" s="39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15.75" customHeight="1">
      <c r="B734" s="39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15.75" customHeight="1">
      <c r="B735" s="39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15.75" customHeight="1">
      <c r="B736" s="39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15.75" customHeight="1">
      <c r="B737" s="39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15.75" customHeight="1">
      <c r="B738" s="39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15.75" customHeight="1">
      <c r="B739" s="39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15.75" customHeight="1">
      <c r="B740" s="39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15.75" customHeight="1">
      <c r="B741" s="39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15.75" customHeight="1">
      <c r="B742" s="39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15.75" customHeight="1">
      <c r="B743" s="39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15.75" customHeight="1">
      <c r="B744" s="39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15.75" customHeight="1">
      <c r="B745" s="39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15.75" customHeight="1">
      <c r="B746" s="39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15.75" customHeight="1">
      <c r="B747" s="39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15.75" customHeight="1">
      <c r="B748" s="39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15.75" customHeight="1">
      <c r="B749" s="39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15.75" customHeight="1">
      <c r="B750" s="39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15.75" customHeight="1">
      <c r="B751" s="39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15.75" customHeight="1">
      <c r="B752" s="39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15.75" customHeight="1">
      <c r="B753" s="39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15.75" customHeight="1">
      <c r="B754" s="39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15.75" customHeight="1">
      <c r="B755" s="39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15.75" customHeight="1">
      <c r="B756" s="39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15.75" customHeight="1">
      <c r="B757" s="39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15.75" customHeight="1">
      <c r="B758" s="39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15.75" customHeight="1">
      <c r="B759" s="39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15.75" customHeight="1">
      <c r="B760" s="39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15.75" customHeight="1">
      <c r="B761" s="39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15.75" customHeight="1">
      <c r="B762" s="39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15.75" customHeight="1">
      <c r="B763" s="39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15.75" customHeight="1">
      <c r="B764" s="39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15.75" customHeight="1">
      <c r="B765" s="39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15.75" customHeight="1">
      <c r="B766" s="39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15.75" customHeight="1">
      <c r="B767" s="39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15.75" customHeight="1">
      <c r="B768" s="39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15.75" customHeight="1">
      <c r="B769" s="39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15.75" customHeight="1">
      <c r="B770" s="39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15.75" customHeight="1">
      <c r="B771" s="39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15.75" customHeight="1">
      <c r="B772" s="39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15.75" customHeight="1">
      <c r="B773" s="39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15.75" customHeight="1">
      <c r="B774" s="39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15.75" customHeight="1">
      <c r="B775" s="39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15.75" customHeight="1">
      <c r="B776" s="39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15.75" customHeight="1">
      <c r="B777" s="39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15.75" customHeight="1">
      <c r="B778" s="39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15.75" customHeight="1">
      <c r="B779" s="39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15.75" customHeight="1">
      <c r="B780" s="39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15.75" customHeight="1">
      <c r="B781" s="39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15.75" customHeight="1">
      <c r="B782" s="39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15.75" customHeight="1">
      <c r="B783" s="39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15.75" customHeight="1">
      <c r="B784" s="39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15.75" customHeight="1">
      <c r="B785" s="39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15.75" customHeight="1">
      <c r="B786" s="39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15.75" customHeight="1">
      <c r="B787" s="39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15.75" customHeight="1">
      <c r="B788" s="39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15.75" customHeight="1">
      <c r="B789" s="39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15.75" customHeight="1">
      <c r="B790" s="39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15.75" customHeight="1">
      <c r="B791" s="39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15.75" customHeight="1">
      <c r="B792" s="39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15.75" customHeight="1">
      <c r="B793" s="39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15.75" customHeight="1">
      <c r="B794" s="39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15.75" customHeight="1">
      <c r="B795" s="39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15.75" customHeight="1">
      <c r="B796" s="39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15.75" customHeight="1">
      <c r="B797" s="39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15.75" customHeight="1">
      <c r="B798" s="39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15.75" customHeight="1">
      <c r="B799" s="39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15.75" customHeight="1">
      <c r="B800" s="39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15.75" customHeight="1">
      <c r="B801" s="39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15.75" customHeight="1">
      <c r="B802" s="39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15.75" customHeight="1">
      <c r="B803" s="39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15.75" customHeight="1">
      <c r="B804" s="39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15.75" customHeight="1">
      <c r="B805" s="39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15.75" customHeight="1">
      <c r="B806" s="39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15.75" customHeight="1">
      <c r="B807" s="39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15.75" customHeight="1">
      <c r="B808" s="39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15.75" customHeight="1">
      <c r="B809" s="39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15.75" customHeight="1">
      <c r="B810" s="39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15.75" customHeight="1">
      <c r="B811" s="39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15.75" customHeight="1">
      <c r="B812" s="39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15.75" customHeight="1">
      <c r="B813" s="39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15.75" customHeight="1">
      <c r="B814" s="39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15.75" customHeight="1">
      <c r="B815" s="39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15.75" customHeight="1">
      <c r="B816" s="39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15.75" customHeight="1">
      <c r="B817" s="39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15.75" customHeight="1">
      <c r="B818" s="39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15.75" customHeight="1">
      <c r="B819" s="39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15.75" customHeight="1">
      <c r="B820" s="39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15.75" customHeight="1">
      <c r="B821" s="39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15.75" customHeight="1">
      <c r="B822" s="39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15.75" customHeight="1">
      <c r="B823" s="39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15.75" customHeight="1">
      <c r="B824" s="39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15.75" customHeight="1">
      <c r="B825" s="39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15.75" customHeight="1">
      <c r="B826" s="39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15.75" customHeight="1">
      <c r="B827" s="39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15.75" customHeight="1">
      <c r="B828" s="39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15.75" customHeight="1">
      <c r="B829" s="39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15.75" customHeight="1">
      <c r="B830" s="39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15.75" customHeight="1">
      <c r="B831" s="39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15.75" customHeight="1">
      <c r="B832" s="39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15.75" customHeight="1">
      <c r="B833" s="39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15.75" customHeight="1">
      <c r="B834" s="39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15.75" customHeight="1">
      <c r="B835" s="39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15.75" customHeight="1">
      <c r="B836" s="39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15.75" customHeight="1">
      <c r="B837" s="39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15.75" customHeight="1">
      <c r="B838" s="39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15.75" customHeight="1">
      <c r="B839" s="39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15.75" customHeight="1">
      <c r="B840" s="39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15.75" customHeight="1">
      <c r="B841" s="39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15.75" customHeight="1">
      <c r="B842" s="39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15.75" customHeight="1">
      <c r="B843" s="39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15.75" customHeight="1">
      <c r="B844" s="39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15.75" customHeight="1">
      <c r="B845" s="39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15.75" customHeight="1">
      <c r="B846" s="39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15.75" customHeight="1">
      <c r="B847" s="39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15.75" customHeight="1">
      <c r="B848" s="39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15.75" customHeight="1">
      <c r="B849" s="39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15.75" customHeight="1">
      <c r="B850" s="39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15.75" customHeight="1">
      <c r="B851" s="39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15.75" customHeight="1">
      <c r="B852" s="39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15.75" customHeight="1">
      <c r="B853" s="39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15.75" customHeight="1">
      <c r="B854" s="39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15.75" customHeight="1">
      <c r="B855" s="39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15.75" customHeight="1">
      <c r="B856" s="39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15.75" customHeight="1">
      <c r="B857" s="39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15.75" customHeight="1">
      <c r="B858" s="39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15.75" customHeight="1">
      <c r="B859" s="39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15.75" customHeight="1">
      <c r="B860" s="39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15.75" customHeight="1">
      <c r="B861" s="39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15.75" customHeight="1">
      <c r="B862" s="39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15.75" customHeight="1">
      <c r="B863" s="39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15.75" customHeight="1">
      <c r="B864" s="39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15.75" customHeight="1">
      <c r="B865" s="39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15.75" customHeight="1">
      <c r="B866" s="39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15.75" customHeight="1">
      <c r="B867" s="39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15.75" customHeight="1">
      <c r="B868" s="39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15.75" customHeight="1">
      <c r="B869" s="39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15.75" customHeight="1">
      <c r="B870" s="39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15.75" customHeight="1">
      <c r="B871" s="39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15.75" customHeight="1">
      <c r="B872" s="39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15.75" customHeight="1">
      <c r="B873" s="39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15.75" customHeight="1">
      <c r="B874" s="39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15.75" customHeight="1">
      <c r="B875" s="39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15.75" customHeight="1">
      <c r="B876" s="39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15.75" customHeight="1">
      <c r="B877" s="39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15.75" customHeight="1">
      <c r="B878" s="39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15.75" customHeight="1">
      <c r="B879" s="39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15.75" customHeight="1">
      <c r="B880" s="39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15.75" customHeight="1">
      <c r="B881" s="39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15.75" customHeight="1">
      <c r="B882" s="39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15.75" customHeight="1">
      <c r="B883" s="39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15.75" customHeight="1">
      <c r="B884" s="39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15.75" customHeight="1">
      <c r="B885" s="39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15.75" customHeight="1">
      <c r="B886" s="39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15.75" customHeight="1">
      <c r="B887" s="39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15.75" customHeight="1">
      <c r="B888" s="39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15.75" customHeight="1">
      <c r="B889" s="39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15.75" customHeight="1">
      <c r="B890" s="39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15.75" customHeight="1">
      <c r="B891" s="39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15.75" customHeight="1">
      <c r="B892" s="39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15.75" customHeight="1">
      <c r="B893" s="39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15.75" customHeight="1">
      <c r="B894" s="39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15.75" customHeight="1">
      <c r="B895" s="39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15.75" customHeight="1">
      <c r="B896" s="39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15.75" customHeight="1">
      <c r="B897" s="39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15.75" customHeight="1">
      <c r="B898" s="39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15.75" customHeight="1">
      <c r="B899" s="39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15.75" customHeight="1">
      <c r="B900" s="39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15.75" customHeight="1">
      <c r="B901" s="39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15.75" customHeight="1">
      <c r="B902" s="39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15.75" customHeight="1">
      <c r="B903" s="39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15.75" customHeight="1">
      <c r="B904" s="39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15.75" customHeight="1">
      <c r="B905" s="39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15.75" customHeight="1">
      <c r="B906" s="39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15.75" customHeight="1">
      <c r="B907" s="39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15.75" customHeight="1">
      <c r="B908" s="39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15.75" customHeight="1">
      <c r="B909" s="39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15.75" customHeight="1">
      <c r="B910" s="39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15.75" customHeight="1">
      <c r="B911" s="39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15.75" customHeight="1">
      <c r="B912" s="39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15.75" customHeight="1">
      <c r="B913" s="39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15.75" customHeight="1">
      <c r="B914" s="39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15.75" customHeight="1">
      <c r="B915" s="39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15.75" customHeight="1">
      <c r="B916" s="39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15.75" customHeight="1">
      <c r="B917" s="39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15.75" customHeight="1">
      <c r="B918" s="39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15.75" customHeight="1">
      <c r="B919" s="39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15.75" customHeight="1">
      <c r="B920" s="39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15.75" customHeight="1">
      <c r="B921" s="39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15.75" customHeight="1">
      <c r="B922" s="39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15.75" customHeight="1">
      <c r="B923" s="39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15.75" customHeight="1">
      <c r="B924" s="39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15.75" customHeight="1">
      <c r="B925" s="39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15.75" customHeight="1">
      <c r="B926" s="39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15.75" customHeight="1">
      <c r="B927" s="39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15.75" customHeight="1">
      <c r="B928" s="39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15.75" customHeight="1">
      <c r="B929" s="39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15.75" customHeight="1">
      <c r="B930" s="39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15.75" customHeight="1">
      <c r="B931" s="39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15.75" customHeight="1">
      <c r="B932" s="39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15.75" customHeight="1">
      <c r="B933" s="39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15.75" customHeight="1">
      <c r="B934" s="39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15.75" customHeight="1">
      <c r="B935" s="39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15.75" customHeight="1">
      <c r="B936" s="39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15.75" customHeight="1">
      <c r="B937" s="39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15.75" customHeight="1">
      <c r="B938" s="39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15.75" customHeight="1">
      <c r="B939" s="39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15.75" customHeight="1">
      <c r="B940" s="39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15.75" customHeight="1">
      <c r="B941" s="39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15.75" customHeight="1">
      <c r="B942" s="39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15.75" customHeight="1">
      <c r="B943" s="39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15.75" customHeight="1">
      <c r="B944" s="39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15.75" customHeight="1">
      <c r="B945" s="39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15.75" customHeight="1">
      <c r="B946" s="39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15.75" customHeight="1">
      <c r="B947" s="39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15.75" customHeight="1">
      <c r="B948" s="39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15.75" customHeight="1">
      <c r="B949" s="39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15.75" customHeight="1">
      <c r="B950" s="39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15.75" customHeight="1">
      <c r="B951" s="39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15.75" customHeight="1">
      <c r="B952" s="39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15.75" customHeight="1">
      <c r="B953" s="39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15.75" customHeight="1">
      <c r="B954" s="39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15.75" customHeight="1">
      <c r="B955" s="39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15.75" customHeight="1">
      <c r="B956" s="39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15.75" customHeight="1">
      <c r="B957" s="39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15.75" customHeight="1">
      <c r="B958" s="39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15.75" customHeight="1">
      <c r="B959" s="39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15.75" customHeight="1">
      <c r="B960" s="39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15.75" customHeight="1">
      <c r="B961" s="39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15.75" customHeight="1">
      <c r="B962" s="39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15.75" customHeight="1">
      <c r="B963" s="39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15.75" customHeight="1">
      <c r="B964" s="39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15.75" customHeight="1">
      <c r="B965" s="39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15.75" customHeight="1">
      <c r="B966" s="39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15.75" customHeight="1">
      <c r="B967" s="39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15.75" customHeight="1">
      <c r="B968" s="39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15.75" customHeight="1">
      <c r="B969" s="39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15.75" customHeight="1">
      <c r="B970" s="39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15.75" customHeight="1">
      <c r="B971" s="39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15.75" customHeight="1">
      <c r="B972" s="39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15.75" customHeight="1">
      <c r="B973" s="39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15.75" customHeight="1">
      <c r="B974" s="39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15.75" customHeight="1">
      <c r="B975" s="39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15.75" customHeight="1">
      <c r="B976" s="39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15.75" customHeight="1">
      <c r="B977" s="39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15.75" customHeight="1">
      <c r="B978" s="39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15.75" customHeight="1">
      <c r="B979" s="39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15.75" customHeight="1">
      <c r="B980" s="39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15.75" customHeight="1">
      <c r="B981" s="39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15.75" customHeight="1">
      <c r="B982" s="39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15.75" customHeight="1">
      <c r="B983" s="39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15.75" customHeight="1">
      <c r="B984" s="39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15.75" customHeight="1">
      <c r="B985" s="39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15.75" customHeight="1">
      <c r="B986" s="39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15.75" customHeight="1">
      <c r="B987" s="39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15.75" customHeight="1">
      <c r="B988" s="39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15.75" customHeight="1">
      <c r="B989" s="39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15.75" customHeight="1">
      <c r="B990" s="39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15.75" customHeight="1">
      <c r="B991" s="39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15.75" customHeight="1">
      <c r="B992" s="39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15.75" customHeight="1">
      <c r="B993" s="39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15.75" customHeight="1">
      <c r="B994" s="39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15.75" customHeight="1">
      <c r="B995" s="39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15.75" customHeight="1">
      <c r="B996" s="39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15.75" customHeight="1">
      <c r="B997" s="39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15.75" customHeight="1">
      <c r="B998" s="39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15.75" customHeight="1">
      <c r="B999" s="39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15.75" customHeight="1">
      <c r="B1000" s="39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dataValidations>
    <dataValidation type="list" allowBlank="1" showErrorMessage="1" sqref="E6:E120">
      <formula1>'Überblick'!$A$22:$A$31</formula1>
    </dataValidation>
    <dataValidation type="custom" allowBlank="1" showErrorMessage="1" sqref="B1 B5 B158 B161:B1000">
      <formula1>COUNTIF($A:$A,A1)=1</formula1>
    </dataValidation>
    <dataValidation type="list" allowBlank="1" showErrorMessage="1" sqref="F6:F140">
      <formula1>'Überblick'!$A$36:$A$38</formula1>
    </dataValidation>
    <dataValidation type="custom" allowBlank="1" showInputMessage="1" showErrorMessage="1" prompt="Doppelte ID - DIe ID wurde bereits vergeben" sqref="B8:B157">
      <formula1>COUNTIF($B:$B,B5)=1</formula1>
    </dataValidation>
    <dataValidation type="custom" allowBlank="1" showInputMessage="1" showErrorMessage="1" prompt="Doppelte ID - DIe ID wurde bereits vergeben" sqref="B6:B7">
      <formula1>COUNTIF($B:$B,B1)=1</formula1>
    </dataValidation>
    <dataValidation type="date" operator="greaterThanOrEqual" allowBlank="1" showErrorMessage="1" sqref="G6">
      <formula1>43723.0</formula1>
    </dataValidation>
  </dataValidations>
  <printOptions/>
  <pageMargins bottom="0.787401575" footer="0.0" header="0.0" left="0.7" right="0.7" top="0.787401575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11"/>
    <col customWidth="1" min="2" max="2" width="19.67"/>
    <col customWidth="1" min="3" max="4" width="17.33"/>
    <col customWidth="1" hidden="1" min="5" max="5" width="10.78"/>
    <col customWidth="1" min="6" max="26" width="10.56"/>
  </cols>
  <sheetData>
    <row r="1" ht="15.75" customHeight="1">
      <c r="A1" s="7"/>
      <c r="B1" s="40"/>
      <c r="C1" s="40"/>
      <c r="D1" s="40"/>
      <c r="E1" s="7"/>
    </row>
    <row r="2" ht="15.75" customHeight="1">
      <c r="A2" s="41" t="s">
        <v>48</v>
      </c>
      <c r="B2" s="42"/>
      <c r="C2" s="5"/>
      <c r="D2" s="43"/>
      <c r="E2" s="44"/>
    </row>
    <row r="3" ht="15.75" customHeight="1">
      <c r="A3" s="10" t="s">
        <v>38</v>
      </c>
      <c r="B3" s="10" t="s">
        <v>49</v>
      </c>
      <c r="C3" s="10" t="s">
        <v>50</v>
      </c>
      <c r="D3" s="10" t="s">
        <v>51</v>
      </c>
      <c r="E3" s="10" t="s">
        <v>52</v>
      </c>
    </row>
    <row r="4" ht="15.75" customHeight="1">
      <c r="A4" s="10">
        <v>0.0</v>
      </c>
      <c r="B4" s="15">
        <f>Backlog!$C$160-(Backlog!$C$160/'Überblick'!$E$6*'Hilfstabelle - BurnDownTabelle'!$A4)</f>
        <v>62</v>
      </c>
      <c r="C4" s="10">
        <f>Backlog!$C$160</f>
        <v>62</v>
      </c>
      <c r="D4" s="10">
        <f>IF('Hilfstabelle - BurnDownTabelle'!$E4="y",SUMIF(Backlog!$H$6:$H$159,'Hilfstabelle - BurnDownTabelle'!$A4,Backlog!$C$6:$C$159),#N/A)</f>
        <v>0</v>
      </c>
      <c r="E4" s="10" t="str">
        <f>IF(NOW()&gt;=Backlog!$C$1+'Hilfstabelle - BurnDownTabelle'!$A4,"y","n")</f>
        <v>y</v>
      </c>
    </row>
    <row r="5" ht="15.75" customHeight="1">
      <c r="A5" s="10">
        <v>1.0</v>
      </c>
      <c r="B5" s="15">
        <f>Backlog!$C$160-(Backlog!$C$160/'Überblick'!$E$6*'Hilfstabelle - BurnDownTabelle'!$A5)</f>
        <v>55.8</v>
      </c>
      <c r="C5" s="10">
        <f>C4-'Hilfstabelle - BurnDownTabelle'!$D5</f>
        <v>42</v>
      </c>
      <c r="D5" s="10">
        <f>IF('Hilfstabelle - BurnDownTabelle'!$E5="y",SUMIF(Backlog!$H$6:$H$159,'Hilfstabelle - BurnDownTabelle'!$A5,Backlog!$C$6:$C$159),#N/A)</f>
        <v>20</v>
      </c>
      <c r="E5" s="10" t="str">
        <f>IF(NOW()&gt;=Backlog!$C$1+'Hilfstabelle - BurnDownTabelle'!$A5,"y","n")</f>
        <v>y</v>
      </c>
    </row>
    <row r="6" ht="15.75" customHeight="1">
      <c r="A6" s="10">
        <v>2.0</v>
      </c>
      <c r="B6" s="15">
        <f>Backlog!$C$160-(Backlog!$C$160/'Überblick'!$E$6*'Hilfstabelle - BurnDownTabelle'!$A6)</f>
        <v>49.6</v>
      </c>
      <c r="C6" s="10">
        <f>C5-'Hilfstabelle - BurnDownTabelle'!$D6</f>
        <v>42</v>
      </c>
      <c r="D6" s="10">
        <f>IF('Hilfstabelle - BurnDownTabelle'!$E6="y",SUMIF(Backlog!$H$6:$H$159,'Hilfstabelle - BurnDownTabelle'!$A6,Backlog!$C$6:$C$159),#N/A)</f>
        <v>0</v>
      </c>
      <c r="E6" s="10" t="str">
        <f>IF(NOW()&gt;=Backlog!$C$1+'Hilfstabelle - BurnDownTabelle'!$A6,"y","n")</f>
        <v>y</v>
      </c>
    </row>
    <row r="7" ht="15.75" customHeight="1">
      <c r="A7" s="10">
        <v>3.0</v>
      </c>
      <c r="B7" s="15">
        <f>Backlog!$C$160-(Backlog!$C$160/'Überblick'!$E$6*'Hilfstabelle - BurnDownTabelle'!$A7)</f>
        <v>43.4</v>
      </c>
      <c r="C7" s="10">
        <f>C6-'Hilfstabelle - BurnDownTabelle'!$D7</f>
        <v>39</v>
      </c>
      <c r="D7" s="10">
        <f>IF('Hilfstabelle - BurnDownTabelle'!$E7="y",SUMIF(Backlog!$H$6:$H$159,'Hilfstabelle - BurnDownTabelle'!$A7,Backlog!$C$6:$C$159),#N/A)</f>
        <v>3</v>
      </c>
      <c r="E7" s="10" t="str">
        <f>IF(NOW()&gt;=Backlog!$C$1+'Hilfstabelle - BurnDownTabelle'!$A7,"y","n")</f>
        <v>y</v>
      </c>
    </row>
    <row r="8" ht="15.75" customHeight="1">
      <c r="A8" s="10">
        <v>4.0</v>
      </c>
      <c r="B8" s="15">
        <f>Backlog!$C$160-(Backlog!$C$160/'Überblick'!$E$6*'Hilfstabelle - BurnDownTabelle'!$A8)</f>
        <v>37.2</v>
      </c>
      <c r="C8" s="10">
        <f>C7-'Hilfstabelle - BurnDownTabelle'!$D8</f>
        <v>39</v>
      </c>
      <c r="D8" s="10">
        <f>IF('Hilfstabelle - BurnDownTabelle'!$E8="y",SUMIF(Backlog!$H$6:$H$159,'Hilfstabelle - BurnDownTabelle'!$A8,Backlog!$C$6:$C$159),#N/A)</f>
        <v>0</v>
      </c>
      <c r="E8" s="10" t="str">
        <f>IF(NOW()&gt;=Backlog!$C$1+'Hilfstabelle - BurnDownTabelle'!$A8,"y","n")</f>
        <v>y</v>
      </c>
    </row>
    <row r="9" ht="15.75" customHeight="1">
      <c r="A9" s="10">
        <v>5.0</v>
      </c>
      <c r="B9" s="15">
        <f>Backlog!$C$160-(Backlog!$C$160/'Überblick'!$E$6*'Hilfstabelle - BurnDownTabelle'!$A9)</f>
        <v>31</v>
      </c>
      <c r="C9" s="10">
        <f>C8-'Hilfstabelle - BurnDownTabelle'!$D9</f>
        <v>34</v>
      </c>
      <c r="D9" s="10">
        <f>IF('Hilfstabelle - BurnDownTabelle'!$E9="y",SUMIF(Backlog!$H$6:$H$159,'Hilfstabelle - BurnDownTabelle'!$A9,Backlog!$C$6:$C$159),#N/A)</f>
        <v>5</v>
      </c>
      <c r="E9" s="10" t="str">
        <f>IF(NOW()&gt;=Backlog!$C$1+'Hilfstabelle - BurnDownTabelle'!$A9,"y","n")</f>
        <v>y</v>
      </c>
    </row>
    <row r="10" ht="15.75" customHeight="1">
      <c r="A10" s="10">
        <v>6.0</v>
      </c>
      <c r="B10" s="15">
        <f>Backlog!$C$160-(Backlog!$C$160/'Überblick'!$E$6*'Hilfstabelle - BurnDownTabelle'!$A10)</f>
        <v>24.8</v>
      </c>
      <c r="C10" s="10">
        <f>C9-'Hilfstabelle - BurnDownTabelle'!$D10</f>
        <v>21</v>
      </c>
      <c r="D10" s="10">
        <f>IF('Hilfstabelle - BurnDownTabelle'!$E10="y",SUMIF(Backlog!$H$6:$H$159,'Hilfstabelle - BurnDownTabelle'!$A10,Backlog!$C$6:$C$159),#N/A)</f>
        <v>13</v>
      </c>
      <c r="E10" s="10" t="str">
        <f>IF(NOW()&gt;=Backlog!$C$1+'Hilfstabelle - BurnDownTabelle'!$A10,"y","n")</f>
        <v>y</v>
      </c>
    </row>
    <row r="11" ht="15.75" customHeight="1">
      <c r="A11" s="10">
        <v>7.0</v>
      </c>
      <c r="B11" s="15">
        <f>Backlog!$C$160-(Backlog!$C$160/'Überblick'!$E$6*'Hilfstabelle - BurnDownTabelle'!$A11)</f>
        <v>18.6</v>
      </c>
      <c r="C11" s="10">
        <f>C10-'Hilfstabelle - BurnDownTabelle'!$D11</f>
        <v>13</v>
      </c>
      <c r="D11" s="10">
        <f>IF('Hilfstabelle - BurnDownTabelle'!$E11="y",SUMIF(Backlog!$H$6:$H$159,'Hilfstabelle - BurnDownTabelle'!$A11,Backlog!$C$6:$C$159),#N/A)</f>
        <v>8</v>
      </c>
      <c r="E11" s="10" t="str">
        <f>IF(NOW()&gt;=Backlog!$C$1+'Hilfstabelle - BurnDownTabelle'!$A11,"y","n")</f>
        <v>y</v>
      </c>
    </row>
    <row r="12" ht="15.75" customHeight="1">
      <c r="A12" s="10">
        <v>8.0</v>
      </c>
      <c r="B12" s="15">
        <f>Backlog!$C$160-(Backlog!$C$160/'Überblick'!$E$6*'Hilfstabelle - BurnDownTabelle'!$A12)</f>
        <v>12.4</v>
      </c>
      <c r="C12" s="10">
        <f>C11-'Hilfstabelle - BurnDownTabelle'!$D12</f>
        <v>13</v>
      </c>
      <c r="D12" s="10">
        <f>IF('Hilfstabelle - BurnDownTabelle'!$E12="y",SUMIF(Backlog!$H$6:$H$159,'Hilfstabelle - BurnDownTabelle'!$A12,Backlog!$C$6:$C$159),#N/A)</f>
        <v>0</v>
      </c>
      <c r="E12" s="10" t="str">
        <f>IF(NOW()&gt;=Backlog!$C$1+'Hilfstabelle - BurnDownTabelle'!$A12,"y","n")</f>
        <v>y</v>
      </c>
    </row>
    <row r="13" ht="15.75" customHeight="1">
      <c r="A13" s="10">
        <v>9.0</v>
      </c>
      <c r="B13" s="15">
        <f>Backlog!$C$160-(Backlog!$C$160/'Überblick'!$E$6*'Hilfstabelle - BurnDownTabelle'!$A13)</f>
        <v>6.2</v>
      </c>
      <c r="C13" s="10">
        <f>C12-'Hilfstabelle - BurnDownTabelle'!$D13</f>
        <v>13</v>
      </c>
      <c r="D13" s="10">
        <f>IF('Hilfstabelle - BurnDownTabelle'!$E13="y",SUMIF(Backlog!$H$6:$H$159,'Hilfstabelle - BurnDownTabelle'!$A13,Backlog!$C$6:$C$159),#N/A)</f>
        <v>0</v>
      </c>
      <c r="E13" s="10" t="str">
        <f>IF(NOW()&gt;=Backlog!$C$1+'Hilfstabelle - BurnDownTabelle'!$A13,"y","n")</f>
        <v>y</v>
      </c>
    </row>
    <row r="14" ht="15.75" customHeight="1">
      <c r="A14" s="10">
        <v>10.0</v>
      </c>
      <c r="B14" s="15">
        <f>Backlog!$C$160-(Backlog!$C$160/'Überblick'!$E$6*'Hilfstabelle - BurnDownTabelle'!$A14)</f>
        <v>0</v>
      </c>
      <c r="C14" s="10">
        <f>C13-'Hilfstabelle - BurnDownTabelle'!$D14</f>
        <v>13</v>
      </c>
      <c r="D14" s="10">
        <f>IF('Hilfstabelle - BurnDownTabelle'!$E14="y",SUMIF(Backlog!$H$6:$H$159,'Hilfstabelle - BurnDownTabelle'!$A14,Backlog!$C$6:$C$159),#N/A)</f>
        <v>0</v>
      </c>
      <c r="E14" s="10" t="str">
        <f>IF(NOW()&gt;=Backlog!$C$1+'Hilfstabelle - BurnDownTabelle'!$A14,"y","n")</f>
        <v>y</v>
      </c>
    </row>
    <row r="15" ht="15.75" customHeight="1">
      <c r="A15" s="10" t="s">
        <v>53</v>
      </c>
      <c r="B15" s="15"/>
      <c r="C15" s="10"/>
      <c r="D15" s="10">
        <f>SUMIFS('Hilfstabelle - BurnDownTabelle'!$D$4:$D$14,'Hilfstabelle - BurnDownTabelle'!$D$4:$D$14,"&lt;&gt;#NV")</f>
        <v>49</v>
      </c>
      <c r="E15" s="10">
        <f>SUBTOTAL(103,'Hilfstabelle - BurnDownTabelle'!$E$4:$E$14)</f>
        <v>11</v>
      </c>
    </row>
    <row r="16" ht="15.75" customHeight="1">
      <c r="A16" s="7"/>
      <c r="B16" s="23"/>
      <c r="C16" s="7"/>
      <c r="D16" s="7"/>
      <c r="E16" s="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"/>
      <c r="B17" s="23"/>
      <c r="C17" s="7"/>
      <c r="D17" s="7"/>
      <c r="E17" s="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7"/>
      <c r="B18" s="23"/>
      <c r="C18" s="7"/>
      <c r="D18" s="7"/>
      <c r="E18" s="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7"/>
      <c r="B19" s="23"/>
      <c r="C19" s="7"/>
      <c r="D19" s="7"/>
      <c r="E19" s="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7"/>
      <c r="B20" s="23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/>
      <c r="B21" s="23"/>
      <c r="C21" s="7"/>
      <c r="D21" s="7"/>
      <c r="E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"/>
      <c r="B22" s="23"/>
      <c r="C22" s="7"/>
      <c r="D22" s="7"/>
      <c r="E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"/>
      <c r="B23" s="23"/>
      <c r="C23" s="7"/>
      <c r="D23" s="7"/>
      <c r="E23" s="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4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4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4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4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4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B47" s="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C2"/>
  </mergeCells>
  <printOptions/>
  <pageMargins bottom="0.787401575" footer="0.0" header="0.0" left="0.7" right="0.7" top="0.7874015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2019-09-18T13:29:49Z</dcterms:created>
  <dc:creator>Christian Botta</dc:creator>
</cp:coreProperties>
</file>