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9"/>
  <workbookPr/>
  <mc:AlternateContent xmlns:mc="http://schemas.openxmlformats.org/markup-compatibility/2006">
    <mc:Choice Requires="x15">
      <x15ac:absPath xmlns:x15ac="http://schemas.microsoft.com/office/spreadsheetml/2010/11/ac" url="/Users/yuichirokato/Dropbox/Youtube/KIVA/SamuraiAX/"/>
    </mc:Choice>
  </mc:AlternateContent>
  <xr:revisionPtr revIDLastSave="0" documentId="13_ncr:1_{234ECDD3-F788-5148-BA71-97A3BE587DDB}" xr6:coauthVersionLast="47" xr6:coauthVersionMax="47" xr10:uidLastSave="{00000000-0000-0000-0000-000000000000}"/>
  <bookViews>
    <workbookView xWindow="0" yWindow="0" windowWidth="35840" windowHeight="22400" tabRatio="500" xr2:uid="{00000000-000D-0000-FFFF-FFFF00000000}"/>
  </bookViews>
  <sheets>
    <sheet name="記入シート" sheetId="1" r:id="rId1"/>
    <sheet name="記入例" sheetId="2" r:id="rId2"/>
    <sheet name="使い方・注意" sheetId="3" r:id="rId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G26" i="2" l="1"/>
  <c r="G27" i="2" s="1"/>
  <c r="G25" i="2"/>
  <c r="G24" i="2"/>
  <c r="G23" i="2"/>
  <c r="G22" i="2"/>
  <c r="C18" i="2"/>
  <c r="C17" i="2"/>
  <c r="C11" i="2"/>
  <c r="C10" i="2"/>
  <c r="G26" i="1"/>
  <c r="G25" i="1"/>
  <c r="G24" i="1"/>
  <c r="G23" i="1"/>
  <c r="G22" i="1"/>
  <c r="G27" i="1" s="1"/>
  <c r="C17" i="1"/>
  <c r="C18" i="1" s="1"/>
  <c r="C10" i="1"/>
  <c r="C11" i="1" s="1"/>
  <c r="C35" i="2" l="1"/>
  <c r="E35" i="2"/>
  <c r="C44" i="2"/>
  <c r="D35" i="2"/>
  <c r="D36" i="2"/>
  <c r="E36" i="2"/>
  <c r="C36" i="2"/>
  <c r="C35" i="1"/>
  <c r="E35" i="1"/>
  <c r="D35" i="1"/>
  <c r="C44" i="1"/>
  <c r="D36" i="1"/>
  <c r="D38" i="1" s="1"/>
  <c r="E36" i="1"/>
  <c r="E38" i="1" s="1"/>
  <c r="C43" i="1"/>
  <c r="C36" i="1"/>
  <c r="F35" i="2" l="1"/>
  <c r="C37" i="2"/>
  <c r="C39" i="2"/>
  <c r="C43" i="2" s="1"/>
  <c r="E37" i="2"/>
  <c r="E38" i="2" s="1"/>
  <c r="E39" i="2"/>
  <c r="D37" i="2"/>
  <c r="D38" i="2" s="1"/>
  <c r="D39" i="2"/>
  <c r="F36" i="2"/>
  <c r="C38" i="2"/>
  <c r="F35" i="1"/>
  <c r="F37" i="1" s="1"/>
  <c r="C37" i="1"/>
  <c r="C39" i="1"/>
  <c r="E39" i="1"/>
  <c r="E37" i="1"/>
  <c r="D37" i="1"/>
  <c r="D39" i="1"/>
  <c r="F36" i="1"/>
  <c r="F38" i="1" s="1"/>
  <c r="C42" i="1" s="1"/>
  <c r="C38" i="1"/>
  <c r="F37" i="2" l="1"/>
  <c r="F38" i="2" s="1"/>
  <c r="C42" i="2" s="1"/>
</calcChain>
</file>

<file path=xl/sharedStrings.xml><?xml version="1.0" encoding="utf-8"?>
<sst xmlns="http://schemas.openxmlformats.org/spreadsheetml/2006/main" count="194" uniqueCount="102">
  <si>
    <r>
      <rPr>
        <b/>
        <sz val="14"/>
        <rFont val="Meiryo"/>
        <family val="2"/>
        <charset val="128"/>
      </rPr>
      <t>AX</t>
    </r>
    <r>
      <rPr>
        <b/>
        <sz val="14"/>
        <rFont val="Noto Sans CJK SC"/>
        <family val="2"/>
      </rPr>
      <t xml:space="preserve">投資 </t>
    </r>
    <r>
      <rPr>
        <b/>
        <sz val="14"/>
        <rFont val="Meiryo"/>
        <family val="2"/>
        <charset val="128"/>
      </rPr>
      <t>ROI</t>
    </r>
    <r>
      <rPr>
        <b/>
        <sz val="14"/>
        <rFont val="Noto Sans CJK SC"/>
        <family val="2"/>
      </rPr>
      <t>試算シート（コスト削減型）</t>
    </r>
  </si>
  <si>
    <t>黄色のセル（青字）に自社の数値を入力してください。白いセルは自動計算、グレーのセルは入力不要です。詳細は「使い方・注意」シートを参照してください。</t>
  </si>
  <si>
    <r>
      <rPr>
        <b/>
        <sz val="11"/>
        <color rgb="FFFFFFFF"/>
        <rFont val="Noto Sans CJK SC"/>
        <family val="2"/>
      </rPr>
      <t>【</t>
    </r>
    <r>
      <rPr>
        <b/>
        <sz val="11"/>
        <color rgb="FFFFFFFF"/>
        <rFont val="Meiryo"/>
        <family val="2"/>
        <charset val="128"/>
      </rPr>
      <t>A</t>
    </r>
    <r>
      <rPr>
        <b/>
        <sz val="11"/>
        <color rgb="FFFFFFFF"/>
        <rFont val="Noto Sans CJK SC"/>
        <family val="2"/>
      </rPr>
      <t>】投資額：初期費用</t>
    </r>
  </si>
  <si>
    <t>項目</t>
  </si>
  <si>
    <t>金額（円）</t>
  </si>
  <si>
    <t>人数</t>
  </si>
  <si>
    <r>
      <rPr>
        <b/>
        <sz val="10"/>
        <color rgb="FF000000"/>
        <rFont val="Meiryo"/>
        <family val="2"/>
        <charset val="128"/>
      </rPr>
      <t>1</t>
    </r>
    <r>
      <rPr>
        <b/>
        <sz val="10"/>
        <color rgb="FF000000"/>
        <rFont val="Noto Sans CJK SC"/>
        <family val="2"/>
      </rPr>
      <t>人あたり時間（時間）</t>
    </r>
  </si>
  <si>
    <t>時間単価（円）</t>
  </si>
  <si>
    <t>備考</t>
  </si>
  <si>
    <t>ライセンス初期費</t>
  </si>
  <si>
    <t>（入力不要：金額を直接入力）</t>
  </si>
  <si>
    <t>導入・設定費</t>
  </si>
  <si>
    <t>研修・伴走費</t>
  </si>
  <si>
    <t>データ整備費</t>
  </si>
  <si>
    <r>
      <rPr>
        <sz val="10"/>
        <color rgb="FF000000"/>
        <rFont val="Noto Sans CJK SC"/>
        <family val="2"/>
      </rPr>
      <t>社内の導入工数（人数</t>
    </r>
    <r>
      <rPr>
        <sz val="10"/>
        <color rgb="FF000000"/>
        <rFont val="Meiryo"/>
        <family val="2"/>
        <charset val="128"/>
      </rPr>
      <t>×</t>
    </r>
    <r>
      <rPr>
        <sz val="10"/>
        <color rgb="FF000000"/>
        <rFont val="Noto Sans CJK SC"/>
        <family val="2"/>
      </rPr>
      <t>時間</t>
    </r>
    <r>
      <rPr>
        <sz val="10"/>
        <color rgb="FF000000"/>
        <rFont val="Meiryo"/>
        <family val="2"/>
        <charset val="128"/>
      </rPr>
      <t>×</t>
    </r>
    <r>
      <rPr>
        <sz val="10"/>
        <color rgb="FF000000"/>
        <rFont val="Noto Sans CJK SC"/>
        <family val="2"/>
      </rPr>
      <t>時間単価）</t>
    </r>
  </si>
  <si>
    <t>要件整理・設定・テストなどに社内で費やす時間</t>
  </si>
  <si>
    <t>初期費用合計</t>
  </si>
  <si>
    <r>
      <rPr>
        <b/>
        <sz val="11"/>
        <color rgb="FFFFFFFF"/>
        <rFont val="Noto Sans CJK SC"/>
        <family val="2"/>
      </rPr>
      <t>【</t>
    </r>
    <r>
      <rPr>
        <b/>
        <sz val="11"/>
        <color rgb="FFFFFFFF"/>
        <rFont val="Meiryo"/>
        <family val="2"/>
        <charset val="128"/>
      </rPr>
      <t>B</t>
    </r>
    <r>
      <rPr>
        <b/>
        <sz val="11"/>
        <color rgb="FFFFFFFF"/>
        <rFont val="Noto Sans CJK SC"/>
        <family val="2"/>
      </rPr>
      <t>】投資額：年間運用費用</t>
    </r>
  </si>
  <si>
    <t>金額（円／年）</t>
  </si>
  <si>
    <r>
      <rPr>
        <b/>
        <sz val="10"/>
        <color rgb="FF000000"/>
        <rFont val="Meiryo"/>
        <family val="2"/>
        <charset val="128"/>
      </rPr>
      <t>1</t>
    </r>
    <r>
      <rPr>
        <b/>
        <sz val="10"/>
        <color rgb="FF000000"/>
        <rFont val="Noto Sans CJK SC"/>
        <family val="2"/>
      </rPr>
      <t>人あたり月間時間（時間）</t>
    </r>
  </si>
  <si>
    <t>ライセンス年額</t>
  </si>
  <si>
    <t>全席分。未利用者の分も投資額に含める</t>
  </si>
  <si>
    <t>伴走・保守費（年額）</t>
  </si>
  <si>
    <r>
      <rPr>
        <sz val="10"/>
        <color rgb="FF000000"/>
        <rFont val="Noto Sans CJK SC"/>
        <family val="2"/>
      </rPr>
      <t>運用担当の内部工数（人数</t>
    </r>
    <r>
      <rPr>
        <sz val="10"/>
        <color rgb="FF000000"/>
        <rFont val="Meiryo"/>
        <family val="2"/>
        <charset val="128"/>
      </rPr>
      <t>×</t>
    </r>
    <r>
      <rPr>
        <sz val="10"/>
        <color rgb="FF000000"/>
        <rFont val="Noto Sans CJK SC"/>
        <family val="2"/>
      </rPr>
      <t>月間時間</t>
    </r>
    <r>
      <rPr>
        <sz val="10"/>
        <color rgb="FF000000"/>
        <rFont val="Meiryo"/>
        <family val="2"/>
        <charset val="128"/>
      </rPr>
      <t>×12×</t>
    </r>
    <r>
      <rPr>
        <sz val="10"/>
        <color rgb="FF000000"/>
        <rFont val="Noto Sans CJK SC"/>
        <family val="2"/>
      </rPr>
      <t>時間単価）</t>
    </r>
  </si>
  <si>
    <t>権限管理・ログ確認・社内問い合わせ対応など</t>
  </si>
  <si>
    <t>年間運用費合計</t>
  </si>
  <si>
    <r>
      <rPr>
        <b/>
        <sz val="11"/>
        <color rgb="FFFFFFFF"/>
        <rFont val="Noto Sans CJK SC"/>
        <family val="2"/>
      </rPr>
      <t>【</t>
    </r>
    <r>
      <rPr>
        <b/>
        <sz val="11"/>
        <color rgb="FFFFFFFF"/>
        <rFont val="Meiryo"/>
        <family val="2"/>
        <charset val="128"/>
      </rPr>
      <t>C</t>
    </r>
    <r>
      <rPr>
        <b/>
        <sz val="11"/>
        <color rgb="FFFFFFFF"/>
        <rFont val="Noto Sans CJK SC"/>
        <family val="2"/>
      </rPr>
      <t>】効果額：対象業務ごとの作業時間の削減を人件費に換算（</t>
    </r>
    <r>
      <rPr>
        <b/>
        <sz val="11"/>
        <color rgb="FFFFFFFF"/>
        <rFont val="Meiryo"/>
        <family val="2"/>
        <charset val="128"/>
      </rPr>
      <t>5</t>
    </r>
    <r>
      <rPr>
        <b/>
        <sz val="11"/>
        <color rgb="FFFFFFFF"/>
        <rFont val="Noto Sans CJK SC"/>
        <family val="2"/>
      </rPr>
      <t>業務まで）</t>
    </r>
  </si>
  <si>
    <t>業務名</t>
  </si>
  <si>
    <r>
      <rPr>
        <b/>
        <sz val="10"/>
        <color rgb="FF000000"/>
        <rFont val="Meiryo"/>
        <family val="2"/>
        <charset val="128"/>
      </rPr>
      <t>1</t>
    </r>
    <r>
      <rPr>
        <b/>
        <sz val="10"/>
        <color rgb="FF000000"/>
        <rFont val="Noto Sans CJK SC"/>
        <family val="2"/>
      </rPr>
      <t>人あたり月間作業時間（時間）</t>
    </r>
  </si>
  <si>
    <t>削減率</t>
  </si>
  <si>
    <t>対象人数</t>
  </si>
  <si>
    <t>年間効果額（満稼働時、円）</t>
  </si>
  <si>
    <t>合計</t>
  </si>
  <si>
    <r>
      <rPr>
        <b/>
        <sz val="11"/>
        <color rgb="FFFFFFFF"/>
        <rFont val="Noto Sans CJK SC"/>
        <family val="2"/>
      </rPr>
      <t>【</t>
    </r>
    <r>
      <rPr>
        <b/>
        <sz val="11"/>
        <color rgb="FFFFFFFF"/>
        <rFont val="Meiryo"/>
        <family val="2"/>
        <charset val="128"/>
      </rPr>
      <t>D</t>
    </r>
    <r>
      <rPr>
        <b/>
        <sz val="11"/>
        <color rgb="FFFFFFFF"/>
        <rFont val="Noto Sans CJK SC"/>
        <family val="2"/>
      </rPr>
      <t>】利用定着率（対象人数のうち、実際に業務で使い続ける割合の見込み）</t>
    </r>
  </si>
  <si>
    <r>
      <rPr>
        <b/>
        <sz val="10"/>
        <color rgb="FF000000"/>
        <rFont val="Meiryo"/>
        <family val="2"/>
        <charset val="128"/>
      </rPr>
      <t>1</t>
    </r>
    <r>
      <rPr>
        <b/>
        <sz val="10"/>
        <color rgb="FF000000"/>
        <rFont val="Noto Sans CJK SC"/>
        <family val="2"/>
      </rPr>
      <t>年目</t>
    </r>
  </si>
  <si>
    <r>
      <rPr>
        <b/>
        <sz val="10"/>
        <color rgb="FF000000"/>
        <rFont val="Meiryo"/>
        <family val="2"/>
        <charset val="128"/>
      </rPr>
      <t>2</t>
    </r>
    <r>
      <rPr>
        <b/>
        <sz val="10"/>
        <color rgb="FF000000"/>
        <rFont val="Noto Sans CJK SC"/>
        <family val="2"/>
      </rPr>
      <t>年目</t>
    </r>
  </si>
  <si>
    <r>
      <rPr>
        <b/>
        <sz val="10"/>
        <color rgb="FF000000"/>
        <rFont val="Meiryo"/>
        <family val="2"/>
        <charset val="128"/>
      </rPr>
      <t>3</t>
    </r>
    <r>
      <rPr>
        <b/>
        <sz val="10"/>
        <color rgb="FF000000"/>
        <rFont val="Noto Sans CJK SC"/>
        <family val="2"/>
      </rPr>
      <t>年目</t>
    </r>
  </si>
  <si>
    <t>利用定着率</t>
  </si>
  <si>
    <r>
      <rPr>
        <sz val="10"/>
        <color rgb="FF000000"/>
        <rFont val="Meiryo"/>
        <family val="2"/>
        <charset val="128"/>
      </rPr>
      <t>1</t>
    </r>
    <r>
      <rPr>
        <sz val="10"/>
        <color rgb="FF000000"/>
        <rFont val="Noto Sans CJK SC"/>
        <family val="2"/>
      </rPr>
      <t>年目は立ち上がり期のため低めに置くのが一般的</t>
    </r>
  </si>
  <si>
    <r>
      <rPr>
        <b/>
        <sz val="11"/>
        <color rgb="FFFFFFFF"/>
        <rFont val="Noto Sans CJK SC"/>
        <family val="2"/>
      </rPr>
      <t>【</t>
    </r>
    <r>
      <rPr>
        <b/>
        <sz val="11"/>
        <color rgb="FFFFFFFF"/>
        <rFont val="Meiryo"/>
        <family val="2"/>
        <charset val="128"/>
      </rPr>
      <t>E</t>
    </r>
    <r>
      <rPr>
        <b/>
        <sz val="11"/>
        <color rgb="FFFFFFFF"/>
        <rFont val="Noto Sans CJK SC"/>
        <family val="2"/>
      </rPr>
      <t>】試算結果</t>
    </r>
  </si>
  <si>
    <r>
      <rPr>
        <b/>
        <sz val="10"/>
        <color rgb="FF000000"/>
        <rFont val="Meiryo"/>
        <family val="2"/>
        <charset val="128"/>
      </rPr>
      <t>3</t>
    </r>
    <r>
      <rPr>
        <b/>
        <sz val="10"/>
        <color rgb="FF000000"/>
        <rFont val="Noto Sans CJK SC"/>
        <family val="2"/>
      </rPr>
      <t>年累計</t>
    </r>
  </si>
  <si>
    <t>効果額（定着率を反映）</t>
  </si>
  <si>
    <r>
      <rPr>
        <sz val="10"/>
        <color rgb="FF000000"/>
        <rFont val="Noto Sans CJK SC"/>
        <family val="2"/>
      </rPr>
      <t>投資額（</t>
    </r>
    <r>
      <rPr>
        <sz val="10"/>
        <color rgb="FF000000"/>
        <rFont val="Meiryo"/>
        <family val="2"/>
        <charset val="128"/>
      </rPr>
      <t>1</t>
    </r>
    <r>
      <rPr>
        <sz val="10"/>
        <color rgb="FF000000"/>
        <rFont val="Noto Sans CJK SC"/>
        <family val="2"/>
      </rPr>
      <t>年目は初期費用＋運用費、</t>
    </r>
    <r>
      <rPr>
        <sz val="10"/>
        <color rgb="FF000000"/>
        <rFont val="Meiryo"/>
        <family val="2"/>
        <charset val="128"/>
      </rPr>
      <t>2</t>
    </r>
    <r>
      <rPr>
        <sz val="10"/>
        <color rgb="FF000000"/>
        <rFont val="Noto Sans CJK SC"/>
        <family val="2"/>
      </rPr>
      <t>年目以降は運用費）</t>
    </r>
  </si>
  <si>
    <t>純効果（効果額−投資額）</t>
  </si>
  <si>
    <r>
      <rPr>
        <sz val="10"/>
        <color rgb="FF000000"/>
        <rFont val="Meiryo"/>
        <family val="2"/>
        <charset val="128"/>
      </rPr>
      <t>ROI</t>
    </r>
    <r>
      <rPr>
        <sz val="10"/>
        <color rgb="FF000000"/>
        <rFont val="Noto Sans CJK SC"/>
        <family val="2"/>
      </rPr>
      <t>（純効果</t>
    </r>
    <r>
      <rPr>
        <sz val="10"/>
        <color rgb="FF000000"/>
        <rFont val="Meiryo"/>
        <family val="2"/>
        <charset val="128"/>
      </rPr>
      <t>÷</t>
    </r>
    <r>
      <rPr>
        <sz val="10"/>
        <color rgb="FF000000"/>
        <rFont val="Noto Sans CJK SC"/>
        <family val="2"/>
      </rPr>
      <t>投資額）</t>
    </r>
  </si>
  <si>
    <r>
      <rPr>
        <sz val="10"/>
        <color rgb="FF000000"/>
        <rFont val="Noto Sans CJK SC"/>
        <family val="2"/>
      </rPr>
      <t>月次純効果（初期費用を除く。（効果額−年間運用費）</t>
    </r>
    <r>
      <rPr>
        <sz val="10"/>
        <color rgb="FF000000"/>
        <rFont val="Meiryo"/>
        <family val="2"/>
        <charset val="128"/>
      </rPr>
      <t>÷12</t>
    </r>
    <r>
      <rPr>
        <sz val="10"/>
        <color rgb="FF000000"/>
        <rFont val="Noto Sans CJK SC"/>
        <family val="2"/>
      </rPr>
      <t>）</t>
    </r>
  </si>
  <si>
    <t>回収期間の判定に使用</t>
  </si>
  <si>
    <r>
      <rPr>
        <b/>
        <sz val="11"/>
        <color rgb="FFFFFFFF"/>
        <rFont val="Noto Sans CJK SC"/>
        <family val="2"/>
      </rPr>
      <t>【</t>
    </r>
    <r>
      <rPr>
        <b/>
        <sz val="11"/>
        <color rgb="FFFFFFFF"/>
        <rFont val="Meiryo"/>
        <family val="2"/>
        <charset val="128"/>
      </rPr>
      <t>F</t>
    </r>
    <r>
      <rPr>
        <b/>
        <sz val="11"/>
        <color rgb="FFFFFFFF"/>
        <rFont val="Noto Sans CJK SC"/>
        <family val="2"/>
      </rPr>
      <t>】主要指標</t>
    </r>
  </si>
  <si>
    <r>
      <rPr>
        <b/>
        <sz val="10"/>
        <color rgb="FF000000"/>
        <rFont val="Meiryo"/>
        <family val="2"/>
        <charset val="128"/>
      </rPr>
      <t>3</t>
    </r>
    <r>
      <rPr>
        <b/>
        <sz val="10"/>
        <color rgb="FF000000"/>
        <rFont val="Noto Sans CJK SC"/>
        <family val="2"/>
      </rPr>
      <t>年累計</t>
    </r>
    <r>
      <rPr>
        <b/>
        <sz val="10"/>
        <color rgb="FF000000"/>
        <rFont val="Meiryo"/>
        <family val="2"/>
        <charset val="128"/>
      </rPr>
      <t>ROI</t>
    </r>
  </si>
  <si>
    <r>
      <rPr>
        <sz val="10"/>
        <color rgb="FF000000"/>
        <rFont val="Noto Sans CJK SC"/>
        <family val="2"/>
      </rPr>
      <t>（</t>
    </r>
    <r>
      <rPr>
        <sz val="10"/>
        <color rgb="FF000000"/>
        <rFont val="Meiryo"/>
        <family val="2"/>
        <charset val="128"/>
      </rPr>
      <t>3</t>
    </r>
    <r>
      <rPr>
        <sz val="10"/>
        <color rgb="FF000000"/>
        <rFont val="Noto Sans CJK SC"/>
        <family val="2"/>
      </rPr>
      <t xml:space="preserve">年累計の効果額 − </t>
    </r>
    <r>
      <rPr>
        <sz val="10"/>
        <color rgb="FF000000"/>
        <rFont val="Meiryo"/>
        <family val="2"/>
        <charset val="128"/>
      </rPr>
      <t>3</t>
    </r>
    <r>
      <rPr>
        <sz val="10"/>
        <color rgb="FF000000"/>
        <rFont val="Noto Sans CJK SC"/>
        <family val="2"/>
      </rPr>
      <t>年累計の投資額）</t>
    </r>
    <r>
      <rPr>
        <sz val="10"/>
        <color rgb="FF000000"/>
        <rFont val="Meiryo"/>
        <family val="2"/>
        <charset val="128"/>
      </rPr>
      <t>÷ 3</t>
    </r>
    <r>
      <rPr>
        <sz val="10"/>
        <color rgb="FF000000"/>
        <rFont val="Noto Sans CJK SC"/>
        <family val="2"/>
      </rPr>
      <t>年累計の投資額。投資額は初期費用＋</t>
    </r>
    <r>
      <rPr>
        <sz val="10"/>
        <color rgb="FF000000"/>
        <rFont val="Meiryo"/>
        <family val="2"/>
        <charset val="128"/>
      </rPr>
      <t>3</t>
    </r>
    <r>
      <rPr>
        <sz val="10"/>
        <color rgb="FF000000"/>
        <rFont val="Noto Sans CJK SC"/>
        <family val="2"/>
      </rPr>
      <t>年分の運用費用</t>
    </r>
  </si>
  <si>
    <t>投資回収期間（月）</t>
  </si>
  <si>
    <r>
      <rPr>
        <sz val="10"/>
        <color rgb="FF000000"/>
        <rFont val="Noto Sans CJK SC"/>
        <family val="2"/>
      </rPr>
      <t>月次純効果の累計が初期費用合計を上回る月。年ごとの定着率を反映し、</t>
    </r>
    <r>
      <rPr>
        <sz val="10"/>
        <color rgb="FF000000"/>
        <rFont val="Meiryo"/>
        <family val="2"/>
        <charset val="128"/>
      </rPr>
      <t>36</t>
    </r>
    <r>
      <rPr>
        <sz val="10"/>
        <color rgb="FF000000"/>
        <rFont val="Noto Sans CJK SC"/>
        <family val="2"/>
      </rPr>
      <t>か月以内に上回らない場合は「</t>
    </r>
    <r>
      <rPr>
        <sz val="10"/>
        <color rgb="FF000000"/>
        <rFont val="Meiryo"/>
        <family val="2"/>
        <charset val="128"/>
      </rPr>
      <t>3</t>
    </r>
    <r>
      <rPr>
        <sz val="10"/>
        <color rgb="FF000000"/>
        <rFont val="Noto Sans CJK SC"/>
        <family val="2"/>
      </rPr>
      <t>年以内に回収不可」</t>
    </r>
  </si>
  <si>
    <t>満稼働時の年間効果額</t>
  </si>
  <si>
    <r>
      <rPr>
        <sz val="10"/>
        <color rgb="FF000000"/>
        <rFont val="Noto Sans CJK SC"/>
        <family val="2"/>
      </rPr>
      <t>定着率</t>
    </r>
    <r>
      <rPr>
        <sz val="10"/>
        <color rgb="FF000000"/>
        <rFont val="Meiryo"/>
        <family val="2"/>
        <charset val="128"/>
      </rPr>
      <t>100%</t>
    </r>
    <r>
      <rPr>
        <sz val="10"/>
        <color rgb="FF000000"/>
        <rFont val="Noto Sans CJK SC"/>
        <family val="2"/>
      </rPr>
      <t>のときの年間効果額（上限値）</t>
    </r>
  </si>
  <si>
    <t>※このシートの数値はすべて架空の仮の値です。実在の企業・案件のデータではありません。</t>
  </si>
  <si>
    <t>請求書処理（経理）</t>
  </si>
  <si>
    <t>問い合わせの一次対応（カスタマーサポート）</t>
  </si>
  <si>
    <t>見積書・提案書の作成（営業）</t>
  </si>
  <si>
    <t>会議の議事録作成（全部門）</t>
  </si>
  <si>
    <t>採用書類のスクリーニング（人事）</t>
  </si>
  <si>
    <t>使い方・注意</t>
  </si>
  <si>
    <t>このシートの適用範囲</t>
  </si>
  <si>
    <t>シートが表示する「効果額」は、削減した作業時間を人件費に換算した金額です。人件費の支出が実際にその金額だけ減ることを意味しません。残業代や外注費など、実際に支出が減る金額として稟議に載せる場合は、その根拠を別途整理してください。</t>
  </si>
  <si>
    <t>品質向上、ミス削減、リスク低減、従業員満足度などの効果も、金額換算の前提が企業ごとに異なるため計算には含めていません。必要な場合は稟議書に定性効果として別記してください。</t>
  </si>
  <si>
    <t>入力の手順</t>
  </si>
  <si>
    <r>
      <rPr>
        <sz val="10"/>
        <color rgb="FF000000"/>
        <rFont val="Meiryo"/>
        <family val="2"/>
        <charset val="128"/>
      </rPr>
      <t xml:space="preserve">1. </t>
    </r>
    <r>
      <rPr>
        <sz val="10"/>
        <color rgb="FF000000"/>
        <rFont val="Noto Sans CJK SC"/>
        <family val="2"/>
      </rPr>
      <t>「記入シート」の黄色のセル（青字）だけを入力します。白いセルは自動計算です。</t>
    </r>
  </si>
  <si>
    <r>
      <rPr>
        <sz val="10"/>
        <color rgb="FF000000"/>
        <rFont val="Meiryo"/>
        <family val="2"/>
        <charset val="128"/>
      </rPr>
      <t xml:space="preserve">2. </t>
    </r>
    <r>
      <rPr>
        <sz val="10"/>
        <color rgb="FF000000"/>
        <rFont val="Noto Sans CJK SC"/>
        <family val="2"/>
      </rPr>
      <t>【</t>
    </r>
    <r>
      <rPr>
        <sz val="10"/>
        <color rgb="FF000000"/>
        <rFont val="Meiryo"/>
        <family val="2"/>
        <charset val="128"/>
      </rPr>
      <t>A</t>
    </r>
    <r>
      <rPr>
        <sz val="10"/>
        <color rgb="FF000000"/>
        <rFont val="Noto Sans CJK SC"/>
        <family val="2"/>
      </rPr>
      <t>】初期費用 → 【</t>
    </r>
    <r>
      <rPr>
        <sz val="10"/>
        <color rgb="FF000000"/>
        <rFont val="Meiryo"/>
        <family val="2"/>
        <charset val="128"/>
      </rPr>
      <t>B</t>
    </r>
    <r>
      <rPr>
        <sz val="10"/>
        <color rgb="FF000000"/>
        <rFont val="Noto Sans CJK SC"/>
        <family val="2"/>
      </rPr>
      <t>】年間運用費用 → 【</t>
    </r>
    <r>
      <rPr>
        <sz val="10"/>
        <color rgb="FF000000"/>
        <rFont val="Meiryo"/>
        <family val="2"/>
        <charset val="128"/>
      </rPr>
      <t>C</t>
    </r>
    <r>
      <rPr>
        <sz val="10"/>
        <color rgb="FF000000"/>
        <rFont val="Noto Sans CJK SC"/>
        <family val="2"/>
      </rPr>
      <t>】対象業務ごとの効果 → 【</t>
    </r>
    <r>
      <rPr>
        <sz val="10"/>
        <color rgb="FF000000"/>
        <rFont val="Meiryo"/>
        <family val="2"/>
        <charset val="128"/>
      </rPr>
      <t>D</t>
    </r>
    <r>
      <rPr>
        <sz val="10"/>
        <color rgb="FF000000"/>
        <rFont val="Noto Sans CJK SC"/>
        <family val="2"/>
      </rPr>
      <t>】利用定着率 の順に入力します。</t>
    </r>
  </si>
  <si>
    <r>
      <rPr>
        <sz val="10"/>
        <color rgb="FF000000"/>
        <rFont val="Meiryo"/>
        <family val="2"/>
        <charset val="128"/>
      </rPr>
      <t xml:space="preserve">3. </t>
    </r>
    <r>
      <rPr>
        <sz val="10"/>
        <color rgb="FF000000"/>
        <rFont val="Noto Sans CJK SC"/>
        <family val="2"/>
      </rPr>
      <t>【</t>
    </r>
    <r>
      <rPr>
        <sz val="10"/>
        <color rgb="FF000000"/>
        <rFont val="Meiryo"/>
        <family val="2"/>
        <charset val="128"/>
      </rPr>
      <t>E</t>
    </r>
    <r>
      <rPr>
        <sz val="10"/>
        <color rgb="FF000000"/>
        <rFont val="Noto Sans CJK SC"/>
        <family val="2"/>
      </rPr>
      <t>】【</t>
    </r>
    <r>
      <rPr>
        <sz val="10"/>
        <color rgb="FF000000"/>
        <rFont val="Meiryo"/>
        <family val="2"/>
        <charset val="128"/>
      </rPr>
      <t>F</t>
    </r>
    <r>
      <rPr>
        <sz val="10"/>
        <color rgb="FF000000"/>
        <rFont val="Noto Sans CJK SC"/>
        <family val="2"/>
      </rPr>
      <t>】に結果が表示されます。「記入例」シートに架空の数値で入力した例があります。</t>
    </r>
  </si>
  <si>
    <t>各入力項目の定義</t>
  </si>
  <si>
    <r>
      <rPr>
        <sz val="10"/>
        <color rgb="FF000000"/>
        <rFont val="Noto Sans CJK SC"/>
        <family val="2"/>
      </rPr>
      <t>初期設定費、初年度に一括で支払うライセンス費など。月額課金のみの場合は</t>
    </r>
    <r>
      <rPr>
        <sz val="10"/>
        <color rgb="FF000000"/>
        <rFont val="Meiryo"/>
        <family val="2"/>
        <charset val="128"/>
      </rPr>
      <t>0</t>
    </r>
    <r>
      <rPr>
        <sz val="10"/>
        <color rgb="FF000000"/>
        <rFont val="Noto Sans CJK SC"/>
        <family val="2"/>
      </rPr>
      <t>。</t>
    </r>
  </si>
  <si>
    <t>ベンダーに支払う導入支援、システム接続、ワークフロー構築などの費用。</t>
  </si>
  <si>
    <r>
      <rPr>
        <sz val="10"/>
        <color rgb="FF000000"/>
        <rFont val="Noto Sans CJK SC"/>
        <family val="2"/>
      </rPr>
      <t>利用者研修、推進担当者向けの伴走支援などの費用。初期に一括で支払う分をここに入れ、継続分は【</t>
    </r>
    <r>
      <rPr>
        <sz val="10"/>
        <color rgb="FF000000"/>
        <rFont val="Meiryo"/>
        <family val="2"/>
        <charset val="128"/>
      </rPr>
      <t>B</t>
    </r>
    <r>
      <rPr>
        <sz val="10"/>
        <color rgb="FF000000"/>
        <rFont val="Noto Sans CJK SC"/>
        <family val="2"/>
      </rPr>
      <t>】の「伴走・保守費」に入れます。</t>
    </r>
  </si>
  <si>
    <r>
      <rPr>
        <sz val="10"/>
        <color rgb="FF000000"/>
        <rFont val="Meiryo"/>
        <family val="2"/>
        <charset val="128"/>
      </rPr>
      <t>AI</t>
    </r>
    <r>
      <rPr>
        <sz val="10"/>
        <color rgb="FF000000"/>
        <rFont val="Noto Sans CJK SC"/>
        <family val="2"/>
      </rPr>
      <t>が扱うマニュアル、</t>
    </r>
    <r>
      <rPr>
        <sz val="10"/>
        <color rgb="FF000000"/>
        <rFont val="Meiryo"/>
        <family val="2"/>
        <charset val="128"/>
      </rPr>
      <t>FAQ</t>
    </r>
    <r>
      <rPr>
        <sz val="10"/>
        <color rgb="FF000000"/>
        <rFont val="Noto Sans CJK SC"/>
        <family val="2"/>
      </rPr>
      <t>、業務データなどの整備・移行にかかる外部費用。</t>
    </r>
  </si>
  <si>
    <t>社内の導入工数</t>
  </si>
  <si>
    <t>要件整理、設定、テスト、社内説明などに社内メンバーが費やす時間を人件費に換算したもの。見落とされやすい投資額です。</t>
  </si>
  <si>
    <t>契約する全席分の年間費用。実際に使っていない人の分も投資額に含めます（効果側は定着率で調整します）。</t>
  </si>
  <si>
    <t>伴走・保守費</t>
  </si>
  <si>
    <t>継続的な伴走支援、保守、モデル更新への対応などの年間費用。</t>
  </si>
  <si>
    <t>運用担当の内部工数</t>
  </si>
  <si>
    <t>権限管理、ログ確認、社内問い合わせ対応、改善活動などに社内の運用担当者が費やす時間を人件費に換算したもの。</t>
  </si>
  <si>
    <r>
      <rPr>
        <b/>
        <sz val="10"/>
        <color rgb="FF000000"/>
        <rFont val="Meiryo"/>
        <family val="2"/>
        <charset val="128"/>
      </rPr>
      <t>1</t>
    </r>
    <r>
      <rPr>
        <b/>
        <sz val="10"/>
        <color rgb="FF000000"/>
        <rFont val="Noto Sans CJK SC"/>
        <family val="2"/>
      </rPr>
      <t>人あたり月間作業時間</t>
    </r>
  </si>
  <si>
    <r>
      <rPr>
        <sz val="10"/>
        <color rgb="FF000000"/>
        <rFont val="Noto Sans CJK SC"/>
        <family val="2"/>
      </rPr>
      <t>対象業務に</t>
    </r>
    <r>
      <rPr>
        <sz val="10"/>
        <color rgb="FF000000"/>
        <rFont val="Meiryo"/>
        <family val="2"/>
        <charset val="128"/>
      </rPr>
      <t>1</t>
    </r>
    <r>
      <rPr>
        <sz val="10"/>
        <color rgb="FF000000"/>
        <rFont val="Noto Sans CJK SC"/>
        <family val="2"/>
      </rPr>
      <t>人が</t>
    </r>
    <r>
      <rPr>
        <sz val="10"/>
        <color rgb="FF000000"/>
        <rFont val="Meiryo"/>
        <family val="2"/>
        <charset val="128"/>
      </rPr>
      <t>1</t>
    </r>
    <r>
      <rPr>
        <sz val="10"/>
        <color rgb="FF000000"/>
        <rFont val="Noto Sans CJK SC"/>
        <family val="2"/>
      </rPr>
      <t>か月に費やしている現在の時間。可能であれば導入前に</t>
    </r>
    <r>
      <rPr>
        <sz val="10"/>
        <color rgb="FF000000"/>
        <rFont val="Meiryo"/>
        <family val="2"/>
        <charset val="128"/>
      </rPr>
      <t>1</t>
    </r>
    <r>
      <rPr>
        <sz val="10"/>
        <color rgb="FF000000"/>
        <rFont val="Noto Sans CJK SC"/>
        <family val="2"/>
      </rPr>
      <t>か月程度実測してください。</t>
    </r>
  </si>
  <si>
    <r>
      <rPr>
        <sz val="10"/>
        <color rgb="FF000000"/>
        <rFont val="Meiryo"/>
        <family val="2"/>
        <charset val="128"/>
      </rPr>
      <t>AX</t>
    </r>
    <r>
      <rPr>
        <sz val="10"/>
        <color rgb="FF000000"/>
        <rFont val="Noto Sans CJK SC"/>
        <family val="2"/>
      </rPr>
      <t>導入後に減る見込みの作業時間の割合。減った時間を他の業務に振り向けられる分だけを入れてください。振り向け先がない時間は、金額としての効果になりません。</t>
    </r>
  </si>
  <si>
    <t>その業務を実際に担当している人数。ライセンスの席数ではありません。</t>
  </si>
  <si>
    <t>時間単価</t>
  </si>
  <si>
    <r>
      <rPr>
        <sz val="10"/>
        <color rgb="FF000000"/>
        <rFont val="Noto Sans CJK SC"/>
        <family val="2"/>
      </rPr>
      <t>給与に法定福利費（社会保険料等）や賞与を加えた、人件費ベースの</t>
    </r>
    <r>
      <rPr>
        <sz val="10"/>
        <color rgb="FF000000"/>
        <rFont val="Meiryo"/>
        <family val="2"/>
        <charset val="128"/>
      </rPr>
      <t>1</t>
    </r>
    <r>
      <rPr>
        <sz val="10"/>
        <color rgb="FF000000"/>
        <rFont val="Noto Sans CJK SC"/>
        <family val="2"/>
      </rPr>
      <t>時間あたり単価。給与の時給換算だけでは実態より低くなります。</t>
    </r>
  </si>
  <si>
    <r>
      <rPr>
        <sz val="10"/>
        <color rgb="FF000000"/>
        <rFont val="Noto Sans CJK SC"/>
        <family val="2"/>
      </rPr>
      <t>対象人数のうち、実際に業務で使い続ける人の割合の見込み。</t>
    </r>
    <r>
      <rPr>
        <sz val="10"/>
        <color rgb="FF000000"/>
        <rFont val="Meiryo"/>
        <family val="2"/>
        <charset val="128"/>
      </rPr>
      <t>1</t>
    </r>
    <r>
      <rPr>
        <sz val="10"/>
        <color rgb="FF000000"/>
        <rFont val="Noto Sans CJK SC"/>
        <family val="2"/>
      </rPr>
      <t>年目は立ち上がり期のため低めに置き、年を追って上げるのが一般的です。保守的な試算をする場合は低い値を入れてください。</t>
    </r>
  </si>
  <si>
    <t>計算式</t>
  </si>
  <si>
    <t>年間効果額（満稼働時）</t>
  </si>
  <si>
    <r>
      <rPr>
        <sz val="10"/>
        <color rgb="FF000000"/>
        <rFont val="Meiryo"/>
        <family val="2"/>
        <charset val="128"/>
      </rPr>
      <t>1</t>
    </r>
    <r>
      <rPr>
        <sz val="10"/>
        <color rgb="FF000000"/>
        <rFont val="Noto Sans CJK SC"/>
        <family val="2"/>
      </rPr>
      <t xml:space="preserve">人あたり月間作業時間 </t>
    </r>
    <r>
      <rPr>
        <sz val="10"/>
        <color rgb="FF000000"/>
        <rFont val="Meiryo"/>
        <family val="2"/>
        <charset val="128"/>
      </rPr>
      <t xml:space="preserve">× </t>
    </r>
    <r>
      <rPr>
        <sz val="10"/>
        <color rgb="FF000000"/>
        <rFont val="Noto Sans CJK SC"/>
        <family val="2"/>
      </rPr>
      <t xml:space="preserve">削減率 </t>
    </r>
    <r>
      <rPr>
        <sz val="10"/>
        <color rgb="FF000000"/>
        <rFont val="Meiryo"/>
        <family val="2"/>
        <charset val="128"/>
      </rPr>
      <t xml:space="preserve">× </t>
    </r>
    <r>
      <rPr>
        <sz val="10"/>
        <color rgb="FF000000"/>
        <rFont val="Noto Sans CJK SC"/>
        <family val="2"/>
      </rPr>
      <t xml:space="preserve">対象人数 </t>
    </r>
    <r>
      <rPr>
        <sz val="10"/>
        <color rgb="FF000000"/>
        <rFont val="Meiryo"/>
        <family val="2"/>
        <charset val="128"/>
      </rPr>
      <t>× 12</t>
    </r>
    <r>
      <rPr>
        <sz val="10"/>
        <color rgb="FF000000"/>
        <rFont val="Noto Sans CJK SC"/>
        <family val="2"/>
      </rPr>
      <t xml:space="preserve">か月 </t>
    </r>
    <r>
      <rPr>
        <sz val="10"/>
        <color rgb="FF000000"/>
        <rFont val="Meiryo"/>
        <family val="2"/>
        <charset val="128"/>
      </rPr>
      <t xml:space="preserve">× </t>
    </r>
    <r>
      <rPr>
        <sz val="10"/>
        <color rgb="FF000000"/>
        <rFont val="Noto Sans CJK SC"/>
        <family val="2"/>
      </rPr>
      <t>時間単価</t>
    </r>
  </si>
  <si>
    <t>各年の効果額</t>
  </si>
  <si>
    <r>
      <rPr>
        <sz val="10"/>
        <color rgb="FF000000"/>
        <rFont val="Noto Sans CJK SC"/>
        <family val="2"/>
      </rPr>
      <t xml:space="preserve">年間効果額（満稼働時） </t>
    </r>
    <r>
      <rPr>
        <sz val="10"/>
        <color rgb="FF000000"/>
        <rFont val="Meiryo"/>
        <family val="2"/>
        <charset val="128"/>
      </rPr>
      <t xml:space="preserve">× </t>
    </r>
    <r>
      <rPr>
        <sz val="10"/>
        <color rgb="FF000000"/>
        <rFont val="Noto Sans CJK SC"/>
        <family val="2"/>
      </rPr>
      <t>その年の利用定着率</t>
    </r>
  </si>
  <si>
    <t>各年の投資額</t>
  </si>
  <si>
    <r>
      <rPr>
        <sz val="10"/>
        <color rgb="FF000000"/>
        <rFont val="Meiryo"/>
        <family val="2"/>
        <charset val="128"/>
      </rPr>
      <t>1</t>
    </r>
    <r>
      <rPr>
        <sz val="10"/>
        <color rgb="FF000000"/>
        <rFont val="Noto Sans CJK SC"/>
        <family val="2"/>
      </rPr>
      <t>年目：初期費用合計 ＋ 年間運用費合計。</t>
    </r>
    <r>
      <rPr>
        <sz val="10"/>
        <color rgb="FF000000"/>
        <rFont val="Meiryo"/>
        <family val="2"/>
        <charset val="128"/>
      </rPr>
      <t>2</t>
    </r>
    <r>
      <rPr>
        <sz val="10"/>
        <color rgb="FF000000"/>
        <rFont val="Noto Sans CJK SC"/>
        <family val="2"/>
      </rPr>
      <t>年目・</t>
    </r>
    <r>
      <rPr>
        <sz val="10"/>
        <color rgb="FF000000"/>
        <rFont val="Meiryo"/>
        <family val="2"/>
        <charset val="128"/>
      </rPr>
      <t>3</t>
    </r>
    <r>
      <rPr>
        <sz val="10"/>
        <color rgb="FF000000"/>
        <rFont val="Noto Sans CJK SC"/>
        <family val="2"/>
      </rPr>
      <t>年目：年間運用費合計。</t>
    </r>
    <r>
      <rPr>
        <sz val="10"/>
        <color rgb="FF000000"/>
        <rFont val="Meiryo"/>
        <family val="2"/>
        <charset val="128"/>
      </rPr>
      <t>3</t>
    </r>
    <r>
      <rPr>
        <sz val="10"/>
        <color rgb="FF000000"/>
        <rFont val="Noto Sans CJK SC"/>
        <family val="2"/>
      </rPr>
      <t>年累計の投資額は初期費用合計＋</t>
    </r>
    <r>
      <rPr>
        <sz val="10"/>
        <color rgb="FF000000"/>
        <rFont val="Meiryo"/>
        <family val="2"/>
        <charset val="128"/>
      </rPr>
      <t>3</t>
    </r>
    <r>
      <rPr>
        <sz val="10"/>
        <color rgb="FF000000"/>
        <rFont val="Noto Sans CJK SC"/>
        <family val="2"/>
      </rPr>
      <t>年分の年間運用費合計</t>
    </r>
  </si>
  <si>
    <t>純効果</t>
  </si>
  <si>
    <t>効果額 − 投資額</t>
  </si>
  <si>
    <t>ROI</t>
  </si>
  <si>
    <r>
      <rPr>
        <sz val="10"/>
        <color rgb="FF000000"/>
        <rFont val="Noto Sans CJK SC"/>
        <family val="2"/>
      </rPr>
      <t xml:space="preserve">純効果 </t>
    </r>
    <r>
      <rPr>
        <sz val="10"/>
        <color rgb="FF000000"/>
        <rFont val="Meiryo"/>
        <family val="2"/>
        <charset val="128"/>
      </rPr>
      <t xml:space="preserve">÷ </t>
    </r>
    <r>
      <rPr>
        <sz val="10"/>
        <color rgb="FF000000"/>
        <rFont val="Noto Sans CJK SC"/>
        <family val="2"/>
      </rPr>
      <t>投資額。単年と</t>
    </r>
    <r>
      <rPr>
        <sz val="10"/>
        <color rgb="FF000000"/>
        <rFont val="Meiryo"/>
        <family val="2"/>
        <charset val="128"/>
      </rPr>
      <t>3</t>
    </r>
    <r>
      <rPr>
        <sz val="10"/>
        <color rgb="FF000000"/>
        <rFont val="Noto Sans CJK SC"/>
        <family val="2"/>
      </rPr>
      <t>年累計をそれぞれ表示します。主指標は</t>
    </r>
    <r>
      <rPr>
        <sz val="10"/>
        <color rgb="FF000000"/>
        <rFont val="Meiryo"/>
        <family val="2"/>
        <charset val="128"/>
      </rPr>
      <t>3</t>
    </r>
    <r>
      <rPr>
        <sz val="10"/>
        <color rgb="FF000000"/>
        <rFont val="Noto Sans CJK SC"/>
        <family val="2"/>
      </rPr>
      <t>年累計</t>
    </r>
    <r>
      <rPr>
        <sz val="10"/>
        <color rgb="FF000000"/>
        <rFont val="Meiryo"/>
        <family val="2"/>
        <charset val="128"/>
      </rPr>
      <t>ROI</t>
    </r>
    <r>
      <rPr>
        <sz val="10"/>
        <color rgb="FF000000"/>
        <rFont val="Noto Sans CJK SC"/>
        <family val="2"/>
      </rPr>
      <t>です（</t>
    </r>
    <r>
      <rPr>
        <sz val="10"/>
        <color rgb="FF000000"/>
        <rFont val="Meiryo"/>
        <family val="2"/>
        <charset val="128"/>
      </rPr>
      <t>1</t>
    </r>
    <r>
      <rPr>
        <sz val="10"/>
        <color rgb="FF000000"/>
        <rFont val="Noto Sans CJK SC"/>
        <family val="2"/>
      </rPr>
      <t>年目は初期費用の影響で低く出るため、単年だけで判断しないでください）。</t>
    </r>
  </si>
  <si>
    <t>月次純効果</t>
  </si>
  <si>
    <r>
      <rPr>
        <sz val="10"/>
        <color rgb="FF000000"/>
        <rFont val="Noto Sans CJK SC"/>
        <family val="2"/>
      </rPr>
      <t>（その年の効果額 − 年間運用費合計）</t>
    </r>
    <r>
      <rPr>
        <sz val="10"/>
        <color rgb="FF000000"/>
        <rFont val="Meiryo"/>
        <family val="2"/>
        <charset val="128"/>
      </rPr>
      <t>÷ 12</t>
    </r>
    <r>
      <rPr>
        <sz val="10"/>
        <color rgb="FF000000"/>
        <rFont val="Noto Sans CJK SC"/>
        <family val="2"/>
      </rPr>
      <t>。初期費用は含みません。</t>
    </r>
  </si>
  <si>
    <r>
      <rPr>
        <sz val="10"/>
        <color rgb="FF000000"/>
        <rFont val="Noto Sans CJK SC"/>
        <family val="2"/>
      </rPr>
      <t>月次純効果の累計が初期費用合計を上回る月数。</t>
    </r>
    <r>
      <rPr>
        <sz val="10"/>
        <color rgb="FF000000"/>
        <rFont val="Meiryo"/>
        <family val="2"/>
        <charset val="128"/>
      </rPr>
      <t>1</t>
    </r>
    <r>
      <rPr>
        <sz val="10"/>
        <color rgb="FF000000"/>
        <rFont val="Noto Sans CJK SC"/>
        <family val="2"/>
      </rPr>
      <t>年目、</t>
    </r>
    <r>
      <rPr>
        <sz val="10"/>
        <color rgb="FF000000"/>
        <rFont val="Meiryo"/>
        <family val="2"/>
        <charset val="128"/>
      </rPr>
      <t>2</t>
    </r>
    <r>
      <rPr>
        <sz val="10"/>
        <color rgb="FF000000"/>
        <rFont val="Noto Sans CJK SC"/>
        <family val="2"/>
      </rPr>
      <t>年目、</t>
    </r>
    <r>
      <rPr>
        <sz val="10"/>
        <color rgb="FF000000"/>
        <rFont val="Meiryo"/>
        <family val="2"/>
        <charset val="128"/>
      </rPr>
      <t>3</t>
    </r>
    <r>
      <rPr>
        <sz val="10"/>
        <color rgb="FF000000"/>
        <rFont val="Noto Sans CJK SC"/>
        <family val="2"/>
      </rPr>
      <t>年目の月次純効果を順に積み上げて判定するため、</t>
    </r>
    <r>
      <rPr>
        <sz val="10"/>
        <color rgb="FF000000"/>
        <rFont val="Meiryo"/>
        <family val="2"/>
        <charset val="128"/>
      </rPr>
      <t>1</t>
    </r>
    <r>
      <rPr>
        <sz val="10"/>
        <color rgb="FF000000"/>
        <rFont val="Noto Sans CJK SC"/>
        <family val="2"/>
      </rPr>
      <t>年目が赤字でも</t>
    </r>
    <r>
      <rPr>
        <sz val="10"/>
        <color rgb="FF000000"/>
        <rFont val="Meiryo"/>
        <family val="2"/>
        <charset val="128"/>
      </rPr>
      <t>2</t>
    </r>
    <r>
      <rPr>
        <sz val="10"/>
        <color rgb="FF000000"/>
        <rFont val="Noto Sans CJK SC"/>
        <family val="2"/>
      </rPr>
      <t>年目以降で回収できる場合は正しく表示されます。</t>
    </r>
    <r>
      <rPr>
        <sz val="10"/>
        <color rgb="FF000000"/>
        <rFont val="Meiryo"/>
        <family val="2"/>
        <charset val="128"/>
      </rPr>
      <t>36</t>
    </r>
    <r>
      <rPr>
        <sz val="10"/>
        <color rgb="FF000000"/>
        <rFont val="Noto Sans CJK SC"/>
        <family val="2"/>
      </rPr>
      <t>か月以内に上回らない場合は「</t>
    </r>
    <r>
      <rPr>
        <sz val="10"/>
        <color rgb="FF000000"/>
        <rFont val="Meiryo"/>
        <family val="2"/>
        <charset val="128"/>
      </rPr>
      <t>3</t>
    </r>
    <r>
      <rPr>
        <sz val="10"/>
        <color rgb="FF000000"/>
        <rFont val="Noto Sans CJK SC"/>
        <family val="2"/>
      </rPr>
      <t>年以内に回収不可」と表示されます。</t>
    </r>
  </si>
  <si>
    <r>
      <t>このシートは、</t>
    </r>
    <r>
      <rPr>
        <sz val="10"/>
        <color rgb="FF000000"/>
        <rFont val="Meiryo"/>
        <family val="2"/>
        <charset val="128"/>
      </rPr>
      <t>AX</t>
    </r>
    <r>
      <rPr>
        <sz val="10"/>
        <color rgb="FF000000"/>
        <rFont val="Noto Sans CJK SC"/>
        <family val="2"/>
      </rPr>
      <t>投資のうち作業時間の削減を人件費に換算して評価する投資を対象にしています。</t>
    </r>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</si>
</sst>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円&quot;;\-#,##0&quot;円&quot;;\-"/>
    <numFmt numFmtId="177" formatCode="#,##0.0"/>
    <numFmt numFmtId="178" formatCode="0.0&quot;か月&quot;"/>
  </numFmts>
  <fonts count="14">
    <font>
      <sz val="11"/>
      <color theme="1"/>
      <name val="Calibri"/>
      <family val="2"/>
      <charset val="1"/>
    </font>
    <font>
      <b/>
      <sz val="14"/>
      <name val="Meiryo"/>
      <family val="2"/>
      <charset val="128"/>
    </font>
    <font>
      <b/>
      <sz val="14"/>
      <name val="Noto Sans CJK SC"/>
      <family val="2"/>
    </font>
    <font>
      <sz val="10"/>
      <color rgb="FF000000"/>
      <name val="Noto Sans CJK SC"/>
      <family val="2"/>
    </font>
    <font>
      <b/>
      <sz val="11"/>
      <color rgb="FFFFFFFF"/>
      <name val="Noto Sans CJK SC"/>
      <family val="2"/>
    </font>
    <font>
      <b/>
      <sz val="11"/>
      <color rgb="FFFFFFFF"/>
      <name val="Meiryo"/>
      <family val="2"/>
      <charset val="128"/>
    </font>
    <font>
      <b/>
      <sz val="10"/>
      <color rgb="FF000000"/>
      <name val="Noto Sans CJK SC"/>
      <family val="2"/>
    </font>
    <font>
      <b/>
      <sz val="10"/>
      <color rgb="FF000000"/>
      <name val="Meiryo"/>
      <family val="2"/>
      <charset val="128"/>
    </font>
    <font>
      <sz val="10"/>
      <color rgb="FF0000FF"/>
      <name val="Meiryo"/>
      <family val="2"/>
      <charset val="128"/>
    </font>
    <font>
      <sz val="10"/>
      <color rgb="FF808080"/>
      <name val="Noto Sans CJK SC"/>
      <family val="2"/>
    </font>
    <font>
      <sz val="10"/>
      <color rgb="FF000000"/>
      <name val="Meiryo"/>
      <family val="2"/>
      <charset val="128"/>
    </font>
    <font>
      <sz val="10"/>
      <color rgb="FFC00000"/>
      <name val="Noto Sans CJK SC"/>
      <family val="2"/>
    </font>
    <font>
      <sz val="10"/>
      <color rgb="FF0000FF"/>
      <name val="Noto Sans CJK SC"/>
      <family val="2"/>
    </font>
    <font>
      <sz val="6"/>
      <name val="01FLOPDESIGN"/>
      <family val="3"/>
      <charset val="128"/>
    </font>
  </fonts>
  <fills count="7">
    <fill>
      <patternFill patternType="none"/>
    </fill>
    <fill>
      <patternFill patternType="gray125"/>
    </fill>
    <fill>
      <patternFill patternType="solid">
        <fgColor rgb="FF1F3864"/>
        <bgColor rgb="FF333333"/>
      </patternFill>
    </fill>
    <fill>
      <patternFill patternType="solid">
        <fgColor rgb="FFD9E1F2"/>
        <bgColor rgb="FFE2EFDA"/>
      </patternFill>
    </fill>
    <fill>
      <patternFill patternType="solid">
        <fgColor rgb="FFFFF2CC"/>
        <bgColor rgb="FFEDEDED"/>
      </patternFill>
    </fill>
    <fill>
      <patternFill patternType="solid">
        <fgColor rgb="FFEDEDED"/>
        <bgColor rgb="FFE2EFDA"/>
      </patternFill>
    </fill>
    <fill>
      <patternFill patternType="solid">
        <fgColor rgb="FFE2EFDA"/>
        <bgColor rgb="FFEDEDED"/>
      </patternFill>
    </fill>
  </fills>
  <borders count="3">
    <border>
      <left/>
      <right/>
      <top/>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s>
  <cellStyleXfs count="1">
    <xf numFmtId="0" fontId="0" fillId="0" borderId="0"/>
  </cellStyleXfs>
  <cellXfs count="39">
    <xf numFmtId="0" fontId="0" fillId="0" borderId="0" xfId="0"/>
    <xf numFmtId="0" fontId="4" fillId="2" borderId="0" xfId="0" applyFont="1" applyFill="1"/>
    <xf numFmtId="0" fontId="11" fillId="0" borderId="0" xfId="0" applyFont="1" applyAlignment="1">
      <alignment vertical="center" wrapText="1"/>
    </xf>
    <xf numFmtId="0" fontId="3" fillId="6" borderId="2" xfId="0" applyFont="1" applyFill="1" applyBorder="1" applyAlignment="1">
      <alignment vertical="center" wrapText="1"/>
    </xf>
    <xf numFmtId="176" fontId="7" fillId="6" borderId="1" xfId="0" applyNumberFormat="1" applyFont="1" applyFill="1" applyBorder="1" applyAlignment="1">
      <alignment horizontal="right" vertical="center" wrapText="1"/>
    </xf>
    <xf numFmtId="176" fontId="10" fillId="0" borderId="1" xfId="0" applyNumberFormat="1" applyFont="1" applyBorder="1" applyAlignment="1">
      <alignment horizontal="right" vertical="center" wrapText="1"/>
    </xf>
    <xf numFmtId="0" fontId="10" fillId="6" borderId="2" xfId="0" applyFont="1" applyFill="1" applyBorder="1" applyAlignment="1">
      <alignment vertical="center" wrapText="1"/>
    </xf>
    <xf numFmtId="0" fontId="3" fillId="0" borderId="2" xfId="0" applyFont="1" applyBorder="1" applyAlignment="1">
      <alignment vertical="center" wrapText="1"/>
    </xf>
    <xf numFmtId="0" fontId="10" fillId="0" borderId="2" xfId="0" applyFont="1" applyBorder="1" applyAlignment="1">
      <alignment vertical="center" wrapText="1"/>
    </xf>
    <xf numFmtId="0" fontId="9" fillId="5"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4" fillId="2" borderId="0" xfId="0" applyFont="1" applyFill="1" applyAlignment="1">
      <alignment vertical="center"/>
    </xf>
    <xf numFmtId="0" fontId="3" fillId="0" borderId="0" xfId="0" applyFont="1" applyAlignment="1">
      <alignment vertical="center" wrapText="1"/>
    </xf>
    <xf numFmtId="0" fontId="1" fillId="0" borderId="0" xfId="0" applyFont="1"/>
    <xf numFmtId="0" fontId="3" fillId="0" borderId="0" xfId="0" applyFont="1" applyAlignment="1">
      <alignment vertical="center" wrapText="1"/>
    </xf>
    <xf numFmtId="0" fontId="6"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3" fillId="0" borderId="1" xfId="0" applyFont="1" applyBorder="1" applyAlignment="1">
      <alignment vertical="center" wrapText="1"/>
    </xf>
    <xf numFmtId="176" fontId="8" fillId="4" borderId="1" xfId="0" applyNumberFormat="1" applyFont="1" applyFill="1" applyBorder="1" applyAlignment="1">
      <alignment horizontal="right" vertical="center" wrapText="1"/>
    </xf>
    <xf numFmtId="176" fontId="10" fillId="0" borderId="1" xfId="0" applyNumberFormat="1" applyFont="1" applyBorder="1" applyAlignment="1">
      <alignment horizontal="right" vertical="center" wrapText="1"/>
    </xf>
    <xf numFmtId="3" fontId="8" fillId="4" borderId="1" xfId="0" applyNumberFormat="1" applyFont="1" applyFill="1" applyBorder="1" applyAlignment="1">
      <alignment horizontal="right" vertical="center" wrapText="1"/>
    </xf>
    <xf numFmtId="0" fontId="6" fillId="6" borderId="1" xfId="0" applyFont="1" applyFill="1" applyBorder="1" applyAlignment="1">
      <alignment vertical="center" wrapText="1"/>
    </xf>
    <xf numFmtId="176" fontId="7" fillId="6" borderId="1" xfId="0" applyNumberFormat="1" applyFont="1" applyFill="1" applyBorder="1" applyAlignment="1">
      <alignment horizontal="right" vertical="center" wrapText="1"/>
    </xf>
    <xf numFmtId="0" fontId="10" fillId="6" borderId="1" xfId="0" applyFont="1" applyFill="1" applyBorder="1" applyAlignment="1">
      <alignment vertical="center" wrapText="1"/>
    </xf>
    <xf numFmtId="49" fontId="8" fillId="4" borderId="1" xfId="0" applyNumberFormat="1" applyFont="1" applyFill="1" applyBorder="1" applyAlignment="1">
      <alignment horizontal="left" vertical="center" wrapText="1"/>
    </xf>
    <xf numFmtId="177" fontId="8" fillId="4" borderId="1" xfId="0" applyNumberFormat="1" applyFont="1" applyFill="1" applyBorder="1" applyAlignment="1">
      <alignment horizontal="right" vertical="center" wrapText="1"/>
    </xf>
    <xf numFmtId="9" fontId="8" fillId="4" borderId="1" xfId="0" applyNumberFormat="1" applyFont="1" applyFill="1" applyBorder="1" applyAlignment="1">
      <alignment horizontal="right" vertical="center" wrapText="1"/>
    </xf>
    <xf numFmtId="0" fontId="10" fillId="0" borderId="1" xfId="0" applyFont="1" applyBorder="1" applyAlignment="1">
      <alignment vertical="center" wrapText="1"/>
    </xf>
    <xf numFmtId="9" fontId="10" fillId="0" borderId="1" xfId="0" applyNumberFormat="1" applyFont="1" applyBorder="1" applyAlignment="1">
      <alignment horizontal="right" vertical="center" wrapText="1"/>
    </xf>
    <xf numFmtId="0" fontId="9" fillId="0" borderId="1" xfId="0" applyFont="1" applyBorder="1" applyAlignment="1">
      <alignment vertical="center" wrapText="1"/>
    </xf>
    <xf numFmtId="0" fontId="7" fillId="6" borderId="1" xfId="0" applyFont="1" applyFill="1" applyBorder="1" applyAlignment="1">
      <alignment vertical="center" wrapText="1"/>
    </xf>
    <xf numFmtId="9" fontId="7" fillId="6" borderId="1" xfId="0" applyNumberFormat="1" applyFont="1" applyFill="1" applyBorder="1" applyAlignment="1">
      <alignment horizontal="right" vertical="center" wrapText="1"/>
    </xf>
    <xf numFmtId="178" fontId="7" fillId="6" borderId="1" xfId="0" applyNumberFormat="1" applyFont="1" applyFill="1" applyBorder="1" applyAlignment="1">
      <alignment horizontal="right" vertical="center" wrapText="1"/>
    </xf>
    <xf numFmtId="49" fontId="12" fillId="4" borderId="1" xfId="0" applyNumberFormat="1" applyFont="1" applyFill="1" applyBorder="1" applyAlignment="1">
      <alignment horizontal="left" vertical="center" wrapText="1"/>
    </xf>
    <xf numFmtId="0" fontId="2" fillId="0" borderId="0" xfId="0" applyFont="1"/>
    <xf numFmtId="0" fontId="7" fillId="0" borderId="0" xfId="0" applyFont="1" applyAlignment="1">
      <alignment vertical="center" wrapText="1"/>
    </xf>
    <xf numFmtId="0" fontId="10" fillId="0" borderId="0" xfId="0" applyFont="1" applyAlignment="1">
      <alignment vertical="center" wrapText="1"/>
    </xf>
    <xf numFmtId="0" fontId="6" fillId="3" borderId="0" xfId="0" applyFont="1" applyFill="1" applyAlignment="1">
      <alignment vertical="center" wrapText="1"/>
    </xf>
    <xf numFmtId="0" fontId="7" fillId="3" borderId="0" xfId="0" applyFont="1" applyFill="1" applyAlignment="1">
      <alignment vertical="center" wrapText="1"/>
    </xf>
  </cellXfs>
  <cellStyles count="1">
    <cellStyle name="標準" xfId="0" builtinId="0"/>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EDEDED"/>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44"/>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8.6640625" defaultRowHeight="15"/>
  <cols>
    <col min="1" max="1" width="2" customWidth="1"/>
    <col min="2" max="2" width="34" customWidth="1"/>
    <col min="3" max="3" width="18" customWidth="1"/>
    <col min="4" max="4" width="14" customWidth="1"/>
    <col min="5" max="5" width="18" customWidth="1"/>
    <col min="6" max="7" width="16" customWidth="1"/>
    <col min="8" max="8" width="22" customWidth="1"/>
  </cols>
  <sheetData>
    <row r="1" spans="2:8" ht="23">
      <c r="B1" s="13" t="s">
        <v>0</v>
      </c>
      <c r="C1" s="13"/>
      <c r="D1" s="13"/>
      <c r="E1" s="13"/>
      <c r="F1" s="13"/>
      <c r="G1" s="13"/>
      <c r="H1" s="13"/>
    </row>
    <row r="2" spans="2:8" ht="30" customHeight="1">
      <c r="B2" s="12" t="s">
        <v>1</v>
      </c>
      <c r="C2" s="12"/>
      <c r="D2" s="12"/>
      <c r="E2" s="12"/>
      <c r="F2" s="12"/>
      <c r="G2" s="12"/>
      <c r="H2" s="12"/>
    </row>
    <row r="4" spans="2:8" ht="19.5" customHeight="1">
      <c r="B4" s="11" t="s">
        <v>2</v>
      </c>
      <c r="C4" s="11"/>
      <c r="D4" s="11"/>
      <c r="E4" s="11"/>
      <c r="F4" s="11"/>
      <c r="G4" s="11"/>
      <c r="H4" s="11"/>
    </row>
    <row r="5" spans="2:8" ht="30" customHeight="1">
      <c r="B5" s="15" t="s">
        <v>3</v>
      </c>
      <c r="C5" s="15" t="s">
        <v>4</v>
      </c>
      <c r="D5" s="15" t="s">
        <v>5</v>
      </c>
      <c r="E5" s="16" t="s">
        <v>6</v>
      </c>
      <c r="F5" s="15" t="s">
        <v>7</v>
      </c>
      <c r="G5" s="10" t="s">
        <v>8</v>
      </c>
      <c r="H5" s="10"/>
    </row>
    <row r="6" spans="2:8" ht="18" customHeight="1">
      <c r="B6" s="17" t="s">
        <v>9</v>
      </c>
      <c r="C6" s="18"/>
      <c r="D6" s="9" t="s">
        <v>10</v>
      </c>
      <c r="E6" s="9"/>
      <c r="F6" s="9"/>
      <c r="G6" s="8"/>
      <c r="H6" s="8"/>
    </row>
    <row r="7" spans="2:8" ht="18" customHeight="1">
      <c r="B7" s="17" t="s">
        <v>11</v>
      </c>
      <c r="C7" s="18"/>
      <c r="D7" s="9" t="s">
        <v>10</v>
      </c>
      <c r="E7" s="9"/>
      <c r="F7" s="9"/>
      <c r="G7" s="8"/>
      <c r="H7" s="8"/>
    </row>
    <row r="8" spans="2:8" ht="18" customHeight="1">
      <c r="B8" s="17" t="s">
        <v>12</v>
      </c>
      <c r="C8" s="18"/>
      <c r="D8" s="9" t="s">
        <v>10</v>
      </c>
      <c r="E8" s="9"/>
      <c r="F8" s="9"/>
      <c r="G8" s="8"/>
      <c r="H8" s="8"/>
    </row>
    <row r="9" spans="2:8" ht="18" customHeight="1">
      <c r="B9" s="17" t="s">
        <v>13</v>
      </c>
      <c r="C9" s="18"/>
      <c r="D9" s="9" t="s">
        <v>10</v>
      </c>
      <c r="E9" s="9"/>
      <c r="F9" s="9"/>
      <c r="G9" s="8"/>
      <c r="H9" s="8"/>
    </row>
    <row r="10" spans="2:8" ht="30" customHeight="1">
      <c r="B10" s="17" t="s">
        <v>14</v>
      </c>
      <c r="C10" s="19">
        <f>D10*E10*F10</f>
        <v>0</v>
      </c>
      <c r="D10" s="20"/>
      <c r="E10" s="20"/>
      <c r="F10" s="18"/>
      <c r="G10" s="7" t="s">
        <v>15</v>
      </c>
      <c r="H10" s="7"/>
    </row>
    <row r="11" spans="2:8" ht="18" customHeight="1">
      <c r="B11" s="21" t="s">
        <v>16</v>
      </c>
      <c r="C11" s="22">
        <f>SUM(C6:C10)</f>
        <v>0</v>
      </c>
      <c r="D11" s="23"/>
      <c r="E11" s="23"/>
      <c r="F11" s="23"/>
      <c r="G11" s="6"/>
      <c r="H11" s="6"/>
    </row>
    <row r="12" spans="2:8" ht="18" customHeight="1"/>
    <row r="13" spans="2:8" ht="19.5" customHeight="1">
      <c r="B13" s="11" t="s">
        <v>17</v>
      </c>
      <c r="C13" s="11"/>
      <c r="D13" s="11"/>
      <c r="E13" s="11"/>
      <c r="F13" s="11"/>
      <c r="G13" s="11"/>
      <c r="H13" s="11"/>
    </row>
    <row r="14" spans="2:8" ht="30" customHeight="1">
      <c r="B14" s="15" t="s">
        <v>3</v>
      </c>
      <c r="C14" s="15" t="s">
        <v>18</v>
      </c>
      <c r="D14" s="15" t="s">
        <v>5</v>
      </c>
      <c r="E14" s="16" t="s">
        <v>19</v>
      </c>
      <c r="F14" s="15" t="s">
        <v>7</v>
      </c>
      <c r="G14" s="10" t="s">
        <v>8</v>
      </c>
      <c r="H14" s="10"/>
    </row>
    <row r="15" spans="2:8" ht="18" customHeight="1">
      <c r="B15" s="17" t="s">
        <v>20</v>
      </c>
      <c r="C15" s="18"/>
      <c r="D15" s="9" t="s">
        <v>10</v>
      </c>
      <c r="E15" s="9"/>
      <c r="F15" s="9"/>
      <c r="G15" s="7" t="s">
        <v>21</v>
      </c>
      <c r="H15" s="7"/>
    </row>
    <row r="16" spans="2:8" ht="18" customHeight="1">
      <c r="B16" s="17" t="s">
        <v>22</v>
      </c>
      <c r="C16" s="18"/>
      <c r="D16" s="9" t="s">
        <v>10</v>
      </c>
      <c r="E16" s="9"/>
      <c r="F16" s="9"/>
      <c r="G16" s="7"/>
      <c r="H16" s="7"/>
    </row>
    <row r="17" spans="2:8" ht="30" customHeight="1">
      <c r="B17" s="17" t="s">
        <v>23</v>
      </c>
      <c r="C17" s="19">
        <f>D17*E17*12*F17</f>
        <v>0</v>
      </c>
      <c r="D17" s="20"/>
      <c r="E17" s="20"/>
      <c r="F17" s="18"/>
      <c r="G17" s="7" t="s">
        <v>24</v>
      </c>
      <c r="H17" s="7"/>
    </row>
    <row r="18" spans="2:8" ht="18" customHeight="1">
      <c r="B18" s="21" t="s">
        <v>25</v>
      </c>
      <c r="C18" s="22">
        <f>SUM(C15:C17)</f>
        <v>0</v>
      </c>
      <c r="D18" s="23"/>
      <c r="E18" s="23"/>
      <c r="F18" s="23"/>
      <c r="G18" s="6"/>
      <c r="H18" s="6"/>
    </row>
    <row r="19" spans="2:8" ht="18" customHeight="1"/>
    <row r="20" spans="2:8" ht="19.5" customHeight="1">
      <c r="B20" s="11" t="s">
        <v>26</v>
      </c>
      <c r="C20" s="11"/>
      <c r="D20" s="11"/>
      <c r="E20" s="11"/>
      <c r="F20" s="11"/>
      <c r="G20" s="11"/>
      <c r="H20" s="11"/>
    </row>
    <row r="21" spans="2:8" ht="31.5" customHeight="1">
      <c r="B21" s="15" t="s">
        <v>27</v>
      </c>
      <c r="C21" s="16" t="s">
        <v>28</v>
      </c>
      <c r="D21" s="15" t="s">
        <v>29</v>
      </c>
      <c r="E21" s="15" t="s">
        <v>30</v>
      </c>
      <c r="F21" s="15" t="s">
        <v>7</v>
      </c>
      <c r="G21" s="10" t="s">
        <v>31</v>
      </c>
      <c r="H21" s="10"/>
    </row>
    <row r="22" spans="2:8" ht="21.75" customHeight="1">
      <c r="B22" s="24"/>
      <c r="C22" s="25"/>
      <c r="D22" s="26"/>
      <c r="E22" s="20"/>
      <c r="F22" s="18"/>
      <c r="G22" s="5">
        <f>C22*D22*E22*12*F22</f>
        <v>0</v>
      </c>
      <c r="H22" s="5"/>
    </row>
    <row r="23" spans="2:8" ht="21.75" customHeight="1">
      <c r="B23" s="24"/>
      <c r="C23" s="25"/>
      <c r="D23" s="26"/>
      <c r="E23" s="20"/>
      <c r="F23" s="18"/>
      <c r="G23" s="5">
        <f>C23*D23*E23*12*F23</f>
        <v>0</v>
      </c>
      <c r="H23" s="5"/>
    </row>
    <row r="24" spans="2:8" ht="21.75" customHeight="1">
      <c r="B24" s="24"/>
      <c r="C24" s="25"/>
      <c r="D24" s="26"/>
      <c r="E24" s="20"/>
      <c r="F24" s="18"/>
      <c r="G24" s="5">
        <f>C24*D24*E24*12*F24</f>
        <v>0</v>
      </c>
      <c r="H24" s="5"/>
    </row>
    <row r="25" spans="2:8" ht="21.75" customHeight="1">
      <c r="B25" s="24"/>
      <c r="C25" s="25"/>
      <c r="D25" s="26"/>
      <c r="E25" s="20"/>
      <c r="F25" s="18"/>
      <c r="G25" s="5">
        <f>C25*D25*E25*12*F25</f>
        <v>0</v>
      </c>
      <c r="H25" s="5"/>
    </row>
    <row r="26" spans="2:8" ht="21.75" customHeight="1">
      <c r="B26" s="24"/>
      <c r="C26" s="25"/>
      <c r="D26" s="26"/>
      <c r="E26" s="20"/>
      <c r="F26" s="18"/>
      <c r="G26" s="5">
        <f>C26*D26*E26*12*F26</f>
        <v>0</v>
      </c>
      <c r="H26" s="5"/>
    </row>
    <row r="27" spans="2:8" ht="18" customHeight="1">
      <c r="B27" s="21" t="s">
        <v>32</v>
      </c>
      <c r="C27" s="23"/>
      <c r="D27" s="23"/>
      <c r="E27" s="23"/>
      <c r="F27" s="23"/>
      <c r="G27" s="4">
        <f>SUM(G22:G26)</f>
        <v>0</v>
      </c>
      <c r="H27" s="4"/>
    </row>
    <row r="28" spans="2:8" ht="18" customHeight="1"/>
    <row r="29" spans="2:8" ht="19.5" customHeight="1">
      <c r="B29" s="11" t="s">
        <v>33</v>
      </c>
      <c r="C29" s="11"/>
      <c r="D29" s="11"/>
      <c r="E29" s="11"/>
      <c r="F29" s="11"/>
      <c r="G29" s="11"/>
      <c r="H29" s="11"/>
    </row>
    <row r="30" spans="2:8" ht="18" customHeight="1">
      <c r="B30" s="15" t="s">
        <v>3</v>
      </c>
      <c r="C30" s="16" t="s">
        <v>34</v>
      </c>
      <c r="D30" s="16" t="s">
        <v>35</v>
      </c>
      <c r="E30" s="16" t="s">
        <v>36</v>
      </c>
    </row>
    <row r="31" spans="2:8" ht="18" customHeight="1">
      <c r="B31" s="17" t="s">
        <v>37</v>
      </c>
      <c r="C31" s="26"/>
      <c r="D31" s="26"/>
      <c r="E31" s="26"/>
      <c r="F31" s="8" t="s">
        <v>38</v>
      </c>
      <c r="G31" s="8"/>
      <c r="H31" s="8"/>
    </row>
    <row r="32" spans="2:8" ht="18" customHeight="1"/>
    <row r="33" spans="2:8" ht="19.5" customHeight="1">
      <c r="B33" s="11" t="s">
        <v>39</v>
      </c>
      <c r="C33" s="11"/>
      <c r="D33" s="11"/>
      <c r="E33" s="11"/>
      <c r="F33" s="11"/>
      <c r="G33" s="11"/>
      <c r="H33" s="11"/>
    </row>
    <row r="34" spans="2:8" ht="18" customHeight="1">
      <c r="B34" s="15" t="s">
        <v>3</v>
      </c>
      <c r="C34" s="16" t="s">
        <v>34</v>
      </c>
      <c r="D34" s="16" t="s">
        <v>35</v>
      </c>
      <c r="E34" s="16" t="s">
        <v>36</v>
      </c>
      <c r="F34" s="16" t="s">
        <v>40</v>
      </c>
    </row>
    <row r="35" spans="2:8" ht="18" customHeight="1">
      <c r="B35" s="17" t="s">
        <v>41</v>
      </c>
      <c r="C35" s="19">
        <f>$G$27*C31</f>
        <v>0</v>
      </c>
      <c r="D35" s="19">
        <f>$G$27*D31</f>
        <v>0</v>
      </c>
      <c r="E35" s="19">
        <f>$G$27*E31</f>
        <v>0</v>
      </c>
      <c r="F35" s="19">
        <f>SUM(C35:E35)</f>
        <v>0</v>
      </c>
    </row>
    <row r="36" spans="2:8" ht="30" customHeight="1">
      <c r="B36" s="17" t="s">
        <v>42</v>
      </c>
      <c r="C36" s="19">
        <f>C11+C18</f>
        <v>0</v>
      </c>
      <c r="D36" s="19">
        <f>C18</f>
        <v>0</v>
      </c>
      <c r="E36" s="19">
        <f>C18</f>
        <v>0</v>
      </c>
      <c r="F36" s="19">
        <f>SUM(C36:E36)</f>
        <v>0</v>
      </c>
    </row>
    <row r="37" spans="2:8" ht="18" customHeight="1">
      <c r="B37" s="17" t="s">
        <v>43</v>
      </c>
      <c r="C37" s="19">
        <f>C35-C36</f>
        <v>0</v>
      </c>
      <c r="D37" s="19">
        <f>D35-D36</f>
        <v>0</v>
      </c>
      <c r="E37" s="19">
        <f>E35-E36</f>
        <v>0</v>
      </c>
      <c r="F37" s="19">
        <f>F35-F36</f>
        <v>0</v>
      </c>
    </row>
    <row r="38" spans="2:8" ht="18" customHeight="1">
      <c r="B38" s="27" t="s">
        <v>44</v>
      </c>
      <c r="C38" s="28" t="str">
        <f>IF(C36=0,"",C37/C36)</f>
        <v/>
      </c>
      <c r="D38" s="28" t="str">
        <f>IF(D36=0,"",D37/D36)</f>
        <v/>
      </c>
      <c r="E38" s="28" t="str">
        <f>IF(E36=0,"",E37/E36)</f>
        <v/>
      </c>
      <c r="F38" s="28" t="str">
        <f>IF(F36=0,"",F37/F36)</f>
        <v/>
      </c>
    </row>
    <row r="39" spans="2:8" ht="30" customHeight="1">
      <c r="B39" s="17" t="s">
        <v>45</v>
      </c>
      <c r="C39" s="19">
        <f>(C35-$C$18)/12</f>
        <v>0</v>
      </c>
      <c r="D39" s="19">
        <f>(D35-$C$18)/12</f>
        <v>0</v>
      </c>
      <c r="E39" s="19">
        <f>(E35-$C$18)/12</f>
        <v>0</v>
      </c>
      <c r="F39" s="29" t="s">
        <v>46</v>
      </c>
    </row>
    <row r="40" spans="2:8" ht="18" customHeight="1"/>
    <row r="41" spans="2:8" ht="19.5" customHeight="1">
      <c r="B41" s="11" t="s">
        <v>47</v>
      </c>
      <c r="C41" s="11"/>
      <c r="D41" s="11"/>
      <c r="E41" s="11"/>
      <c r="F41" s="11"/>
      <c r="G41" s="11"/>
      <c r="H41" s="11"/>
    </row>
    <row r="42" spans="2:8" ht="18" customHeight="1">
      <c r="B42" s="30" t="s">
        <v>48</v>
      </c>
      <c r="C42" s="31" t="str">
        <f>F38</f>
        <v/>
      </c>
      <c r="D42" s="3" t="s">
        <v>49</v>
      </c>
      <c r="E42" s="3"/>
      <c r="F42" s="3"/>
      <c r="G42" s="3"/>
      <c r="H42" s="3"/>
    </row>
    <row r="43" spans="2:8" ht="30" customHeight="1">
      <c r="B43" s="21" t="s">
        <v>50</v>
      </c>
      <c r="C43" s="32" t="str">
        <f>IF(C11=0,"",IF(12*C39&gt;=C11,C11/C39,IF(12*(C39+D39)&gt;=C11,12+(C11-12*C39)/D39,IF(12*(C39+D39+E39)&gt;=C11,24+(C11-12*(C39+D39))/E39,"3年以内に回収不可"))))</f>
        <v/>
      </c>
      <c r="D43" s="3" t="s">
        <v>51</v>
      </c>
      <c r="E43" s="3"/>
      <c r="F43" s="3"/>
      <c r="G43" s="3"/>
      <c r="H43" s="3"/>
    </row>
    <row r="44" spans="2:8" ht="18" customHeight="1">
      <c r="B44" s="21" t="s">
        <v>52</v>
      </c>
      <c r="C44" s="22">
        <f>G27</f>
        <v>0</v>
      </c>
      <c r="D44" s="3" t="s">
        <v>53</v>
      </c>
      <c r="E44" s="3"/>
      <c r="F44" s="3"/>
      <c r="G44" s="3"/>
      <c r="H44" s="3"/>
    </row>
  </sheetData>
  <mergeCells count="37">
    <mergeCell ref="B41:H41"/>
    <mergeCell ref="D42:H42"/>
    <mergeCell ref="D43:H43"/>
    <mergeCell ref="D44:H44"/>
    <mergeCell ref="G26:H26"/>
    <mergeCell ref="G27:H27"/>
    <mergeCell ref="B29:H29"/>
    <mergeCell ref="F31:H31"/>
    <mergeCell ref="B33:H33"/>
    <mergeCell ref="G21:H21"/>
    <mergeCell ref="G22:H22"/>
    <mergeCell ref="G23:H23"/>
    <mergeCell ref="G24:H24"/>
    <mergeCell ref="G25:H25"/>
    <mergeCell ref="D16:F16"/>
    <mergeCell ref="G16:H16"/>
    <mergeCell ref="G17:H17"/>
    <mergeCell ref="G18:H18"/>
    <mergeCell ref="B20:H20"/>
    <mergeCell ref="G10:H10"/>
    <mergeCell ref="G11:H11"/>
    <mergeCell ref="B13:H13"/>
    <mergeCell ref="G14:H14"/>
    <mergeCell ref="D15:F15"/>
    <mergeCell ref="G15:H15"/>
    <mergeCell ref="D7:F7"/>
    <mergeCell ref="G7:H7"/>
    <mergeCell ref="D8:F8"/>
    <mergeCell ref="G8:H8"/>
    <mergeCell ref="D9:F9"/>
    <mergeCell ref="G9:H9"/>
    <mergeCell ref="B1:H1"/>
    <mergeCell ref="B2:H2"/>
    <mergeCell ref="B4:H4"/>
    <mergeCell ref="G5:H5"/>
    <mergeCell ref="D6:F6"/>
    <mergeCell ref="G6:H6"/>
  </mergeCells>
  <phoneticPr fontId="13"/>
  <pageMargins left="0.75" right="0.75" top="1" bottom="1" header="0.511811023622047" footer="0.511811023622047"/>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H44"/>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8.6640625" defaultRowHeight="15"/>
  <cols>
    <col min="1" max="1" width="2" customWidth="1"/>
    <col min="2" max="2" width="34" customWidth="1"/>
    <col min="3" max="3" width="18" customWidth="1"/>
    <col min="4" max="4" width="14" customWidth="1"/>
    <col min="5" max="5" width="18" customWidth="1"/>
    <col min="6" max="7" width="16" customWidth="1"/>
    <col min="8" max="8" width="22" customWidth="1"/>
  </cols>
  <sheetData>
    <row r="1" spans="2:8" ht="23">
      <c r="B1" s="13" t="s">
        <v>0</v>
      </c>
      <c r="C1" s="13"/>
      <c r="D1" s="13"/>
      <c r="E1" s="13"/>
      <c r="F1" s="13"/>
      <c r="G1" s="13"/>
      <c r="H1" s="13"/>
    </row>
    <row r="2" spans="2:8" ht="30" customHeight="1">
      <c r="B2" s="2" t="s">
        <v>54</v>
      </c>
      <c r="C2" s="2"/>
      <c r="D2" s="2"/>
      <c r="E2" s="2"/>
      <c r="F2" s="2"/>
      <c r="G2" s="2"/>
      <c r="H2" s="2"/>
    </row>
    <row r="4" spans="2:8" ht="19.5" customHeight="1">
      <c r="B4" s="11" t="s">
        <v>2</v>
      </c>
      <c r="C4" s="11"/>
      <c r="D4" s="11"/>
      <c r="E4" s="11"/>
      <c r="F4" s="11"/>
      <c r="G4" s="11"/>
      <c r="H4" s="11"/>
    </row>
    <row r="5" spans="2:8" ht="30" customHeight="1">
      <c r="B5" s="15" t="s">
        <v>3</v>
      </c>
      <c r="C5" s="15" t="s">
        <v>4</v>
      </c>
      <c r="D5" s="15" t="s">
        <v>5</v>
      </c>
      <c r="E5" s="16" t="s">
        <v>6</v>
      </c>
      <c r="F5" s="15" t="s">
        <v>7</v>
      </c>
      <c r="G5" s="10" t="s">
        <v>8</v>
      </c>
      <c r="H5" s="10"/>
    </row>
    <row r="6" spans="2:8" ht="18" customHeight="1">
      <c r="B6" s="17" t="s">
        <v>9</v>
      </c>
      <c r="C6" s="18">
        <v>300000</v>
      </c>
      <c r="D6" s="9" t="s">
        <v>10</v>
      </c>
      <c r="E6" s="9"/>
      <c r="F6" s="9"/>
      <c r="G6" s="7"/>
      <c r="H6" s="7"/>
    </row>
    <row r="7" spans="2:8" ht="18" customHeight="1">
      <c r="B7" s="17" t="s">
        <v>11</v>
      </c>
      <c r="C7" s="18">
        <v>1500000</v>
      </c>
      <c r="D7" s="9" t="s">
        <v>10</v>
      </c>
      <c r="E7" s="9"/>
      <c r="F7" s="9"/>
      <c r="G7" s="7"/>
      <c r="H7" s="7"/>
    </row>
    <row r="8" spans="2:8" ht="18" customHeight="1">
      <c r="B8" s="17" t="s">
        <v>12</v>
      </c>
      <c r="C8" s="18">
        <v>3000000</v>
      </c>
      <c r="D8" s="9" t="s">
        <v>10</v>
      </c>
      <c r="E8" s="9"/>
      <c r="F8" s="9"/>
      <c r="G8" s="7"/>
      <c r="H8" s="7"/>
    </row>
    <row r="9" spans="2:8" ht="18" customHeight="1">
      <c r="B9" s="17" t="s">
        <v>13</v>
      </c>
      <c r="C9" s="18">
        <v>1000000</v>
      </c>
      <c r="D9" s="9" t="s">
        <v>10</v>
      </c>
      <c r="E9" s="9"/>
      <c r="F9" s="9"/>
      <c r="G9" s="7"/>
      <c r="H9" s="7"/>
    </row>
    <row r="10" spans="2:8" ht="30" customHeight="1">
      <c r="B10" s="17" t="s">
        <v>14</v>
      </c>
      <c r="C10" s="19">
        <f>D10*E10*F10</f>
        <v>1200000</v>
      </c>
      <c r="D10" s="20">
        <v>3</v>
      </c>
      <c r="E10" s="20">
        <v>80</v>
      </c>
      <c r="F10" s="18">
        <v>5000</v>
      </c>
      <c r="G10" s="7" t="s">
        <v>15</v>
      </c>
      <c r="H10" s="7"/>
    </row>
    <row r="11" spans="2:8" ht="18" customHeight="1">
      <c r="B11" s="21" t="s">
        <v>16</v>
      </c>
      <c r="C11" s="22">
        <f>SUM(C6:C10)</f>
        <v>7000000</v>
      </c>
      <c r="D11" s="23"/>
      <c r="E11" s="23"/>
      <c r="F11" s="23"/>
      <c r="G11" s="6"/>
      <c r="H11" s="6"/>
    </row>
    <row r="12" spans="2:8" ht="18" customHeight="1"/>
    <row r="13" spans="2:8" ht="19.5" customHeight="1">
      <c r="B13" s="11" t="s">
        <v>17</v>
      </c>
      <c r="C13" s="11"/>
      <c r="D13" s="11"/>
      <c r="E13" s="11"/>
      <c r="F13" s="11"/>
      <c r="G13" s="11"/>
      <c r="H13" s="11"/>
    </row>
    <row r="14" spans="2:8" ht="30" customHeight="1">
      <c r="B14" s="15" t="s">
        <v>3</v>
      </c>
      <c r="C14" s="15" t="s">
        <v>18</v>
      </c>
      <c r="D14" s="15" t="s">
        <v>5</v>
      </c>
      <c r="E14" s="16" t="s">
        <v>19</v>
      </c>
      <c r="F14" s="15" t="s">
        <v>7</v>
      </c>
      <c r="G14" s="10" t="s">
        <v>8</v>
      </c>
      <c r="H14" s="10"/>
    </row>
    <row r="15" spans="2:8" ht="18" customHeight="1">
      <c r="B15" s="17" t="s">
        <v>20</v>
      </c>
      <c r="C15" s="18">
        <v>2400000</v>
      </c>
      <c r="D15" s="9" t="s">
        <v>10</v>
      </c>
      <c r="E15" s="9"/>
      <c r="F15" s="9"/>
      <c r="G15" s="7" t="s">
        <v>21</v>
      </c>
      <c r="H15" s="7"/>
    </row>
    <row r="16" spans="2:8" ht="18" customHeight="1">
      <c r="B16" s="17" t="s">
        <v>22</v>
      </c>
      <c r="C16" s="18">
        <v>1200000</v>
      </c>
      <c r="D16" s="9" t="s">
        <v>10</v>
      </c>
      <c r="E16" s="9"/>
      <c r="F16" s="9"/>
      <c r="G16" s="7"/>
      <c r="H16" s="7"/>
    </row>
    <row r="17" spans="2:8" ht="30" customHeight="1">
      <c r="B17" s="17" t="s">
        <v>23</v>
      </c>
      <c r="C17" s="19">
        <f>D17*E17*12*F17</f>
        <v>600000</v>
      </c>
      <c r="D17" s="20">
        <v>1</v>
      </c>
      <c r="E17" s="20">
        <v>10</v>
      </c>
      <c r="F17" s="18">
        <v>5000</v>
      </c>
      <c r="G17" s="7" t="s">
        <v>24</v>
      </c>
      <c r="H17" s="7"/>
    </row>
    <row r="18" spans="2:8" ht="18" customHeight="1">
      <c r="B18" s="21" t="s">
        <v>25</v>
      </c>
      <c r="C18" s="22">
        <f>SUM(C15:C17)</f>
        <v>4200000</v>
      </c>
      <c r="D18" s="23"/>
      <c r="E18" s="23"/>
      <c r="F18" s="23"/>
      <c r="G18" s="6"/>
      <c r="H18" s="6"/>
    </row>
    <row r="19" spans="2:8" ht="18" customHeight="1"/>
    <row r="20" spans="2:8" ht="19.5" customHeight="1">
      <c r="B20" s="11" t="s">
        <v>26</v>
      </c>
      <c r="C20" s="11"/>
      <c r="D20" s="11"/>
      <c r="E20" s="11"/>
      <c r="F20" s="11"/>
      <c r="G20" s="11"/>
      <c r="H20" s="11"/>
    </row>
    <row r="21" spans="2:8" ht="31.5" customHeight="1">
      <c r="B21" s="15" t="s">
        <v>27</v>
      </c>
      <c r="C21" s="16" t="s">
        <v>28</v>
      </c>
      <c r="D21" s="15" t="s">
        <v>29</v>
      </c>
      <c r="E21" s="15" t="s">
        <v>30</v>
      </c>
      <c r="F21" s="15" t="s">
        <v>7</v>
      </c>
      <c r="G21" s="10" t="s">
        <v>31</v>
      </c>
      <c r="H21" s="10"/>
    </row>
    <row r="22" spans="2:8" ht="21.75" customHeight="1">
      <c r="B22" s="33" t="s">
        <v>55</v>
      </c>
      <c r="C22" s="25">
        <v>40</v>
      </c>
      <c r="D22" s="26">
        <v>0.4</v>
      </c>
      <c r="E22" s="20">
        <v>5</v>
      </c>
      <c r="F22" s="18">
        <v>4500</v>
      </c>
      <c r="G22" s="5">
        <f>C22*D22*E22*12*F22</f>
        <v>4320000</v>
      </c>
      <c r="H22" s="5"/>
    </row>
    <row r="23" spans="2:8" ht="21.75" customHeight="1">
      <c r="B23" s="33" t="s">
        <v>56</v>
      </c>
      <c r="C23" s="25">
        <v>60</v>
      </c>
      <c r="D23" s="26">
        <v>0.3</v>
      </c>
      <c r="E23" s="20">
        <v>8</v>
      </c>
      <c r="F23" s="18">
        <v>4000</v>
      </c>
      <c r="G23" s="5">
        <f>C23*D23*E23*12*F23</f>
        <v>6912000</v>
      </c>
      <c r="H23" s="5"/>
    </row>
    <row r="24" spans="2:8" ht="21.75" customHeight="1">
      <c r="B24" s="33" t="s">
        <v>57</v>
      </c>
      <c r="C24" s="25">
        <v>20</v>
      </c>
      <c r="D24" s="26">
        <v>0.25</v>
      </c>
      <c r="E24" s="20">
        <v>30</v>
      </c>
      <c r="F24" s="18">
        <v>5000</v>
      </c>
      <c r="G24" s="5">
        <f>C24*D24*E24*12*F24</f>
        <v>9000000</v>
      </c>
      <c r="H24" s="5"/>
    </row>
    <row r="25" spans="2:8" ht="21.75" customHeight="1">
      <c r="B25" s="33" t="s">
        <v>58</v>
      </c>
      <c r="C25" s="25">
        <v>8</v>
      </c>
      <c r="D25" s="26">
        <v>0.5</v>
      </c>
      <c r="E25" s="20">
        <v>30</v>
      </c>
      <c r="F25" s="18">
        <v>4500</v>
      </c>
      <c r="G25" s="5">
        <f>C25*D25*E25*12*F25</f>
        <v>6480000</v>
      </c>
      <c r="H25" s="5"/>
    </row>
    <row r="26" spans="2:8" ht="21.75" customHeight="1">
      <c r="B26" s="33" t="s">
        <v>59</v>
      </c>
      <c r="C26" s="25">
        <v>30</v>
      </c>
      <c r="D26" s="26">
        <v>0.4</v>
      </c>
      <c r="E26" s="20">
        <v>3</v>
      </c>
      <c r="F26" s="18">
        <v>4500</v>
      </c>
      <c r="G26" s="5">
        <f>C26*D26*E26*12*F26</f>
        <v>1944000</v>
      </c>
      <c r="H26" s="5"/>
    </row>
    <row r="27" spans="2:8" ht="18" customHeight="1">
      <c r="B27" s="21" t="s">
        <v>32</v>
      </c>
      <c r="C27" s="23"/>
      <c r="D27" s="23"/>
      <c r="E27" s="23"/>
      <c r="F27" s="23"/>
      <c r="G27" s="4">
        <f>SUM(G22:G26)</f>
        <v>28656000</v>
      </c>
      <c r="H27" s="4"/>
    </row>
    <row r="28" spans="2:8" ht="18" customHeight="1"/>
    <row r="29" spans="2:8" ht="19.5" customHeight="1">
      <c r="B29" s="11" t="s">
        <v>33</v>
      </c>
      <c r="C29" s="11"/>
      <c r="D29" s="11"/>
      <c r="E29" s="11"/>
      <c r="F29" s="11"/>
      <c r="G29" s="11"/>
      <c r="H29" s="11"/>
    </row>
    <row r="30" spans="2:8" ht="18" customHeight="1">
      <c r="B30" s="15" t="s">
        <v>3</v>
      </c>
      <c r="C30" s="16" t="s">
        <v>34</v>
      </c>
      <c r="D30" s="16" t="s">
        <v>35</v>
      </c>
      <c r="E30" s="16" t="s">
        <v>36</v>
      </c>
    </row>
    <row r="31" spans="2:8" ht="18" customHeight="1">
      <c r="B31" s="17" t="s">
        <v>37</v>
      </c>
      <c r="C31" s="26">
        <v>0.4</v>
      </c>
      <c r="D31" s="26">
        <v>0.7</v>
      </c>
      <c r="E31" s="26">
        <v>0.85</v>
      </c>
      <c r="F31" s="8" t="s">
        <v>38</v>
      </c>
      <c r="G31" s="8"/>
      <c r="H31" s="8"/>
    </row>
    <row r="32" spans="2:8" ht="18" customHeight="1"/>
    <row r="33" spans="2:8" ht="19.5" customHeight="1">
      <c r="B33" s="11" t="s">
        <v>39</v>
      </c>
      <c r="C33" s="11"/>
      <c r="D33" s="11"/>
      <c r="E33" s="11"/>
      <c r="F33" s="11"/>
      <c r="G33" s="11"/>
      <c r="H33" s="11"/>
    </row>
    <row r="34" spans="2:8" ht="18" customHeight="1">
      <c r="B34" s="15" t="s">
        <v>3</v>
      </c>
      <c r="C34" s="16" t="s">
        <v>34</v>
      </c>
      <c r="D34" s="16" t="s">
        <v>35</v>
      </c>
      <c r="E34" s="16" t="s">
        <v>36</v>
      </c>
      <c r="F34" s="16" t="s">
        <v>40</v>
      </c>
    </row>
    <row r="35" spans="2:8" ht="18" customHeight="1">
      <c r="B35" s="17" t="s">
        <v>41</v>
      </c>
      <c r="C35" s="19">
        <f>$G$27*C31</f>
        <v>11462400</v>
      </c>
      <c r="D35" s="19">
        <f>$G$27*D31</f>
        <v>20059200</v>
      </c>
      <c r="E35" s="19">
        <f>$G$27*E31</f>
        <v>24357600</v>
      </c>
      <c r="F35" s="19">
        <f>SUM(C35:E35)</f>
        <v>55879200</v>
      </c>
    </row>
    <row r="36" spans="2:8" ht="30" customHeight="1">
      <c r="B36" s="17" t="s">
        <v>42</v>
      </c>
      <c r="C36" s="19">
        <f>C11+C18</f>
        <v>11200000</v>
      </c>
      <c r="D36" s="19">
        <f>C18</f>
        <v>4200000</v>
      </c>
      <c r="E36" s="19">
        <f>C18</f>
        <v>4200000</v>
      </c>
      <c r="F36" s="19">
        <f>SUM(C36:E36)</f>
        <v>19600000</v>
      </c>
    </row>
    <row r="37" spans="2:8" ht="18" customHeight="1">
      <c r="B37" s="17" t="s">
        <v>43</v>
      </c>
      <c r="C37" s="19">
        <f>C35-C36</f>
        <v>262400</v>
      </c>
      <c r="D37" s="19">
        <f>D35-D36</f>
        <v>15859200</v>
      </c>
      <c r="E37" s="19">
        <f>E35-E36</f>
        <v>20157600</v>
      </c>
      <c r="F37" s="19">
        <f>F35-F36</f>
        <v>36279200</v>
      </c>
    </row>
    <row r="38" spans="2:8" ht="18" customHeight="1">
      <c r="B38" s="27" t="s">
        <v>44</v>
      </c>
      <c r="C38" s="28">
        <f>IF(C36=0,"",C37/C36)</f>
        <v>2.3428571428571427E-2</v>
      </c>
      <c r="D38" s="28">
        <f>IF(D36=0,"",D37/D36)</f>
        <v>3.7759999999999998</v>
      </c>
      <c r="E38" s="28">
        <f>IF(E36=0,"",E37/E36)</f>
        <v>4.7994285714285718</v>
      </c>
      <c r="F38" s="28">
        <f>IF(F36=0,"",F37/F36)</f>
        <v>1.8509795918367347</v>
      </c>
    </row>
    <row r="39" spans="2:8" ht="30" customHeight="1">
      <c r="B39" s="17" t="s">
        <v>45</v>
      </c>
      <c r="C39" s="19">
        <f>(C35-$C$18)/12</f>
        <v>605200</v>
      </c>
      <c r="D39" s="19">
        <f>(D35-$C$18)/12</f>
        <v>1321600</v>
      </c>
      <c r="E39" s="19">
        <f>(E35-$C$18)/12</f>
        <v>1679800</v>
      </c>
      <c r="F39" s="29" t="s">
        <v>46</v>
      </c>
    </row>
    <row r="40" spans="2:8" ht="18" customHeight="1"/>
    <row r="41" spans="2:8" ht="19.5" customHeight="1">
      <c r="B41" s="11" t="s">
        <v>47</v>
      </c>
      <c r="C41" s="11"/>
      <c r="D41" s="11"/>
      <c r="E41" s="11"/>
      <c r="F41" s="11"/>
      <c r="G41" s="11"/>
      <c r="H41" s="11"/>
    </row>
    <row r="42" spans="2:8" ht="18" customHeight="1">
      <c r="B42" s="30" t="s">
        <v>48</v>
      </c>
      <c r="C42" s="31">
        <f>F38</f>
        <v>1.8509795918367347</v>
      </c>
      <c r="D42" s="3" t="s">
        <v>49</v>
      </c>
      <c r="E42" s="3"/>
      <c r="F42" s="3"/>
      <c r="G42" s="3"/>
      <c r="H42" s="3"/>
    </row>
    <row r="43" spans="2:8" ht="30" customHeight="1">
      <c r="B43" s="21" t="s">
        <v>50</v>
      </c>
      <c r="C43" s="32">
        <f>IF(C11=0,"",IF(12*C39&gt;=C11,C11/C39,IF(12*(C39+D39)&gt;=C11,12+(C11-12*C39)/D39,IF(12*(C39+D39+E39)&gt;=C11,24+(C11-12*(C39+D39))/E39,"3年以内に回収不可"))))</f>
        <v>11.566424322538005</v>
      </c>
      <c r="D43" s="3" t="s">
        <v>51</v>
      </c>
      <c r="E43" s="3"/>
      <c r="F43" s="3"/>
      <c r="G43" s="3"/>
      <c r="H43" s="3"/>
    </row>
    <row r="44" spans="2:8" ht="18" customHeight="1">
      <c r="B44" s="21" t="s">
        <v>52</v>
      </c>
      <c r="C44" s="22">
        <f>G27</f>
        <v>28656000</v>
      </c>
      <c r="D44" s="3" t="s">
        <v>53</v>
      </c>
      <c r="E44" s="3"/>
      <c r="F44" s="3"/>
      <c r="G44" s="3"/>
      <c r="H44" s="3"/>
    </row>
  </sheetData>
  <mergeCells count="37">
    <mergeCell ref="B41:H41"/>
    <mergeCell ref="D42:H42"/>
    <mergeCell ref="D43:H43"/>
    <mergeCell ref="D44:H44"/>
    <mergeCell ref="G26:H26"/>
    <mergeCell ref="G27:H27"/>
    <mergeCell ref="B29:H29"/>
    <mergeCell ref="F31:H31"/>
    <mergeCell ref="B33:H33"/>
    <mergeCell ref="G21:H21"/>
    <mergeCell ref="G22:H22"/>
    <mergeCell ref="G23:H23"/>
    <mergeCell ref="G24:H24"/>
    <mergeCell ref="G25:H25"/>
    <mergeCell ref="D16:F16"/>
    <mergeCell ref="G16:H16"/>
    <mergeCell ref="G17:H17"/>
    <mergeCell ref="G18:H18"/>
    <mergeCell ref="B20:H20"/>
    <mergeCell ref="G10:H10"/>
    <mergeCell ref="G11:H11"/>
    <mergeCell ref="B13:H13"/>
    <mergeCell ref="G14:H14"/>
    <mergeCell ref="D15:F15"/>
    <mergeCell ref="G15:H15"/>
    <mergeCell ref="D7:F7"/>
    <mergeCell ref="G7:H7"/>
    <mergeCell ref="D8:F8"/>
    <mergeCell ref="G8:H8"/>
    <mergeCell ref="D9:F9"/>
    <mergeCell ref="G9:H9"/>
    <mergeCell ref="B1:H1"/>
    <mergeCell ref="B2:H2"/>
    <mergeCell ref="B4:H4"/>
    <mergeCell ref="G5:H5"/>
    <mergeCell ref="D6:F6"/>
    <mergeCell ref="G6:H6"/>
  </mergeCells>
  <phoneticPr fontId="13"/>
  <pageMargins left="0.75" right="0.75" top="1" bottom="1" header="0.511811023622047" footer="0.511811023622047"/>
  <pageSetup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C32"/>
  <sheetViews>
    <sheetView showGridLines="0" zoomScaleNormal="100" workbookViewId="0">
      <selection activeCell="B1" sqref="B1"/>
    </sheetView>
  </sheetViews>
  <sheetFormatPr baseColWidth="10" defaultColWidth="8.6640625" defaultRowHeight="15"/>
  <cols>
    <col min="1" max="1" width="2" customWidth="1"/>
    <col min="2" max="2" width="28" customWidth="1"/>
    <col min="3" max="3" width="90" customWidth="1"/>
  </cols>
  <sheetData>
    <row r="1" spans="2:3" ht="18">
      <c r="B1" s="34" t="s">
        <v>60</v>
      </c>
    </row>
    <row r="3" spans="2:3" ht="19.5" customHeight="1">
      <c r="B3" s="1" t="s">
        <v>61</v>
      </c>
      <c r="C3" s="1"/>
    </row>
    <row r="4" spans="2:3" ht="33.75" customHeight="1">
      <c r="B4" s="35"/>
      <c r="C4" s="14" t="s">
        <v>101</v>
      </c>
    </row>
    <row r="5" spans="2:3" ht="51" customHeight="1">
      <c r="B5" s="35"/>
      <c r="C5" s="14" t="s">
        <v>62</v>
      </c>
    </row>
    <row r="6" spans="2:3" ht="51" customHeight="1">
      <c r="B6" s="35"/>
      <c r="C6" s="14" t="s">
        <v>63</v>
      </c>
    </row>
    <row r="7" spans="2:3" ht="19.5" customHeight="1">
      <c r="B7" s="1" t="s">
        <v>64</v>
      </c>
      <c r="C7" s="1"/>
    </row>
    <row r="8" spans="2:3" ht="19.5" customHeight="1">
      <c r="B8" s="35"/>
      <c r="C8" s="36" t="s">
        <v>65</v>
      </c>
    </row>
    <row r="9" spans="2:3" ht="33.75" customHeight="1">
      <c r="B9" s="35"/>
      <c r="C9" s="36" t="s">
        <v>66</v>
      </c>
    </row>
    <row r="10" spans="2:3" ht="33.75" customHeight="1">
      <c r="B10" s="35"/>
      <c r="C10" s="36" t="s">
        <v>67</v>
      </c>
    </row>
    <row r="11" spans="2:3" ht="19.5" customHeight="1">
      <c r="B11" s="1" t="s">
        <v>68</v>
      </c>
      <c r="C11" s="1"/>
    </row>
    <row r="12" spans="2:3" ht="19.5" customHeight="1">
      <c r="B12" s="37" t="s">
        <v>9</v>
      </c>
      <c r="C12" s="14" t="s">
        <v>69</v>
      </c>
    </row>
    <row r="13" spans="2:3" ht="19.5" customHeight="1">
      <c r="B13" s="37" t="s">
        <v>11</v>
      </c>
      <c r="C13" s="14" t="s">
        <v>70</v>
      </c>
    </row>
    <row r="14" spans="2:3" ht="33.75" customHeight="1">
      <c r="B14" s="37" t="s">
        <v>12</v>
      </c>
      <c r="C14" s="14" t="s">
        <v>71</v>
      </c>
    </row>
    <row r="15" spans="2:3" ht="19.5" customHeight="1">
      <c r="B15" s="37" t="s">
        <v>13</v>
      </c>
      <c r="C15" s="36" t="s">
        <v>72</v>
      </c>
    </row>
    <row r="16" spans="2:3" ht="33.75" customHeight="1">
      <c r="B16" s="37" t="s">
        <v>73</v>
      </c>
      <c r="C16" s="14" t="s">
        <v>74</v>
      </c>
    </row>
    <row r="17" spans="2:3" ht="33.75" customHeight="1">
      <c r="B17" s="37" t="s">
        <v>20</v>
      </c>
      <c r="C17" s="14" t="s">
        <v>75</v>
      </c>
    </row>
    <row r="18" spans="2:3" ht="19.5" customHeight="1">
      <c r="B18" s="37" t="s">
        <v>76</v>
      </c>
      <c r="C18" s="14" t="s">
        <v>77</v>
      </c>
    </row>
    <row r="19" spans="2:3" ht="33.75" customHeight="1">
      <c r="B19" s="37" t="s">
        <v>78</v>
      </c>
      <c r="C19" s="14" t="s">
        <v>79</v>
      </c>
    </row>
    <row r="20" spans="2:3" ht="33.75" customHeight="1">
      <c r="B20" s="38" t="s">
        <v>80</v>
      </c>
      <c r="C20" s="14" t="s">
        <v>81</v>
      </c>
    </row>
    <row r="21" spans="2:3" ht="33.75" customHeight="1">
      <c r="B21" s="37" t="s">
        <v>29</v>
      </c>
      <c r="C21" s="36" t="s">
        <v>82</v>
      </c>
    </row>
    <row r="22" spans="2:3" ht="19.5" customHeight="1">
      <c r="B22" s="37" t="s">
        <v>30</v>
      </c>
      <c r="C22" s="14" t="s">
        <v>83</v>
      </c>
    </row>
    <row r="23" spans="2:3" ht="33.75" customHeight="1">
      <c r="B23" s="37" t="s">
        <v>84</v>
      </c>
      <c r="C23" s="14" t="s">
        <v>85</v>
      </c>
    </row>
    <row r="24" spans="2:3" ht="51" customHeight="1">
      <c r="B24" s="37" t="s">
        <v>37</v>
      </c>
      <c r="C24" s="14" t="s">
        <v>86</v>
      </c>
    </row>
    <row r="25" spans="2:3" ht="19.5" customHeight="1">
      <c r="B25" s="1" t="s">
        <v>87</v>
      </c>
      <c r="C25" s="1"/>
    </row>
    <row r="26" spans="2:3" ht="19.5" customHeight="1">
      <c r="B26" s="37" t="s">
        <v>88</v>
      </c>
      <c r="C26" s="36" t="s">
        <v>89</v>
      </c>
    </row>
    <row r="27" spans="2:3" ht="19.5" customHeight="1">
      <c r="B27" s="37" t="s">
        <v>90</v>
      </c>
      <c r="C27" s="14" t="s">
        <v>91</v>
      </c>
    </row>
    <row r="28" spans="2:3" ht="33.75" customHeight="1">
      <c r="B28" s="37" t="s">
        <v>92</v>
      </c>
      <c r="C28" s="36" t="s">
        <v>93</v>
      </c>
    </row>
    <row r="29" spans="2:3" ht="19.5" customHeight="1">
      <c r="B29" s="37" t="s">
        <v>94</v>
      </c>
      <c r="C29" s="14" t="s">
        <v>95</v>
      </c>
    </row>
    <row r="30" spans="2:3" ht="33.75" customHeight="1">
      <c r="B30" s="38" t="s">
        <v>96</v>
      </c>
      <c r="C30" s="14" t="s">
        <v>97</v>
      </c>
    </row>
    <row r="31" spans="2:3" ht="19.5" customHeight="1">
      <c r="B31" s="37" t="s">
        <v>98</v>
      </c>
      <c r="C31" s="14" t="s">
        <v>99</v>
      </c>
    </row>
    <row r="32" spans="2:3" ht="51" customHeight="1">
      <c r="B32" s="37" t="s">
        <v>50</v>
      </c>
      <c r="C32" s="14" t="s">
        <v>100</v>
      </c>
    </row>
  </sheetData>
  <mergeCells count="4">
    <mergeCell ref="B3:C3"/>
    <mergeCell ref="B7:C7"/>
    <mergeCell ref="B11:C11"/>
    <mergeCell ref="B25:C25"/>
  </mergeCells>
  <phoneticPr fontId="13"/>
  <pageMargins left="0.75" right="0.75" top="1" bottom="1" header="0.511811023622047" footer="0.511811023622047"/>
  <pageSetup fitToHeight="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ワークシート</vt:lpstr>
      </vt:variant>
      <vt:variant>
        <vt:i4>3</vt:i4>
      </vt:variant>
    </vt:vector>
  </HeadingPairs>
  <TitlesOfParts>
    <vt:vector size="3" baseType="lpstr">
      <vt:lpstr>記入シート</vt:lpstr>
      <vt:lpstr>記入例</vt:lpstr>
      <vt:lpstr>使い方・注意</vt:lpstr>
    </vt:vector>
  </TitlesOfParts>
  <Manager/>
  <Company>株式会社Kiva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AX投資_ROI試算シート</dc:title>
  <dc:subject/>
  <dc:creator>株式会社Kiva</dc:creator>
  <cp:keywords/>
  <dc:description/>
  <cp:lastModifiedBy>雄一郎 加藤</cp:lastModifiedBy>
  <cp:revision>0</cp:revision>
  <dcterms:created xsi:type="dcterms:W3CDTF">2026-09-08T04:06:32Z</dcterms:created>
  <dcterms:modified xsi:type="dcterms:W3CDTF">2026-09-08T04:16:43Z</dcterms:modified>
  <cp:category/>
  <dc:language>en-US</dc:language>
</cp:coreProperties>
</file>