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S:\Halla_HelgaRuna\Málavog í barnavernd\"/>
    </mc:Choice>
  </mc:AlternateContent>
  <bookViews>
    <workbookView xWindow="0" yWindow="0" windowWidth="21570" windowHeight="10245" tabRatio="750"/>
  </bookViews>
  <sheets>
    <sheet name="Instruktioner" sheetId="14" r:id="rId1"/>
    <sheet name="Här fyller du i din data" sheetId="1" r:id="rId2"/>
    <sheet name="Individuppföljning" sheetId="8" r:id="rId3"/>
    <sheet name="Gruppuppföljning" sheetId="9" r:id="rId4"/>
    <sheet name="Total årsdata" sheetId="11" r:id="rId5"/>
    <sheet name="Total månadsdata" sheetId="13" r:id="rId6"/>
    <sheet name="Listor" sheetId="2" state="hidden" r:id="rId7"/>
    <sheet name="att göra" sheetId="12" state="hidden" r:id="rId8"/>
  </sheets>
  <definedNames>
    <definedName name="_xlnm._FilterDatabase" localSheetId="1" hidden="1">'Här fyller du i din data'!$A$9:$CG$64</definedName>
    <definedName name="_xlnm._FilterDatabase" localSheetId="6" hidden="1">'Här fyller du i din data'!$BV$9:$CG$65</definedName>
    <definedName name="_xlnm.Print_Area" localSheetId="3">Gruppuppföljning!$A$1:$W$35</definedName>
    <definedName name="_xlnm.Print_Area" localSheetId="2">Individuppföljning!$A$1:$U$33</definedName>
    <definedName name="_xlnm.Print_Area" localSheetId="4">'Total årsdata'!$A$1:$X$42</definedName>
    <definedName name="_xlnm.Print_Area" localSheetId="5">'Total månadsdata'!$A$1:$AU$30</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E11" i="1" l="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10" i="1"/>
  <c r="F65" i="1"/>
  <c r="BY10" i="1"/>
  <c r="BZ10" i="1"/>
  <c r="CA10" i="1"/>
  <c r="CB10" i="1"/>
  <c r="CC10" i="1"/>
  <c r="CD10" i="1"/>
  <c r="CE10" i="1"/>
  <c r="CF10" i="1"/>
  <c r="CG10" i="1"/>
  <c r="BX11" i="1"/>
  <c r="BY11" i="1"/>
  <c r="BZ11" i="1"/>
  <c r="CA11" i="1"/>
  <c r="CB11" i="1"/>
  <c r="CC11" i="1"/>
  <c r="CD11" i="1"/>
  <c r="CE11" i="1"/>
  <c r="CF11" i="1"/>
  <c r="CG11" i="1"/>
  <c r="BV12" i="1"/>
  <c r="BX12" i="1"/>
  <c r="BY12" i="1"/>
  <c r="BZ12" i="1"/>
  <c r="CA12" i="1"/>
  <c r="CB12" i="1"/>
  <c r="CC12" i="1"/>
  <c r="CD12" i="1"/>
  <c r="CE12" i="1"/>
  <c r="CF12" i="1"/>
  <c r="CG12" i="1"/>
  <c r="BV13" i="1"/>
  <c r="BW13" i="1"/>
  <c r="BX13" i="1"/>
  <c r="BY13" i="1"/>
  <c r="BZ13" i="1"/>
  <c r="CA13" i="1"/>
  <c r="CB13" i="1"/>
  <c r="CC13" i="1"/>
  <c r="CD13" i="1"/>
  <c r="CE13" i="1"/>
  <c r="CF13" i="1"/>
  <c r="CG13" i="1"/>
  <c r="BV14" i="1"/>
  <c r="BW14" i="1"/>
  <c r="BX14" i="1"/>
  <c r="BY14" i="1"/>
  <c r="BZ14" i="1"/>
  <c r="CA14" i="1"/>
  <c r="CB14" i="1"/>
  <c r="CC14" i="1"/>
  <c r="CD14" i="1"/>
  <c r="CE14" i="1"/>
  <c r="CF14" i="1"/>
  <c r="CG14" i="1"/>
  <c r="BV15" i="1"/>
  <c r="BW15" i="1"/>
  <c r="BX15" i="1"/>
  <c r="BY15" i="1"/>
  <c r="BZ15" i="1"/>
  <c r="CA15" i="1"/>
  <c r="CB15" i="1"/>
  <c r="CC15" i="1"/>
  <c r="CD15" i="1"/>
  <c r="CE15" i="1"/>
  <c r="CF15" i="1"/>
  <c r="CG15" i="1"/>
  <c r="BV16" i="1"/>
  <c r="BW16" i="1"/>
  <c r="BX16" i="1"/>
  <c r="BY16" i="1"/>
  <c r="BZ16" i="1"/>
  <c r="CA16" i="1"/>
  <c r="CB16" i="1"/>
  <c r="CC16" i="1"/>
  <c r="CD16" i="1"/>
  <c r="CE16" i="1"/>
  <c r="CF16" i="1"/>
  <c r="CG16" i="1"/>
  <c r="BV17" i="1"/>
  <c r="BW17" i="1"/>
  <c r="BX17" i="1"/>
  <c r="BY17" i="1"/>
  <c r="BZ17" i="1"/>
  <c r="CA17" i="1"/>
  <c r="CB17" i="1"/>
  <c r="CC17" i="1"/>
  <c r="CD17" i="1"/>
  <c r="CE17" i="1"/>
  <c r="CF17" i="1"/>
  <c r="CG17" i="1"/>
  <c r="BV18" i="1"/>
  <c r="BW18" i="1"/>
  <c r="BX18" i="1"/>
  <c r="BY18" i="1"/>
  <c r="BZ18" i="1"/>
  <c r="CA18" i="1"/>
  <c r="CB18" i="1"/>
  <c r="CC18" i="1"/>
  <c r="CD18" i="1"/>
  <c r="CE18" i="1"/>
  <c r="CF18" i="1"/>
  <c r="CG18" i="1"/>
  <c r="BV19" i="1"/>
  <c r="BW19" i="1"/>
  <c r="BX19" i="1"/>
  <c r="BY19" i="1"/>
  <c r="BZ19" i="1"/>
  <c r="CA19" i="1"/>
  <c r="CB19" i="1"/>
  <c r="CC19" i="1"/>
  <c r="CD19" i="1"/>
  <c r="CE19" i="1"/>
  <c r="CF19" i="1"/>
  <c r="CG19" i="1"/>
  <c r="BV20" i="1"/>
  <c r="BW20" i="1"/>
  <c r="BX20" i="1"/>
  <c r="BY20" i="1"/>
  <c r="BZ20" i="1"/>
  <c r="CA20" i="1"/>
  <c r="CB20" i="1"/>
  <c r="CC20" i="1"/>
  <c r="CD20" i="1"/>
  <c r="CE20" i="1"/>
  <c r="CF20" i="1"/>
  <c r="CG20" i="1"/>
  <c r="BV21" i="1"/>
  <c r="BW21" i="1"/>
  <c r="BX21" i="1"/>
  <c r="BY21" i="1"/>
  <c r="BZ21" i="1"/>
  <c r="CA21" i="1"/>
  <c r="CB21" i="1"/>
  <c r="CC21" i="1"/>
  <c r="CD21" i="1"/>
  <c r="CE21" i="1"/>
  <c r="CF21" i="1"/>
  <c r="CG21" i="1"/>
  <c r="BV22" i="1"/>
  <c r="BW22" i="1"/>
  <c r="BX22" i="1"/>
  <c r="BY22" i="1"/>
  <c r="BZ22" i="1"/>
  <c r="CA22" i="1"/>
  <c r="CB22" i="1"/>
  <c r="CC22" i="1"/>
  <c r="CD22" i="1"/>
  <c r="CE22" i="1"/>
  <c r="CF22" i="1"/>
  <c r="CG22" i="1"/>
  <c r="BV23" i="1"/>
  <c r="BW23" i="1"/>
  <c r="BX23" i="1"/>
  <c r="BY23" i="1"/>
  <c r="BZ23" i="1"/>
  <c r="CA23" i="1"/>
  <c r="CB23" i="1"/>
  <c r="CC23" i="1"/>
  <c r="CD23" i="1"/>
  <c r="CE23" i="1"/>
  <c r="CF23" i="1"/>
  <c r="CG23" i="1"/>
  <c r="BV24" i="1"/>
  <c r="BW24" i="1"/>
  <c r="BX24" i="1"/>
  <c r="BY24" i="1"/>
  <c r="BZ24" i="1"/>
  <c r="CA24" i="1"/>
  <c r="CB24" i="1"/>
  <c r="CC24" i="1"/>
  <c r="CD24" i="1"/>
  <c r="CE24" i="1"/>
  <c r="CF24" i="1"/>
  <c r="CG24" i="1"/>
  <c r="BV25" i="1"/>
  <c r="BW25" i="1"/>
  <c r="BX25" i="1"/>
  <c r="BY25" i="1"/>
  <c r="BZ25" i="1"/>
  <c r="CA25" i="1"/>
  <c r="CB25" i="1"/>
  <c r="CC25" i="1"/>
  <c r="CD25" i="1"/>
  <c r="CE25" i="1"/>
  <c r="CF25" i="1"/>
  <c r="CG25" i="1"/>
  <c r="BV26" i="1"/>
  <c r="BW26" i="1"/>
  <c r="BX26" i="1"/>
  <c r="BY26" i="1"/>
  <c r="BZ26" i="1"/>
  <c r="CA26" i="1"/>
  <c r="CB26" i="1"/>
  <c r="CC26" i="1"/>
  <c r="CD26" i="1"/>
  <c r="CE26" i="1"/>
  <c r="CF26" i="1"/>
  <c r="CG26" i="1"/>
  <c r="BV27" i="1"/>
  <c r="BW27" i="1"/>
  <c r="BX27" i="1"/>
  <c r="BY27" i="1"/>
  <c r="BZ27" i="1"/>
  <c r="CA27" i="1"/>
  <c r="CB27" i="1"/>
  <c r="CC27" i="1"/>
  <c r="CD27" i="1"/>
  <c r="CE27" i="1"/>
  <c r="CF27" i="1"/>
  <c r="CG27" i="1"/>
  <c r="BV28" i="1"/>
  <c r="BW28" i="1"/>
  <c r="BX28" i="1"/>
  <c r="BY28" i="1"/>
  <c r="BZ28" i="1"/>
  <c r="CA28" i="1"/>
  <c r="CB28" i="1"/>
  <c r="CC28" i="1"/>
  <c r="CD28" i="1"/>
  <c r="CE28" i="1"/>
  <c r="CF28" i="1"/>
  <c r="CG28" i="1"/>
  <c r="BV29" i="1"/>
  <c r="BW29" i="1"/>
  <c r="BX29" i="1"/>
  <c r="BY29" i="1"/>
  <c r="BZ29" i="1"/>
  <c r="CA29" i="1"/>
  <c r="CB29" i="1"/>
  <c r="CC29" i="1"/>
  <c r="CD29" i="1"/>
  <c r="CE29" i="1"/>
  <c r="CF29" i="1"/>
  <c r="CG29" i="1"/>
  <c r="BV30" i="1"/>
  <c r="BW30" i="1"/>
  <c r="BX30" i="1"/>
  <c r="BY30" i="1"/>
  <c r="BZ30" i="1"/>
  <c r="CA30" i="1"/>
  <c r="CB30" i="1"/>
  <c r="CC30" i="1"/>
  <c r="CD30" i="1"/>
  <c r="CE30" i="1"/>
  <c r="CF30" i="1"/>
  <c r="CG30" i="1"/>
  <c r="BV31" i="1"/>
  <c r="BW31" i="1"/>
  <c r="BX31" i="1"/>
  <c r="BY31" i="1"/>
  <c r="BZ31" i="1"/>
  <c r="CA31" i="1"/>
  <c r="CB31" i="1"/>
  <c r="CC31" i="1"/>
  <c r="CD31" i="1"/>
  <c r="CE31" i="1"/>
  <c r="CF31" i="1"/>
  <c r="CG31" i="1"/>
  <c r="BV32" i="1"/>
  <c r="BW32" i="1"/>
  <c r="BX32" i="1"/>
  <c r="BY32" i="1"/>
  <c r="BZ32" i="1"/>
  <c r="CA32" i="1"/>
  <c r="CB32" i="1"/>
  <c r="CC32" i="1"/>
  <c r="CD32" i="1"/>
  <c r="CE32" i="1"/>
  <c r="CF32" i="1"/>
  <c r="CG32" i="1"/>
  <c r="BV33" i="1"/>
  <c r="BW33" i="1"/>
  <c r="BX33" i="1"/>
  <c r="BY33" i="1"/>
  <c r="BZ33" i="1"/>
  <c r="CA33" i="1"/>
  <c r="CB33" i="1"/>
  <c r="CC33" i="1"/>
  <c r="CD33" i="1"/>
  <c r="CE33" i="1"/>
  <c r="CF33" i="1"/>
  <c r="CG33" i="1"/>
  <c r="BV34" i="1"/>
  <c r="BW34" i="1"/>
  <c r="BX34" i="1"/>
  <c r="BY34" i="1"/>
  <c r="BZ34" i="1"/>
  <c r="CA34" i="1"/>
  <c r="CB34" i="1"/>
  <c r="CC34" i="1"/>
  <c r="CD34" i="1"/>
  <c r="CE34" i="1"/>
  <c r="CF34" i="1"/>
  <c r="CG34" i="1"/>
  <c r="BV35" i="1"/>
  <c r="BW35" i="1"/>
  <c r="BX35" i="1"/>
  <c r="BY35" i="1"/>
  <c r="BZ35" i="1"/>
  <c r="CA35" i="1"/>
  <c r="CB35" i="1"/>
  <c r="CC35" i="1"/>
  <c r="CD35" i="1"/>
  <c r="CE35" i="1"/>
  <c r="CF35" i="1"/>
  <c r="CG35" i="1"/>
  <c r="BV36" i="1"/>
  <c r="BW36" i="1"/>
  <c r="BX36" i="1"/>
  <c r="BY36" i="1"/>
  <c r="BZ36" i="1"/>
  <c r="CA36" i="1"/>
  <c r="CB36" i="1"/>
  <c r="CC36" i="1"/>
  <c r="CD36" i="1"/>
  <c r="CE36" i="1"/>
  <c r="CF36" i="1"/>
  <c r="CG36" i="1"/>
  <c r="BV37" i="1"/>
  <c r="BW37" i="1"/>
  <c r="BX37" i="1"/>
  <c r="BY37" i="1"/>
  <c r="BZ37" i="1"/>
  <c r="CA37" i="1"/>
  <c r="CB37" i="1"/>
  <c r="CC37" i="1"/>
  <c r="CD37" i="1"/>
  <c r="CE37" i="1"/>
  <c r="CF37" i="1"/>
  <c r="CG37" i="1"/>
  <c r="BV38" i="1"/>
  <c r="BW38" i="1"/>
  <c r="BX38" i="1"/>
  <c r="BY38" i="1"/>
  <c r="BZ38" i="1"/>
  <c r="CA38" i="1"/>
  <c r="CB38" i="1"/>
  <c r="CC38" i="1"/>
  <c r="CD38" i="1"/>
  <c r="CE38" i="1"/>
  <c r="CF38" i="1"/>
  <c r="CG38" i="1"/>
  <c r="BV39" i="1"/>
  <c r="BW39" i="1"/>
  <c r="BX39" i="1"/>
  <c r="BY39" i="1"/>
  <c r="BZ39" i="1"/>
  <c r="CA39" i="1"/>
  <c r="CB39" i="1"/>
  <c r="CC39" i="1"/>
  <c r="CD39" i="1"/>
  <c r="CE39" i="1"/>
  <c r="CF39" i="1"/>
  <c r="CG39" i="1"/>
  <c r="BV40" i="1"/>
  <c r="BW40" i="1"/>
  <c r="BX40" i="1"/>
  <c r="BY40" i="1"/>
  <c r="BZ40" i="1"/>
  <c r="CA40" i="1"/>
  <c r="CB40" i="1"/>
  <c r="CC40" i="1"/>
  <c r="CD40" i="1"/>
  <c r="CE40" i="1"/>
  <c r="CF40" i="1"/>
  <c r="CG40" i="1"/>
  <c r="BV41" i="1"/>
  <c r="BW41" i="1"/>
  <c r="BX41" i="1"/>
  <c r="BY41" i="1"/>
  <c r="BZ41" i="1"/>
  <c r="CA41" i="1"/>
  <c r="CB41" i="1"/>
  <c r="CC41" i="1"/>
  <c r="CD41" i="1"/>
  <c r="CE41" i="1"/>
  <c r="CF41" i="1"/>
  <c r="CG41" i="1"/>
  <c r="BV42" i="1"/>
  <c r="BW42" i="1"/>
  <c r="BX42" i="1"/>
  <c r="BY42" i="1"/>
  <c r="BZ42" i="1"/>
  <c r="CA42" i="1"/>
  <c r="CB42" i="1"/>
  <c r="CC42" i="1"/>
  <c r="CD42" i="1"/>
  <c r="CE42" i="1"/>
  <c r="CF42" i="1"/>
  <c r="CG42" i="1"/>
  <c r="BV43" i="1"/>
  <c r="BW43" i="1"/>
  <c r="BX43" i="1"/>
  <c r="BY43" i="1"/>
  <c r="BZ43" i="1"/>
  <c r="CA43" i="1"/>
  <c r="CB43" i="1"/>
  <c r="CC43" i="1"/>
  <c r="CD43" i="1"/>
  <c r="CE43" i="1"/>
  <c r="CF43" i="1"/>
  <c r="CG43" i="1"/>
  <c r="BV44" i="1"/>
  <c r="BW44" i="1"/>
  <c r="BX44" i="1"/>
  <c r="BY44" i="1"/>
  <c r="BZ44" i="1"/>
  <c r="CA44" i="1"/>
  <c r="CB44" i="1"/>
  <c r="CC44" i="1"/>
  <c r="CD44" i="1"/>
  <c r="CE44" i="1"/>
  <c r="CF44" i="1"/>
  <c r="CG44" i="1"/>
  <c r="BV45" i="1"/>
  <c r="BW45" i="1"/>
  <c r="BX45" i="1"/>
  <c r="BY45" i="1"/>
  <c r="BZ45" i="1"/>
  <c r="CA45" i="1"/>
  <c r="CB45" i="1"/>
  <c r="CC45" i="1"/>
  <c r="CD45" i="1"/>
  <c r="CE45" i="1"/>
  <c r="CF45" i="1"/>
  <c r="CG45" i="1"/>
  <c r="BV46" i="1"/>
  <c r="BW46" i="1"/>
  <c r="BX46" i="1"/>
  <c r="BY46" i="1"/>
  <c r="BZ46" i="1"/>
  <c r="CA46" i="1"/>
  <c r="CB46" i="1"/>
  <c r="CC46" i="1"/>
  <c r="CD46" i="1"/>
  <c r="CE46" i="1"/>
  <c r="CF46" i="1"/>
  <c r="CG46" i="1"/>
  <c r="BV47" i="1"/>
  <c r="BW47" i="1"/>
  <c r="BX47" i="1"/>
  <c r="BY47" i="1"/>
  <c r="BZ47" i="1"/>
  <c r="CA47" i="1"/>
  <c r="CB47" i="1"/>
  <c r="CC47" i="1"/>
  <c r="CD47" i="1"/>
  <c r="CE47" i="1"/>
  <c r="CF47" i="1"/>
  <c r="CG47" i="1"/>
  <c r="BV48" i="1"/>
  <c r="BW48" i="1"/>
  <c r="BX48" i="1"/>
  <c r="BY48" i="1"/>
  <c r="BZ48" i="1"/>
  <c r="CA48" i="1"/>
  <c r="CB48" i="1"/>
  <c r="CC48" i="1"/>
  <c r="CD48" i="1"/>
  <c r="CE48" i="1"/>
  <c r="CF48" i="1"/>
  <c r="CG48" i="1"/>
  <c r="BV49" i="1"/>
  <c r="BW49" i="1"/>
  <c r="BX49" i="1"/>
  <c r="BY49" i="1"/>
  <c r="BZ49" i="1"/>
  <c r="CA49" i="1"/>
  <c r="CB49" i="1"/>
  <c r="CC49" i="1"/>
  <c r="CD49" i="1"/>
  <c r="CE49" i="1"/>
  <c r="CF49" i="1"/>
  <c r="CG49" i="1"/>
  <c r="BV50" i="1"/>
  <c r="BW50" i="1"/>
  <c r="BX50" i="1"/>
  <c r="BY50" i="1"/>
  <c r="BZ50" i="1"/>
  <c r="CA50" i="1"/>
  <c r="CB50" i="1"/>
  <c r="CC50" i="1"/>
  <c r="CD50" i="1"/>
  <c r="CE50" i="1"/>
  <c r="CF50" i="1"/>
  <c r="CG50" i="1"/>
  <c r="BV51" i="1"/>
  <c r="BW51" i="1"/>
  <c r="BX51" i="1"/>
  <c r="BY51" i="1"/>
  <c r="BZ51" i="1"/>
  <c r="CA51" i="1"/>
  <c r="CB51" i="1"/>
  <c r="CC51" i="1"/>
  <c r="CD51" i="1"/>
  <c r="CE51" i="1"/>
  <c r="CF51" i="1"/>
  <c r="CG51" i="1"/>
  <c r="BV52" i="1"/>
  <c r="BW52" i="1"/>
  <c r="BX52" i="1"/>
  <c r="BY52" i="1"/>
  <c r="BZ52" i="1"/>
  <c r="CA52" i="1"/>
  <c r="CB52" i="1"/>
  <c r="CC52" i="1"/>
  <c r="CD52" i="1"/>
  <c r="CE52" i="1"/>
  <c r="CF52" i="1"/>
  <c r="CG52" i="1"/>
  <c r="BV53" i="1"/>
  <c r="BW53" i="1"/>
  <c r="BX53" i="1"/>
  <c r="BY53" i="1"/>
  <c r="BZ53" i="1"/>
  <c r="CA53" i="1"/>
  <c r="CB53" i="1"/>
  <c r="CC53" i="1"/>
  <c r="CD53" i="1"/>
  <c r="CE53" i="1"/>
  <c r="CF53" i="1"/>
  <c r="CG53" i="1"/>
  <c r="BV54" i="1"/>
  <c r="BW54" i="1"/>
  <c r="BX54" i="1"/>
  <c r="BY54" i="1"/>
  <c r="BZ54" i="1"/>
  <c r="CA54" i="1"/>
  <c r="CB54" i="1"/>
  <c r="CC54" i="1"/>
  <c r="CD54" i="1"/>
  <c r="CE54" i="1"/>
  <c r="CF54" i="1"/>
  <c r="CG54" i="1"/>
  <c r="BV55" i="1"/>
  <c r="BW55" i="1"/>
  <c r="BX55" i="1"/>
  <c r="BY55" i="1"/>
  <c r="BZ55" i="1"/>
  <c r="CA55" i="1"/>
  <c r="CB55" i="1"/>
  <c r="CC55" i="1"/>
  <c r="CD55" i="1"/>
  <c r="CE55" i="1"/>
  <c r="CF55" i="1"/>
  <c r="CG55" i="1"/>
  <c r="BV56" i="1"/>
  <c r="BW56" i="1"/>
  <c r="BX56" i="1"/>
  <c r="BY56" i="1"/>
  <c r="BZ56" i="1"/>
  <c r="CA56" i="1"/>
  <c r="CB56" i="1"/>
  <c r="CC56" i="1"/>
  <c r="CD56" i="1"/>
  <c r="CE56" i="1"/>
  <c r="CF56" i="1"/>
  <c r="CG56" i="1"/>
  <c r="BV57" i="1"/>
  <c r="BW57" i="1"/>
  <c r="BX57" i="1"/>
  <c r="BY57" i="1"/>
  <c r="BZ57" i="1"/>
  <c r="CA57" i="1"/>
  <c r="CB57" i="1"/>
  <c r="CC57" i="1"/>
  <c r="CD57" i="1"/>
  <c r="CE57" i="1"/>
  <c r="CF57" i="1"/>
  <c r="CG57" i="1"/>
  <c r="BV58" i="1"/>
  <c r="BW58" i="1"/>
  <c r="BX58" i="1"/>
  <c r="BY58" i="1"/>
  <c r="BZ58" i="1"/>
  <c r="CA58" i="1"/>
  <c r="CB58" i="1"/>
  <c r="CC58" i="1"/>
  <c r="CD58" i="1"/>
  <c r="CE58" i="1"/>
  <c r="CF58" i="1"/>
  <c r="CG58" i="1"/>
  <c r="BV59" i="1"/>
  <c r="BW59" i="1"/>
  <c r="BX59" i="1"/>
  <c r="BY59" i="1"/>
  <c r="BZ59" i="1"/>
  <c r="CA59" i="1"/>
  <c r="CB59" i="1"/>
  <c r="CC59" i="1"/>
  <c r="CD59" i="1"/>
  <c r="CE59" i="1"/>
  <c r="CF59" i="1"/>
  <c r="CG59" i="1"/>
  <c r="BV60" i="1"/>
  <c r="BW60" i="1"/>
  <c r="BX60" i="1"/>
  <c r="BY60" i="1"/>
  <c r="BZ60" i="1"/>
  <c r="CA60" i="1"/>
  <c r="CB60" i="1"/>
  <c r="CC60" i="1"/>
  <c r="CD60" i="1"/>
  <c r="CE60" i="1"/>
  <c r="CF60" i="1"/>
  <c r="CG60" i="1"/>
  <c r="BV61" i="1"/>
  <c r="BW61" i="1"/>
  <c r="BX61" i="1"/>
  <c r="BY61" i="1"/>
  <c r="BZ61" i="1"/>
  <c r="CA61" i="1"/>
  <c r="CB61" i="1"/>
  <c r="CC61" i="1"/>
  <c r="CD61" i="1"/>
  <c r="CE61" i="1"/>
  <c r="CF61" i="1"/>
  <c r="CG61" i="1"/>
  <c r="BV62" i="1"/>
  <c r="BW62" i="1"/>
  <c r="BX62" i="1"/>
  <c r="BY62" i="1"/>
  <c r="BZ62" i="1"/>
  <c r="CA62" i="1"/>
  <c r="CB62" i="1"/>
  <c r="CC62" i="1"/>
  <c r="CD62" i="1"/>
  <c r="CE62" i="1"/>
  <c r="CF62" i="1"/>
  <c r="CG62" i="1"/>
  <c r="BV63" i="1"/>
  <c r="BW63" i="1"/>
  <c r="BX63" i="1"/>
  <c r="BY63" i="1"/>
  <c r="BZ63" i="1"/>
  <c r="CA63" i="1"/>
  <c r="CB63" i="1"/>
  <c r="CC63" i="1"/>
  <c r="CD63" i="1"/>
  <c r="CE63" i="1"/>
  <c r="CF63" i="1"/>
  <c r="CG63" i="1"/>
  <c r="BV64" i="1"/>
  <c r="BW64" i="1"/>
  <c r="BX64" i="1"/>
  <c r="BY64" i="1"/>
  <c r="BZ64" i="1"/>
  <c r="CA64" i="1"/>
  <c r="CB64" i="1"/>
  <c r="CC64" i="1"/>
  <c r="CD64" i="1"/>
  <c r="CE64" i="1"/>
  <c r="CF64" i="1"/>
  <c r="CG64" i="1"/>
  <c r="BZ9" i="1"/>
  <c r="CA9" i="1"/>
  <c r="BY9" i="1"/>
  <c r="BH65" i="1"/>
  <c r="AN65" i="1"/>
  <c r="AS65" i="1"/>
  <c r="BC65" i="1"/>
  <c r="BM65" i="1"/>
  <c r="AX65" i="1"/>
  <c r="CE9" i="1"/>
  <c r="CD9" i="1"/>
  <c r="CG9" i="1"/>
  <c r="CC9" i="1"/>
  <c r="CF9" i="1"/>
  <c r="CB9" i="1"/>
  <c r="AM1" i="1"/>
  <c r="AL1" i="1"/>
  <c r="AK1" i="1"/>
  <c r="AJ1" i="1"/>
  <c r="AH1" i="1"/>
  <c r="AG1" i="1"/>
  <c r="AF1" i="1"/>
  <c r="AE1" i="1"/>
  <c r="AC1" i="1"/>
  <c r="AB1" i="1"/>
  <c r="AA1" i="1"/>
  <c r="Z1" i="1"/>
  <c r="X1" i="1"/>
  <c r="W1" i="1"/>
  <c r="V1" i="1"/>
  <c r="U1" i="1"/>
  <c r="S1" i="1"/>
  <c r="R1" i="1"/>
  <c r="Q1" i="1"/>
  <c r="P1" i="1"/>
  <c r="N1" i="1"/>
  <c r="M1" i="1"/>
  <c r="L1" i="1"/>
  <c r="K1" i="1"/>
  <c r="BU10" i="1"/>
  <c r="BT10" i="1"/>
  <c r="BS10" i="1"/>
  <c r="BR10" i="1"/>
  <c r="I10" i="1"/>
  <c r="BX10" i="1"/>
  <c r="BX9" i="1"/>
  <c r="F10" i="1"/>
  <c r="BV10" i="1"/>
  <c r="BW10" i="1"/>
  <c r="Y10" i="1"/>
  <c r="AI10" i="1"/>
  <c r="AD10" i="1"/>
  <c r="O10" i="1"/>
  <c r="T10" i="1"/>
  <c r="J10" i="1"/>
  <c r="I11" i="1"/>
  <c r="I12" i="1"/>
  <c r="I13" i="1"/>
  <c r="Y13" i="1"/>
  <c r="I14" i="1"/>
  <c r="Y14" i="1"/>
  <c r="I15" i="1"/>
  <c r="Y15" i="1"/>
  <c r="I16" i="1"/>
  <c r="Y16" i="1"/>
  <c r="I17" i="1"/>
  <c r="Y17" i="1"/>
  <c r="I18" i="1"/>
  <c r="Y18" i="1"/>
  <c r="I19" i="1"/>
  <c r="Y19" i="1"/>
  <c r="I20" i="1"/>
  <c r="Y20" i="1"/>
  <c r="I21" i="1"/>
  <c r="Y21" i="1"/>
  <c r="I22" i="1"/>
  <c r="Y22" i="1"/>
  <c r="I23" i="1"/>
  <c r="Y23" i="1"/>
  <c r="I24" i="1"/>
  <c r="Y24" i="1"/>
  <c r="I25" i="1"/>
  <c r="Y25" i="1"/>
  <c r="I26" i="1"/>
  <c r="Y26" i="1"/>
  <c r="I27" i="1"/>
  <c r="I28" i="1"/>
  <c r="I29" i="1"/>
  <c r="I30" i="1"/>
  <c r="Y30" i="1"/>
  <c r="I31" i="1"/>
  <c r="I32" i="1"/>
  <c r="BH32" i="1"/>
  <c r="I33" i="1"/>
  <c r="I34" i="1"/>
  <c r="I35" i="1"/>
  <c r="I36" i="1"/>
  <c r="I37" i="1"/>
  <c r="I38" i="1"/>
  <c r="Y38" i="1"/>
  <c r="I39" i="1"/>
  <c r="I40" i="1"/>
  <c r="I41" i="1"/>
  <c r="I42" i="1"/>
  <c r="I43" i="1"/>
  <c r="BC43" i="1"/>
  <c r="I44" i="1"/>
  <c r="I45" i="1"/>
  <c r="I46" i="1"/>
  <c r="Y46" i="1"/>
  <c r="I47" i="1"/>
  <c r="I48" i="1"/>
  <c r="BC48" i="1"/>
  <c r="I49" i="1"/>
  <c r="I50" i="1"/>
  <c r="I51" i="1"/>
  <c r="BH51" i="1"/>
  <c r="I52" i="1"/>
  <c r="I53" i="1"/>
  <c r="I54" i="1"/>
  <c r="Y54" i="1"/>
  <c r="I55" i="1"/>
  <c r="I56" i="1"/>
  <c r="I57" i="1"/>
  <c r="I58" i="1"/>
  <c r="BC58" i="1"/>
  <c r="I59" i="1"/>
  <c r="AS59" i="1"/>
  <c r="I60" i="1"/>
  <c r="I61" i="1"/>
  <c r="I62" i="1"/>
  <c r="Y62" i="1"/>
  <c r="I63" i="1"/>
  <c r="I64" i="1"/>
  <c r="M1" i="2"/>
  <c r="F22" i="1"/>
  <c r="F21" i="1"/>
  <c r="F20" i="1"/>
  <c r="F19" i="1"/>
  <c r="F18" i="1"/>
  <c r="F17" i="1"/>
  <c r="F16" i="1"/>
  <c r="F15" i="1"/>
  <c r="F14" i="1"/>
  <c r="E25" i="2"/>
  <c r="F25" i="2"/>
  <c r="G25" i="2"/>
  <c r="H25" i="2"/>
  <c r="D25" i="2"/>
  <c r="E24" i="2"/>
  <c r="F24" i="2"/>
  <c r="G24" i="2"/>
  <c r="H24" i="2"/>
  <c r="D24" i="2"/>
  <c r="E23" i="2"/>
  <c r="F23" i="2"/>
  <c r="G23" i="2"/>
  <c r="H23" i="2"/>
  <c r="D23" i="2"/>
  <c r="E21" i="2"/>
  <c r="F21" i="2"/>
  <c r="G21" i="2"/>
  <c r="H21" i="2"/>
  <c r="D21" i="2"/>
  <c r="BR14" i="1"/>
  <c r="BR15" i="1"/>
  <c r="BR16" i="1"/>
  <c r="BR17" i="1"/>
  <c r="BR18" i="1"/>
  <c r="BR19" i="1"/>
  <c r="BR20" i="1"/>
  <c r="BR21" i="1"/>
  <c r="BR22" i="1"/>
  <c r="BR23" i="1"/>
  <c r="BR24" i="1"/>
  <c r="BR25" i="1"/>
  <c r="BR26" i="1"/>
  <c r="BR27" i="1"/>
  <c r="BR28" i="1"/>
  <c r="BR29" i="1"/>
  <c r="BR30" i="1"/>
  <c r="BR31" i="1"/>
  <c r="BR32" i="1"/>
  <c r="BR33" i="1"/>
  <c r="BR34" i="1"/>
  <c r="BR35" i="1"/>
  <c r="BR36" i="1"/>
  <c r="BR37" i="1"/>
  <c r="BR38" i="1"/>
  <c r="BR39" i="1"/>
  <c r="BR40" i="1"/>
  <c r="BR41" i="1"/>
  <c r="BR42" i="1"/>
  <c r="BR43" i="1"/>
  <c r="BR44" i="1"/>
  <c r="BR45" i="1"/>
  <c r="BR46" i="1"/>
  <c r="BR47" i="1"/>
  <c r="BR48" i="1"/>
  <c r="BR49" i="1"/>
  <c r="BR50" i="1"/>
  <c r="BR51" i="1"/>
  <c r="BR52" i="1"/>
  <c r="BR53" i="1"/>
  <c r="BR54" i="1"/>
  <c r="BR55" i="1"/>
  <c r="BR56" i="1"/>
  <c r="BR57" i="1"/>
  <c r="BR58" i="1"/>
  <c r="BR59" i="1"/>
  <c r="BR60" i="1"/>
  <c r="BR61" i="1"/>
  <c r="BR62" i="1"/>
  <c r="BR63" i="1"/>
  <c r="BR64" i="1"/>
  <c r="BR11" i="1"/>
  <c r="BR12" i="1"/>
  <c r="BR13" i="1"/>
  <c r="K2" i="1"/>
  <c r="L2" i="1"/>
  <c r="M2" i="1"/>
  <c r="N2" i="1"/>
  <c r="P2" i="1"/>
  <c r="Q2" i="1"/>
  <c r="R2" i="1"/>
  <c r="S2" i="1"/>
  <c r="U2" i="1"/>
  <c r="V2" i="1"/>
  <c r="W2" i="1"/>
  <c r="X2" i="1"/>
  <c r="Z2" i="1"/>
  <c r="AA2" i="1"/>
  <c r="AB2" i="1"/>
  <c r="AC2" i="1"/>
  <c r="AE2" i="1"/>
  <c r="AF2" i="1"/>
  <c r="AG2" i="1"/>
  <c r="AH2" i="1"/>
  <c r="AJ2" i="1"/>
  <c r="AK2" i="1"/>
  <c r="AL2" i="1"/>
  <c r="AM2" i="1"/>
  <c r="AO2" i="1"/>
  <c r="AP2" i="1"/>
  <c r="AQ2" i="1"/>
  <c r="AR2" i="1"/>
  <c r="AT2" i="1"/>
  <c r="AU2" i="1"/>
  <c r="AV2" i="1"/>
  <c r="AW2" i="1"/>
  <c r="AY2" i="1"/>
  <c r="AZ2" i="1"/>
  <c r="BA2" i="1"/>
  <c r="BB2" i="1"/>
  <c r="BD2" i="1"/>
  <c r="BE2" i="1"/>
  <c r="BF2" i="1"/>
  <c r="BG2" i="1"/>
  <c r="BI2" i="1"/>
  <c r="BJ2" i="1"/>
  <c r="BK2" i="1"/>
  <c r="BL2" i="1"/>
  <c r="BN2" i="1"/>
  <c r="BO2" i="1"/>
  <c r="BP2" i="1"/>
  <c r="BQ2" i="1"/>
  <c r="V2" i="2"/>
  <c r="W2" i="2" s="1"/>
  <c r="X2" i="2" s="1"/>
  <c r="F11" i="1"/>
  <c r="F12" i="1"/>
  <c r="F13"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AN7" i="1"/>
  <c r="BO1" i="1"/>
  <c r="BN1" i="1"/>
  <c r="BJ1" i="1"/>
  <c r="BI1" i="1"/>
  <c r="BE1" i="1"/>
  <c r="BD1" i="1"/>
  <c r="AZ1" i="1"/>
  <c r="AY1" i="1"/>
  <c r="AU1" i="1"/>
  <c r="AT1" i="1"/>
  <c r="AP1" i="1"/>
  <c r="AO1" i="1"/>
  <c r="E20" i="2"/>
  <c r="F20" i="2"/>
  <c r="G20" i="2"/>
  <c r="H20" i="2"/>
  <c r="D20" i="2"/>
  <c r="BU19" i="1"/>
  <c r="BT19" i="1"/>
  <c r="BS19" i="1"/>
  <c r="BQ1" i="1"/>
  <c r="BP1" i="1"/>
  <c r="BL1" i="1"/>
  <c r="BK1" i="1"/>
  <c r="BG1" i="1"/>
  <c r="BF1" i="1"/>
  <c r="BB1" i="1"/>
  <c r="BA1" i="1"/>
  <c r="AW1" i="1"/>
  <c r="AV1" i="1"/>
  <c r="AR1" i="1"/>
  <c r="AQ1" i="1"/>
  <c r="BQ7" i="1"/>
  <c r="BP7" i="1"/>
  <c r="BL7" i="1"/>
  <c r="BK7" i="1"/>
  <c r="BG7" i="1"/>
  <c r="BF7" i="1"/>
  <c r="BB7" i="1"/>
  <c r="BA7" i="1"/>
  <c r="AW7" i="1"/>
  <c r="AV7" i="1"/>
  <c r="AR7" i="1"/>
  <c r="AQ7" i="1"/>
  <c r="AM7" i="1"/>
  <c r="AL7" i="1"/>
  <c r="AH7" i="1"/>
  <c r="AG7" i="1"/>
  <c r="AC7" i="1"/>
  <c r="AB7" i="1"/>
  <c r="X7" i="1"/>
  <c r="W7" i="1"/>
  <c r="S7" i="1"/>
  <c r="R7" i="1"/>
  <c r="N7" i="1"/>
  <c r="M7" i="1"/>
  <c r="BS11" i="1"/>
  <c r="BT11" i="1"/>
  <c r="BU11" i="1"/>
  <c r="BS12" i="1"/>
  <c r="BT12" i="1"/>
  <c r="BU12" i="1"/>
  <c r="BS13" i="1"/>
  <c r="BT13" i="1"/>
  <c r="BU13" i="1"/>
  <c r="BS14" i="1"/>
  <c r="BT14" i="1"/>
  <c r="BU14" i="1"/>
  <c r="BS15" i="1"/>
  <c r="BT15" i="1"/>
  <c r="BU15" i="1"/>
  <c r="BS16" i="1"/>
  <c r="BT16" i="1"/>
  <c r="BU16" i="1"/>
  <c r="BS17" i="1"/>
  <c r="BT17" i="1"/>
  <c r="BU17" i="1"/>
  <c r="BS18" i="1"/>
  <c r="BT18" i="1"/>
  <c r="BU18" i="1"/>
  <c r="BS20" i="1"/>
  <c r="BT20" i="1"/>
  <c r="BU20" i="1"/>
  <c r="BS21" i="1"/>
  <c r="BT21" i="1"/>
  <c r="BU21" i="1"/>
  <c r="BS22" i="1"/>
  <c r="BT22" i="1"/>
  <c r="BU22" i="1"/>
  <c r="BS23" i="1"/>
  <c r="BT23" i="1"/>
  <c r="BU23" i="1"/>
  <c r="BS24" i="1"/>
  <c r="BT24" i="1"/>
  <c r="BU24" i="1"/>
  <c r="BS25" i="1"/>
  <c r="BT25" i="1"/>
  <c r="BU25" i="1"/>
  <c r="BS26" i="1"/>
  <c r="BT26" i="1"/>
  <c r="BU26" i="1"/>
  <c r="BS27" i="1"/>
  <c r="BT27" i="1"/>
  <c r="BU27" i="1"/>
  <c r="BS28" i="1"/>
  <c r="BT28" i="1"/>
  <c r="BU28" i="1"/>
  <c r="BS29" i="1"/>
  <c r="BT29" i="1"/>
  <c r="BU29" i="1"/>
  <c r="BS30" i="1"/>
  <c r="BT30" i="1"/>
  <c r="BU30" i="1"/>
  <c r="BS31" i="1"/>
  <c r="BT31" i="1"/>
  <c r="BU31" i="1"/>
  <c r="BS32" i="1"/>
  <c r="BT32" i="1"/>
  <c r="BU32" i="1"/>
  <c r="BS33" i="1"/>
  <c r="BT33" i="1"/>
  <c r="BU33" i="1"/>
  <c r="BS34" i="1"/>
  <c r="BT34" i="1"/>
  <c r="BU34" i="1"/>
  <c r="BS35" i="1"/>
  <c r="BT35" i="1"/>
  <c r="BU35" i="1"/>
  <c r="BS36" i="1"/>
  <c r="BT36" i="1"/>
  <c r="BU36" i="1"/>
  <c r="BS37" i="1"/>
  <c r="BT37" i="1"/>
  <c r="BU37" i="1"/>
  <c r="BS38" i="1"/>
  <c r="BT38" i="1"/>
  <c r="BU38" i="1"/>
  <c r="BS39" i="1"/>
  <c r="BT39" i="1"/>
  <c r="BU39" i="1"/>
  <c r="K7" i="1"/>
  <c r="L7" i="1"/>
  <c r="P7" i="1"/>
  <c r="Q7" i="1"/>
  <c r="U7" i="1"/>
  <c r="V7" i="1"/>
  <c r="Z7" i="1"/>
  <c r="AA7" i="1"/>
  <c r="AE7" i="1"/>
  <c r="AF7" i="1"/>
  <c r="AJ7" i="1"/>
  <c r="AK7" i="1"/>
  <c r="AO7" i="1"/>
  <c r="AP7" i="1"/>
  <c r="AT7" i="1"/>
  <c r="AU7" i="1"/>
  <c r="AY7" i="1"/>
  <c r="AZ7" i="1"/>
  <c r="BD7" i="1"/>
  <c r="BE7" i="1"/>
  <c r="BI7" i="1"/>
  <c r="BJ7" i="1"/>
  <c r="BN7" i="1"/>
  <c r="BO7" i="1"/>
  <c r="BS41" i="1"/>
  <c r="BS56" i="1"/>
  <c r="BS51" i="1"/>
  <c r="BT41" i="1"/>
  <c r="BT56" i="1"/>
  <c r="BT51" i="1"/>
  <c r="BU41" i="1"/>
  <c r="BU56" i="1"/>
  <c r="BU51" i="1"/>
  <c r="BU64" i="1"/>
  <c r="BT64" i="1"/>
  <c r="BS64" i="1"/>
  <c r="BU63" i="1"/>
  <c r="BT63" i="1"/>
  <c r="BS63" i="1"/>
  <c r="BU62" i="1"/>
  <c r="BT62" i="1"/>
  <c r="BS62" i="1"/>
  <c r="BU61" i="1"/>
  <c r="BT61" i="1"/>
  <c r="BS61" i="1"/>
  <c r="BU60" i="1"/>
  <c r="BT60" i="1"/>
  <c r="BS60" i="1"/>
  <c r="BU59" i="1"/>
  <c r="BT59" i="1"/>
  <c r="BS59" i="1"/>
  <c r="BU58" i="1"/>
  <c r="BT58" i="1"/>
  <c r="BS58" i="1"/>
  <c r="BU57" i="1"/>
  <c r="BT57" i="1"/>
  <c r="BS57" i="1"/>
  <c r="BU55" i="1"/>
  <c r="BT55" i="1"/>
  <c r="BS55" i="1"/>
  <c r="BU54" i="1"/>
  <c r="BT54" i="1"/>
  <c r="BS54" i="1"/>
  <c r="BU53" i="1"/>
  <c r="BT53" i="1"/>
  <c r="BS53" i="1"/>
  <c r="BU52" i="1"/>
  <c r="BT52" i="1"/>
  <c r="BS52" i="1"/>
  <c r="BU50" i="1"/>
  <c r="BT50" i="1"/>
  <c r="BS50" i="1"/>
  <c r="BU49" i="1"/>
  <c r="BT49" i="1"/>
  <c r="BS49" i="1"/>
  <c r="BU48" i="1"/>
  <c r="BT48" i="1"/>
  <c r="BS48" i="1"/>
  <c r="BU47" i="1"/>
  <c r="BT47" i="1"/>
  <c r="BS47" i="1"/>
  <c r="BU46" i="1"/>
  <c r="BT46" i="1"/>
  <c r="BS46" i="1"/>
  <c r="BU45" i="1"/>
  <c r="BT45" i="1"/>
  <c r="BS45" i="1"/>
  <c r="BU44" i="1"/>
  <c r="BT44" i="1"/>
  <c r="BS44" i="1"/>
  <c r="BU43" i="1"/>
  <c r="BT43" i="1"/>
  <c r="BS43" i="1"/>
  <c r="BU42" i="1"/>
  <c r="BT42" i="1"/>
  <c r="BS42" i="1"/>
  <c r="BU40" i="1"/>
  <c r="BT40" i="1"/>
  <c r="BS40" i="1"/>
  <c r="E27" i="2"/>
  <c r="F27" i="2"/>
  <c r="H27" i="2"/>
  <c r="D27" i="2"/>
  <c r="G27" i="2"/>
  <c r="G22" i="2"/>
  <c r="H22" i="2"/>
  <c r="E22" i="2"/>
  <c r="F22" i="2"/>
  <c r="D22" i="2"/>
  <c r="H29" i="2"/>
  <c r="G29" i="2"/>
  <c r="D29" i="2"/>
  <c r="E29" i="2"/>
  <c r="F29" i="2"/>
  <c r="H31" i="2"/>
  <c r="G31" i="2"/>
  <c r="D31" i="2"/>
  <c r="E31" i="2"/>
  <c r="F31" i="2"/>
  <c r="F30" i="2"/>
  <c r="E30" i="2"/>
  <c r="H30" i="2"/>
  <c r="D30" i="2"/>
  <c r="G30" i="2"/>
  <c r="F28" i="2"/>
  <c r="E28" i="2"/>
  <c r="D28" i="2"/>
  <c r="H28" i="2"/>
  <c r="G28" i="2"/>
  <c r="F26" i="2"/>
  <c r="D26" i="2"/>
  <c r="H26" i="2"/>
  <c r="E26" i="2"/>
  <c r="G26" i="2"/>
  <c r="Y12" i="1"/>
  <c r="BW12" i="1"/>
  <c r="Y11" i="1"/>
  <c r="BV11" i="1"/>
  <c r="BV9" i="1"/>
  <c r="BW11" i="1"/>
  <c r="BT1" i="1"/>
  <c r="BS1" i="1"/>
  <c r="I2" i="1"/>
  <c r="BU1" i="1"/>
  <c r="BR7" i="1"/>
  <c r="BR1" i="1"/>
  <c r="BR2" i="1"/>
  <c r="O34" i="1"/>
  <c r="AS11" i="1"/>
  <c r="BH11" i="1"/>
  <c r="O11" i="1"/>
  <c r="AS57" i="1"/>
  <c r="Y57" i="1"/>
  <c r="BH49" i="1"/>
  <c r="Y49" i="1"/>
  <c r="BM41" i="1"/>
  <c r="Y41" i="1"/>
  <c r="AS37" i="1"/>
  <c r="Y37" i="1"/>
  <c r="AX29" i="1"/>
  <c r="Y29" i="1"/>
  <c r="AD64" i="1"/>
  <c r="Y64" i="1"/>
  <c r="O60" i="1"/>
  <c r="Y60" i="1"/>
  <c r="AD56" i="1"/>
  <c r="Y56" i="1"/>
  <c r="O52" i="1"/>
  <c r="Y52" i="1"/>
  <c r="AD48" i="1"/>
  <c r="Y48" i="1"/>
  <c r="O44" i="1"/>
  <c r="Y44" i="1"/>
  <c r="AD40" i="1"/>
  <c r="Y40" i="1"/>
  <c r="O36" i="1"/>
  <c r="Y36" i="1"/>
  <c r="AD32" i="1"/>
  <c r="Y32" i="1"/>
  <c r="O28" i="1"/>
  <c r="Y28" i="1"/>
  <c r="AX58" i="1"/>
  <c r="Y58" i="1"/>
  <c r="BC50" i="1"/>
  <c r="Y50" i="1"/>
  <c r="BM42" i="1"/>
  <c r="Y42" i="1"/>
  <c r="BH34" i="1"/>
  <c r="Y34" i="1"/>
  <c r="AS61" i="1"/>
  <c r="Y61" i="1"/>
  <c r="BH53" i="1"/>
  <c r="Y53" i="1"/>
  <c r="AX45" i="1"/>
  <c r="Y45" i="1"/>
  <c r="BC33" i="1"/>
  <c r="Y33" i="1"/>
  <c r="AI63" i="1"/>
  <c r="Y63" i="1"/>
  <c r="O59" i="1"/>
  <c r="Y59" i="1"/>
  <c r="AI55" i="1"/>
  <c r="Y55" i="1"/>
  <c r="T51" i="1"/>
  <c r="Y51" i="1"/>
  <c r="AI47" i="1"/>
  <c r="Y47" i="1"/>
  <c r="T43" i="1"/>
  <c r="Y43" i="1"/>
  <c r="AI39" i="1"/>
  <c r="Y39" i="1"/>
  <c r="AI35" i="1"/>
  <c r="Y35" i="1"/>
  <c r="AI31" i="1"/>
  <c r="Y31" i="1"/>
  <c r="AI27" i="1"/>
  <c r="Y27" i="1"/>
  <c r="O40" i="1"/>
  <c r="BM40" i="1"/>
  <c r="BC21" i="1"/>
  <c r="O20" i="1"/>
  <c r="AD16" i="1"/>
  <c r="J12" i="1"/>
  <c r="BC32" i="1"/>
  <c r="AS32" i="1"/>
  <c r="O32" i="1"/>
  <c r="AI23" i="1"/>
  <c r="AI19" i="1"/>
  <c r="AI15" i="1"/>
  <c r="BM11" i="1"/>
  <c r="AD24" i="1"/>
  <c r="BH36" i="1"/>
  <c r="AI14" i="1"/>
  <c r="BH13" i="1"/>
  <c r="AX16" i="1"/>
  <c r="BC16" i="1"/>
  <c r="BH21" i="1"/>
  <c r="BM16" i="1"/>
  <c r="BC13" i="1"/>
  <c r="AS16" i="1"/>
  <c r="AX48" i="1"/>
  <c r="O16" i="1"/>
  <c r="AX24" i="1"/>
  <c r="BH16" i="1"/>
  <c r="BC24" i="1"/>
  <c r="AX64" i="1"/>
  <c r="AS24" i="1"/>
  <c r="BH48" i="1"/>
  <c r="O48" i="1"/>
  <c r="BM21" i="1"/>
  <c r="AX17" i="1"/>
  <c r="AS45" i="1"/>
  <c r="T11" i="1"/>
  <c r="AI11" i="1"/>
  <c r="BC11" i="1"/>
  <c r="BC61" i="1"/>
  <c r="AX11" i="1"/>
  <c r="O24" i="1"/>
  <c r="AS63" i="1"/>
  <c r="BM59" i="1"/>
  <c r="J39" i="1"/>
  <c r="BC51" i="1"/>
  <c r="AI46" i="1"/>
  <c r="AS46" i="1"/>
  <c r="AS53" i="1"/>
  <c r="BT2" i="1"/>
  <c r="AS39" i="1"/>
  <c r="AX43" i="1"/>
  <c r="AS48" i="1"/>
  <c r="BC64" i="1"/>
  <c r="BM45" i="1"/>
  <c r="BM43" i="1"/>
  <c r="BM35" i="1"/>
  <c r="BH35" i="1"/>
  <c r="J23" i="1"/>
  <c r="T27" i="1"/>
  <c r="AX39" i="1"/>
  <c r="AS43" i="1"/>
  <c r="J31" i="1"/>
  <c r="BM48" i="1"/>
  <c r="BH61" i="1"/>
  <c r="AX60" i="1"/>
  <c r="BH43" i="1"/>
  <c r="J63" i="1"/>
  <c r="O56" i="1"/>
  <c r="AI43" i="1"/>
  <c r="AI30" i="1"/>
  <c r="AX30" i="1"/>
  <c r="J30" i="1"/>
  <c r="BC30" i="1"/>
  <c r="AI62" i="1"/>
  <c r="J62" i="1"/>
  <c r="AS62" i="1"/>
  <c r="BM47" i="1"/>
  <c r="BM37" i="1"/>
  <c r="T19" i="1"/>
  <c r="BH19" i="1"/>
  <c r="BM27" i="1"/>
  <c r="AX59" i="1"/>
  <c r="AS64" i="1"/>
  <c r="AX27" i="1"/>
  <c r="BC55" i="1"/>
  <c r="AS14" i="1"/>
  <c r="BC27" i="1"/>
  <c r="BM32" i="1"/>
  <c r="BH40" i="1"/>
  <c r="J59" i="1"/>
  <c r="O27" i="1"/>
  <c r="T59" i="1"/>
  <c r="BI3" i="1"/>
  <c r="BJ3" i="1"/>
  <c r="AS23" i="1"/>
  <c r="AX41" i="1"/>
  <c r="BC19" i="1"/>
  <c r="AX55" i="1"/>
  <c r="AS27" i="1"/>
  <c r="AX32" i="1"/>
  <c r="BM64" i="1"/>
  <c r="BH27" i="1"/>
  <c r="BH59" i="1"/>
  <c r="BH37" i="1"/>
  <c r="AS40" i="1"/>
  <c r="BH64" i="1"/>
  <c r="BC59" i="1"/>
  <c r="J43" i="1"/>
  <c r="J27" i="1"/>
  <c r="O43" i="1"/>
  <c r="AI59" i="1"/>
  <c r="AI54" i="1"/>
  <c r="BH54" i="1"/>
  <c r="J54" i="1"/>
  <c r="BC54" i="1"/>
  <c r="AX54" i="1"/>
  <c r="AI22" i="1"/>
  <c r="AX22" i="1"/>
  <c r="BM22" i="1"/>
  <c r="J22" i="1"/>
  <c r="AS22" i="1"/>
  <c r="AI38" i="1"/>
  <c r="BM38" i="1"/>
  <c r="BC38" i="1"/>
  <c r="J38" i="1"/>
  <c r="AS38" i="1"/>
  <c r="BH38" i="1"/>
  <c r="AS19" i="1"/>
  <c r="AS31" i="1"/>
  <c r="BM51" i="1"/>
  <c r="J19" i="1"/>
  <c r="T35" i="1"/>
  <c r="BM19" i="1"/>
  <c r="AX35" i="1"/>
  <c r="AS51" i="1"/>
  <c r="BT7" i="1"/>
  <c r="BH24" i="1"/>
  <c r="BC56" i="1"/>
  <c r="BC35" i="1"/>
  <c r="BM56" i="1"/>
  <c r="AS12" i="1"/>
  <c r="AS56" i="1"/>
  <c r="BM46" i="1"/>
  <c r="BM24" i="1"/>
  <c r="AX40" i="1"/>
  <c r="BC46" i="1"/>
  <c r="BH18" i="1"/>
  <c r="AT3" i="1"/>
  <c r="J47" i="1"/>
  <c r="O63" i="1"/>
  <c r="O19" i="1"/>
  <c r="T31" i="1"/>
  <c r="BM60" i="1"/>
  <c r="AS35" i="1"/>
  <c r="J51" i="1"/>
  <c r="O51" i="1"/>
  <c r="O35" i="1"/>
  <c r="T63" i="1"/>
  <c r="T15" i="1"/>
  <c r="AX19" i="1"/>
  <c r="AX47" i="1"/>
  <c r="AX51" i="1"/>
  <c r="BH28" i="1"/>
  <c r="AS44" i="1"/>
  <c r="AX50" i="1"/>
  <c r="AX56" i="1"/>
  <c r="AX12" i="1"/>
  <c r="BH30" i="1"/>
  <c r="BC40" i="1"/>
  <c r="BH56" i="1"/>
  <c r="BC62" i="1"/>
  <c r="J55" i="1"/>
  <c r="J46" i="1"/>
  <c r="J35" i="1"/>
  <c r="O31" i="1"/>
  <c r="T47" i="1"/>
  <c r="AI51" i="1"/>
  <c r="BD3" i="1"/>
  <c r="AI50" i="1"/>
  <c r="J50" i="1"/>
  <c r="AS50" i="1"/>
  <c r="BH50" i="1"/>
  <c r="BM50" i="1"/>
  <c r="AI34" i="1"/>
  <c r="J34" i="1"/>
  <c r="BM34" i="1"/>
  <c r="AS34" i="1"/>
  <c r="AX34" i="1"/>
  <c r="BC34" i="1"/>
  <c r="AI18" i="1"/>
  <c r="AX18" i="1"/>
  <c r="AS18" i="1"/>
  <c r="BM18" i="1"/>
  <c r="BC18" i="1"/>
  <c r="AI58" i="1"/>
  <c r="J58" i="1"/>
  <c r="BH58" i="1"/>
  <c r="AS58" i="1"/>
  <c r="BM58" i="1"/>
  <c r="AI42" i="1"/>
  <c r="J42" i="1"/>
  <c r="AX42" i="1"/>
  <c r="BC42" i="1"/>
  <c r="AS42" i="1"/>
  <c r="BH42" i="1"/>
  <c r="AI26" i="1"/>
  <c r="J26" i="1"/>
  <c r="AS26" i="1"/>
  <c r="BC26" i="1"/>
  <c r="BH26" i="1"/>
  <c r="BM26" i="1"/>
  <c r="AX26" i="1"/>
  <c r="AY3" i="1"/>
  <c r="AZ3" i="1"/>
  <c r="BM52" i="1"/>
  <c r="BC60" i="1"/>
  <c r="BH23" i="1"/>
  <c r="BH31" i="1"/>
  <c r="BH47" i="1"/>
  <c r="BH63" i="1"/>
  <c r="BH55" i="1"/>
  <c r="BH15" i="1"/>
  <c r="BM20" i="1"/>
  <c r="O39" i="1"/>
  <c r="BC31" i="1"/>
  <c r="BM55" i="1"/>
  <c r="AX63" i="1"/>
  <c r="BH20" i="1"/>
  <c r="BC22" i="1"/>
  <c r="BM30" i="1"/>
  <c r="BH46" i="1"/>
  <c r="AS52" i="1"/>
  <c r="AX62" i="1"/>
  <c r="AX23" i="1"/>
  <c r="AS47" i="1"/>
  <c r="BC63" i="1"/>
  <c r="BH12" i="1"/>
  <c r="BM12" i="1"/>
  <c r="BC23" i="1"/>
  <c r="AX15" i="1"/>
  <c r="BH60" i="1"/>
  <c r="BM28" i="1"/>
  <c r="AS36" i="1"/>
  <c r="BC47" i="1"/>
  <c r="BC28" i="1"/>
  <c r="AX36" i="1"/>
  <c r="BM54" i="1"/>
  <c r="BM14" i="1"/>
  <c r="BC20" i="1"/>
  <c r="BM63" i="1"/>
  <c r="AX38" i="1"/>
  <c r="BC36" i="1"/>
  <c r="BM15" i="1"/>
  <c r="O47" i="1"/>
  <c r="O15" i="1"/>
  <c r="T55" i="1"/>
  <c r="T39" i="1"/>
  <c r="T23" i="1"/>
  <c r="AO3" i="1"/>
  <c r="AX31" i="1"/>
  <c r="AX28" i="1"/>
  <c r="BM44" i="1"/>
  <c r="BC39" i="1"/>
  <c r="AX44" i="1"/>
  <c r="BM36" i="1"/>
  <c r="AX52" i="1"/>
  <c r="AS15" i="1"/>
  <c r="BM23" i="1"/>
  <c r="BM31" i="1"/>
  <c r="AS55" i="1"/>
  <c r="AX20" i="1"/>
  <c r="AS30" i="1"/>
  <c r="BC44" i="1"/>
  <c r="AX46" i="1"/>
  <c r="BC52" i="1"/>
  <c r="AS60" i="1"/>
  <c r="BH62" i="1"/>
  <c r="BM39" i="1"/>
  <c r="BC12" i="1"/>
  <c r="BH14" i="1"/>
  <c r="BC15" i="1"/>
  <c r="BH52" i="1"/>
  <c r="BH44" i="1"/>
  <c r="AS54" i="1"/>
  <c r="BM62" i="1"/>
  <c r="BH39" i="1"/>
  <c r="BC14" i="1"/>
  <c r="BH22" i="1"/>
  <c r="AS20" i="1"/>
  <c r="AS28" i="1"/>
  <c r="AX14" i="1"/>
  <c r="O64" i="1"/>
  <c r="O55" i="1"/>
  <c r="O23" i="1"/>
  <c r="T2" i="2"/>
  <c r="AI57" i="1"/>
  <c r="O57" i="1"/>
  <c r="T57" i="1"/>
  <c r="AD57" i="1"/>
  <c r="BH57" i="1"/>
  <c r="BM57" i="1"/>
  <c r="J57" i="1"/>
  <c r="AI49" i="1"/>
  <c r="O49" i="1"/>
  <c r="T49" i="1"/>
  <c r="AD49" i="1"/>
  <c r="BM49" i="1"/>
  <c r="J49" i="1"/>
  <c r="AX49" i="1"/>
  <c r="AI41" i="1"/>
  <c r="O41" i="1"/>
  <c r="T41" i="1"/>
  <c r="AD41" i="1"/>
  <c r="J41" i="1"/>
  <c r="BH41" i="1"/>
  <c r="AI33" i="1"/>
  <c r="O33" i="1"/>
  <c r="T33" i="1"/>
  <c r="AD33" i="1"/>
  <c r="AS33" i="1"/>
  <c r="J33" i="1"/>
  <c r="AI25" i="1"/>
  <c r="O25" i="1"/>
  <c r="T25" i="1"/>
  <c r="AD25" i="1"/>
  <c r="BH25" i="1"/>
  <c r="BC25" i="1"/>
  <c r="AS25" i="1"/>
  <c r="J25" i="1"/>
  <c r="BM25" i="1"/>
  <c r="AX25" i="1"/>
  <c r="AI17" i="1"/>
  <c r="O17" i="1"/>
  <c r="T17" i="1"/>
  <c r="J17" i="1"/>
  <c r="AD17" i="1"/>
  <c r="AS17" i="1"/>
  <c r="BM17" i="1"/>
  <c r="BC17" i="1"/>
  <c r="AX33" i="1"/>
  <c r="BC41" i="1"/>
  <c r="AS41" i="1"/>
  <c r="BC57" i="1"/>
  <c r="AS49" i="1"/>
  <c r="BH17" i="1"/>
  <c r="BH33" i="1"/>
  <c r="BU2" i="1"/>
  <c r="BU7" i="1"/>
  <c r="BS2" i="1"/>
  <c r="BS7" i="1"/>
  <c r="BC49" i="1"/>
  <c r="BM33" i="1"/>
  <c r="AX57" i="1"/>
  <c r="AN2" i="1"/>
  <c r="AN1" i="1"/>
  <c r="BN3" i="1"/>
  <c r="AI61" i="1"/>
  <c r="O61" i="1"/>
  <c r="T61" i="1"/>
  <c r="AD61" i="1"/>
  <c r="BM61" i="1"/>
  <c r="J61" i="1"/>
  <c r="AX61" i="1"/>
  <c r="AI53" i="1"/>
  <c r="O53" i="1"/>
  <c r="T53" i="1"/>
  <c r="AD53" i="1"/>
  <c r="BC53" i="1"/>
  <c r="BM53" i="1"/>
  <c r="J53" i="1"/>
  <c r="AX53" i="1"/>
  <c r="AI45" i="1"/>
  <c r="O45" i="1"/>
  <c r="T45" i="1"/>
  <c r="AD45" i="1"/>
  <c r="BC45" i="1"/>
  <c r="J45" i="1"/>
  <c r="BH45" i="1"/>
  <c r="AI37" i="1"/>
  <c r="O37" i="1"/>
  <c r="T37" i="1"/>
  <c r="AD37" i="1"/>
  <c r="BC37" i="1"/>
  <c r="J37" i="1"/>
  <c r="AX37" i="1"/>
  <c r="AI29" i="1"/>
  <c r="O29" i="1"/>
  <c r="T29" i="1"/>
  <c r="AD29" i="1"/>
  <c r="BH29" i="1"/>
  <c r="AS29" i="1"/>
  <c r="J29" i="1"/>
  <c r="BC29" i="1"/>
  <c r="BM29" i="1"/>
  <c r="AI21" i="1"/>
  <c r="O21" i="1"/>
  <c r="T21" i="1"/>
  <c r="AD21" i="1"/>
  <c r="AX21" i="1"/>
  <c r="J21" i="1"/>
  <c r="AS21" i="1"/>
  <c r="AI13" i="1"/>
  <c r="O13" i="1"/>
  <c r="T13" i="1"/>
  <c r="AD13" i="1"/>
  <c r="J13" i="1"/>
  <c r="AX13" i="1"/>
  <c r="BM13" i="1"/>
  <c r="AS13" i="1"/>
  <c r="J16" i="1"/>
  <c r="T62" i="1"/>
  <c r="T54" i="1"/>
  <c r="T46" i="1"/>
  <c r="T38" i="1"/>
  <c r="T30" i="1"/>
  <c r="T22" i="1"/>
  <c r="T14" i="1"/>
  <c r="AD60" i="1"/>
  <c r="AD52" i="1"/>
  <c r="AD44" i="1"/>
  <c r="AD36" i="1"/>
  <c r="AD28" i="1"/>
  <c r="AD20" i="1"/>
  <c r="AD12" i="1"/>
  <c r="J64" i="1"/>
  <c r="J60" i="1"/>
  <c r="J56" i="1"/>
  <c r="J52" i="1"/>
  <c r="J48" i="1"/>
  <c r="J44" i="1"/>
  <c r="J40" i="1"/>
  <c r="J36" i="1"/>
  <c r="J32" i="1"/>
  <c r="J28" i="1"/>
  <c r="J24" i="1"/>
  <c r="J20" i="1"/>
  <c r="O12" i="1"/>
  <c r="AD63" i="1"/>
  <c r="AD59" i="1"/>
  <c r="AD55" i="1"/>
  <c r="AD51" i="1"/>
  <c r="AD47" i="1"/>
  <c r="AD43" i="1"/>
  <c r="AD39" i="1"/>
  <c r="AD35" i="1"/>
  <c r="AD31" i="1"/>
  <c r="AD27" i="1"/>
  <c r="AD23" i="1"/>
  <c r="AD19" i="1"/>
  <c r="AD15" i="1"/>
  <c r="J15" i="1"/>
  <c r="AD11" i="1"/>
  <c r="J11" i="1"/>
  <c r="T58" i="1"/>
  <c r="T50" i="1"/>
  <c r="T42" i="1"/>
  <c r="T34" i="1"/>
  <c r="T26" i="1"/>
  <c r="T18" i="1"/>
  <c r="T64" i="1"/>
  <c r="AI64" i="1"/>
  <c r="AD62" i="1"/>
  <c r="O62" i="1"/>
  <c r="T60" i="1"/>
  <c r="AI60" i="1"/>
  <c r="AD58" i="1"/>
  <c r="O58" i="1"/>
  <c r="T56" i="1"/>
  <c r="AI56" i="1"/>
  <c r="AD54" i="1"/>
  <c r="O54" i="1"/>
  <c r="T52" i="1"/>
  <c r="AI52" i="1"/>
  <c r="AD50" i="1"/>
  <c r="O50" i="1"/>
  <c r="T48" i="1"/>
  <c r="AI48" i="1"/>
  <c r="AD46" i="1"/>
  <c r="O46" i="1"/>
  <c r="T44" i="1"/>
  <c r="AI44" i="1"/>
  <c r="AD42" i="1"/>
  <c r="O42" i="1"/>
  <c r="T40" i="1"/>
  <c r="AI40" i="1"/>
  <c r="AD38" i="1"/>
  <c r="O38" i="1"/>
  <c r="T36" i="1"/>
  <c r="AI36" i="1"/>
  <c r="AD34" i="1"/>
  <c r="T32" i="1"/>
  <c r="AI32" i="1"/>
  <c r="AD30" i="1"/>
  <c r="O30" i="1"/>
  <c r="T28" i="1"/>
  <c r="AI28" i="1"/>
  <c r="AD26" i="1"/>
  <c r="O26" i="1"/>
  <c r="T24" i="1"/>
  <c r="AI24" i="1"/>
  <c r="AD22" i="1"/>
  <c r="O22" i="1"/>
  <c r="T20" i="1"/>
  <c r="AI20" i="1"/>
  <c r="AD18" i="1"/>
  <c r="J18" i="1"/>
  <c r="O18" i="1"/>
  <c r="T16" i="1"/>
  <c r="AI16" i="1"/>
  <c r="AD14" i="1"/>
  <c r="J14" i="1"/>
  <c r="O14" i="1"/>
  <c r="T12" i="1"/>
  <c r="AI12" i="1"/>
  <c r="AD7" i="1"/>
  <c r="BW9" i="1"/>
  <c r="P3" i="1"/>
  <c r="Y1" i="1"/>
  <c r="Y2" i="1"/>
  <c r="Y7" i="1"/>
  <c r="U3" i="1"/>
  <c r="V3" i="1"/>
  <c r="K3" i="1"/>
  <c r="Y5" i="2"/>
  <c r="Y9" i="2"/>
  <c r="Y13" i="2"/>
  <c r="Y4" i="2"/>
  <c r="Y6" i="2"/>
  <c r="Y10" i="2"/>
  <c r="Y14" i="2"/>
  <c r="Y7" i="2"/>
  <c r="Y11" i="2"/>
  <c r="Y15" i="2"/>
  <c r="Y8" i="2"/>
  <c r="Y12" i="2"/>
  <c r="Y16" i="2"/>
  <c r="AI1" i="1"/>
  <c r="T1" i="1"/>
  <c r="O1" i="1"/>
  <c r="AD1" i="1"/>
  <c r="AI2" i="1"/>
  <c r="AI7" i="1"/>
  <c r="J2" i="1"/>
  <c r="T7" i="1"/>
  <c r="O7" i="1"/>
  <c r="O2" i="1"/>
  <c r="AD2" i="1"/>
  <c r="T2" i="1"/>
  <c r="J7" i="1"/>
  <c r="BH3" i="1"/>
  <c r="BM1" i="1"/>
  <c r="BH1" i="1"/>
  <c r="BH7" i="1"/>
  <c r="BH2" i="1"/>
  <c r="AX7" i="1"/>
  <c r="AX3" i="1"/>
  <c r="BM7" i="1"/>
  <c r="AE3" i="1"/>
  <c r="AD3" i="1"/>
  <c r="AN3" i="1"/>
  <c r="AP3" i="1"/>
  <c r="BC7" i="1"/>
  <c r="AS7" i="1"/>
  <c r="BE3" i="1"/>
  <c r="BC3" i="1"/>
  <c r="BO3" i="1"/>
  <c r="BM3" i="1"/>
  <c r="BM2" i="1"/>
  <c r="BC2" i="1"/>
  <c r="BC1" i="1"/>
  <c r="Z3" i="1"/>
  <c r="AS2" i="1"/>
  <c r="AS1" i="1"/>
  <c r="AS3" i="1"/>
  <c r="AU3" i="1"/>
  <c r="J1" i="1"/>
  <c r="AJ3" i="1"/>
  <c r="AX1" i="1"/>
  <c r="AX2" i="1"/>
  <c r="AF3" i="1"/>
  <c r="T3" i="1"/>
  <c r="AI3" i="1"/>
  <c r="AK3" i="1"/>
  <c r="Y3" i="1"/>
  <c r="AA3" i="1"/>
  <c r="J3" i="1"/>
  <c r="BR3" i="1"/>
  <c r="L3" i="1"/>
  <c r="O3" i="1"/>
  <c r="Q3" i="1"/>
  <c r="G50" i="1" l="1"/>
  <c r="G12" i="1"/>
  <c r="G41" i="1"/>
  <c r="G58" i="1"/>
  <c r="G28" i="1"/>
  <c r="G45" i="1"/>
  <c r="G62" i="1"/>
  <c r="G32" i="1"/>
  <c r="G37" i="1"/>
  <c r="G23" i="1"/>
  <c r="G40" i="1"/>
  <c r="G33" i="1"/>
  <c r="G13" i="1"/>
  <c r="G36" i="1"/>
  <c r="G57" i="1"/>
  <c r="G27" i="1"/>
  <c r="G44" i="1"/>
  <c r="G61" i="1"/>
  <c r="G31" i="1"/>
  <c r="G48" i="1"/>
  <c r="G53" i="1"/>
  <c r="G39" i="1"/>
  <c r="G56" i="1"/>
  <c r="G65" i="1"/>
  <c r="G34" i="1"/>
  <c r="G51" i="1"/>
  <c r="G25" i="1"/>
  <c r="G42" i="1"/>
  <c r="G59" i="1"/>
  <c r="G29" i="1"/>
  <c r="G46" i="1"/>
  <c r="G63" i="1"/>
  <c r="G11" i="1"/>
  <c r="G54" i="1"/>
  <c r="G24" i="1"/>
  <c r="G10" i="1"/>
  <c r="I1" i="1" s="1"/>
  <c r="G49" i="1"/>
  <c r="G35" i="1"/>
  <c r="G52" i="1"/>
  <c r="G26" i="1"/>
  <c r="G43" i="1"/>
  <c r="G60" i="1"/>
  <c r="G30" i="1"/>
  <c r="G47" i="1"/>
  <c r="G64" i="1"/>
  <c r="G38" i="1"/>
  <c r="G55" i="1"/>
  <c r="S13" i="2" l="1"/>
  <c r="S3" i="2"/>
  <c r="S6" i="2"/>
  <c r="S4" i="2"/>
  <c r="S5" i="2"/>
  <c r="S8" i="2"/>
  <c r="S11" i="2"/>
  <c r="S10" i="2"/>
  <c r="S12" i="2"/>
  <c r="S9" i="2"/>
  <c r="S2" i="2"/>
  <c r="S7" i="2"/>
</calcChain>
</file>

<file path=xl/comments1.xml><?xml version="1.0" encoding="utf-8"?>
<comments xmlns="http://schemas.openxmlformats.org/spreadsheetml/2006/main">
  <authors>
    <author>Henrik Ahlgren</author>
  </authors>
  <commentList>
    <comment ref="A9" authorId="0" shapeId="0">
      <text>
        <r>
          <rPr>
            <sz val="9"/>
            <color indexed="81"/>
            <rFont val="Tahoma"/>
            <family val="2"/>
          </rPr>
          <t>Om personen är konsult ska detta skrivas ut efter namnet ex., Kalle_Konsult</t>
        </r>
      </text>
    </comment>
    <comment ref="B9" authorId="0" shapeId="0">
      <text>
        <r>
          <rPr>
            <sz val="9"/>
            <color indexed="81"/>
            <rFont val="Tahoma"/>
            <family val="2"/>
          </rPr>
          <t xml:space="preserve">Välj i rullistan vilken gruppbeteckning som bäst stämmer överrens för din kommun. </t>
        </r>
      </text>
    </comment>
    <comment ref="C9" authorId="0" shapeId="0">
      <text>
        <r>
          <rPr>
            <sz val="9"/>
            <color indexed="81"/>
            <rFont val="Tahoma"/>
            <family val="2"/>
          </rPr>
          <t xml:space="preserve">Hur lång erfarenhet har den anställde? Välj i rullistan det som matchar bäst. </t>
        </r>
      </text>
    </comment>
    <comment ref="D9" authorId="0" shapeId="0">
      <text>
        <r>
          <rPr>
            <b/>
            <sz val="9"/>
            <color indexed="81"/>
            <rFont val="Tahoma"/>
            <family val="2"/>
          </rPr>
          <t>Henrik Ahlgren:</t>
        </r>
        <r>
          <rPr>
            <sz val="9"/>
            <color indexed="81"/>
            <rFont val="Tahoma"/>
            <family val="2"/>
          </rPr>
          <t xml:space="preserve">
Se kodsättning nedan
</t>
        </r>
      </text>
    </comment>
    <comment ref="E9" authorId="0" shapeId="0">
      <text>
        <r>
          <rPr>
            <sz val="9"/>
            <color indexed="81"/>
            <rFont val="Tahoma"/>
            <family val="2"/>
          </rPr>
          <t>Här behöver du inte skriva någonting, cellen uppdateras automatiskt</t>
        </r>
      </text>
    </comment>
    <comment ref="H9" authorId="0" shapeId="0">
      <text>
        <r>
          <rPr>
            <sz val="9"/>
            <color indexed="81"/>
            <rFont val="Tahoma"/>
            <family val="2"/>
          </rPr>
          <t xml:space="preserve">OBS! Om medarbetaren byter sysselsättningsgrad behöver personen läggas på en ny rad med ny sysselsättningsgrad. </t>
        </r>
        <r>
          <rPr>
            <b/>
            <sz val="9"/>
            <color indexed="81"/>
            <rFont val="Tahoma"/>
            <family val="2"/>
          </rPr>
          <t>OBS! Skriv kommatecken och inte punkt</t>
        </r>
        <r>
          <rPr>
            <sz val="9"/>
            <color indexed="81"/>
            <rFont val="Tahoma"/>
            <family val="2"/>
          </rPr>
          <t xml:space="preserve">
</t>
        </r>
      </text>
    </comment>
    <comment ref="I9" authorId="0" shapeId="0">
      <text>
        <r>
          <rPr>
            <sz val="9"/>
            <color indexed="81"/>
            <rFont val="Tahoma"/>
            <family val="2"/>
          </rPr>
          <t>Här behöver du inte skriva någonting, cellen uppdateras automatiskt</t>
        </r>
      </text>
    </comment>
    <comment ref="J9" authorId="0" shapeId="0">
      <text>
        <r>
          <rPr>
            <sz val="9"/>
            <color indexed="81"/>
            <rFont val="Tahoma"/>
            <family val="2"/>
          </rPr>
          <t xml:space="preserve">Här behöver man inte skriva någonting, färgkodning kommer automatiskt
</t>
        </r>
      </text>
    </comment>
    <comment ref="K9" authorId="0" shapeId="0">
      <text>
        <r>
          <rPr>
            <sz val="9"/>
            <color indexed="81"/>
            <rFont val="Tahoma"/>
            <family val="2"/>
          </rPr>
          <t>Här skriver du in poängen för den anställde utifrån mätningen</t>
        </r>
      </text>
    </comment>
    <comment ref="L9" authorId="0" shapeId="0">
      <text>
        <r>
          <rPr>
            <sz val="9"/>
            <color indexed="81"/>
            <rFont val="Tahoma"/>
            <family val="2"/>
          </rPr>
          <t>Här skriver du in resultatet från arbetsnöjdhetsmätningen</t>
        </r>
      </text>
    </comment>
    <comment ref="M9" authorId="0" shapeId="0">
      <text>
        <r>
          <rPr>
            <sz val="9"/>
            <color indexed="81"/>
            <rFont val="Tahoma"/>
            <family val="2"/>
          </rPr>
          <t>Här skriver du in aktuell flextid för den anställde</t>
        </r>
      </text>
    </comment>
    <comment ref="N9" authorId="0" shapeId="0">
      <text>
        <r>
          <rPr>
            <sz val="9"/>
            <color indexed="81"/>
            <rFont val="Tahoma"/>
            <family val="2"/>
          </rPr>
          <t>Här skriver du in antal oskrivna utredningar för den anställde</t>
        </r>
      </text>
    </comment>
    <comment ref="O9" authorId="0" shapeId="0">
      <text>
        <r>
          <rPr>
            <sz val="9"/>
            <color indexed="81"/>
            <rFont val="Tahoma"/>
            <family val="2"/>
          </rPr>
          <t xml:space="preserve">Här behöver man inte skriva någonting, färgkodning kommer automatiskt
</t>
        </r>
      </text>
    </comment>
    <comment ref="P9" authorId="0" shapeId="0">
      <text>
        <r>
          <rPr>
            <sz val="9"/>
            <color indexed="81"/>
            <rFont val="Tahoma"/>
            <family val="2"/>
          </rPr>
          <t>Här skriver du in poängen för den anställde utifrån mätningen</t>
        </r>
      </text>
    </comment>
    <comment ref="Q9" authorId="0" shapeId="0">
      <text>
        <r>
          <rPr>
            <sz val="9"/>
            <color indexed="81"/>
            <rFont val="Tahoma"/>
            <family val="2"/>
          </rPr>
          <t>Här skriver du in resultatet från arbetsnöjdhetsmätningen</t>
        </r>
      </text>
    </comment>
    <comment ref="R9" authorId="0" shapeId="0">
      <text>
        <r>
          <rPr>
            <sz val="9"/>
            <color indexed="81"/>
            <rFont val="Tahoma"/>
            <family val="2"/>
          </rPr>
          <t>Här skriver du in aktuell flextid för den anställde</t>
        </r>
      </text>
    </comment>
    <comment ref="S9" authorId="0" shapeId="0">
      <text>
        <r>
          <rPr>
            <sz val="9"/>
            <color indexed="81"/>
            <rFont val="Tahoma"/>
            <family val="2"/>
          </rPr>
          <t>Här skriver du in antal oskrivna utredningar för den anställde</t>
        </r>
      </text>
    </comment>
    <comment ref="T9" authorId="0" shapeId="0">
      <text>
        <r>
          <rPr>
            <sz val="9"/>
            <color indexed="81"/>
            <rFont val="Tahoma"/>
            <family val="2"/>
          </rPr>
          <t xml:space="preserve">Här behöver man inte skriva någonting, färgkodning kommer automatiskt
</t>
        </r>
      </text>
    </comment>
    <comment ref="U9" authorId="0" shapeId="0">
      <text>
        <r>
          <rPr>
            <sz val="9"/>
            <color indexed="81"/>
            <rFont val="Tahoma"/>
            <family val="2"/>
          </rPr>
          <t>Här skriver du in poängen för den anställde utifrån mätningen</t>
        </r>
      </text>
    </comment>
    <comment ref="V9" authorId="0" shapeId="0">
      <text>
        <r>
          <rPr>
            <sz val="9"/>
            <color indexed="81"/>
            <rFont val="Tahoma"/>
            <family val="2"/>
          </rPr>
          <t>Här skriver du in resultatet från arbetsnöjdhetsmätningen</t>
        </r>
      </text>
    </comment>
    <comment ref="W9" authorId="0" shapeId="0">
      <text>
        <r>
          <rPr>
            <sz val="9"/>
            <color indexed="81"/>
            <rFont val="Tahoma"/>
            <family val="2"/>
          </rPr>
          <t>Här skriver du in aktuell flextid för den anställde</t>
        </r>
      </text>
    </comment>
    <comment ref="X9" authorId="0" shapeId="0">
      <text>
        <r>
          <rPr>
            <sz val="9"/>
            <color indexed="81"/>
            <rFont val="Tahoma"/>
            <family val="2"/>
          </rPr>
          <t>Här skriver du in antal oskrivna utredningar för den anställde</t>
        </r>
      </text>
    </comment>
    <comment ref="Y9" authorId="0" shapeId="0">
      <text>
        <r>
          <rPr>
            <sz val="9"/>
            <color indexed="81"/>
            <rFont val="Tahoma"/>
            <family val="2"/>
          </rPr>
          <t xml:space="preserve">Här behöver man inte skriva någonting, färgkodning kommer automatiskt
</t>
        </r>
      </text>
    </comment>
    <comment ref="Z9" authorId="0" shapeId="0">
      <text>
        <r>
          <rPr>
            <sz val="9"/>
            <color indexed="81"/>
            <rFont val="Tahoma"/>
            <family val="2"/>
          </rPr>
          <t>Här skriver du in poängen för den anställde utifrån mätningen</t>
        </r>
      </text>
    </comment>
    <comment ref="AA9" authorId="0" shapeId="0">
      <text>
        <r>
          <rPr>
            <sz val="9"/>
            <color indexed="81"/>
            <rFont val="Tahoma"/>
            <family val="2"/>
          </rPr>
          <t>Här skriver du in resultatet från arbetsnöjdhetsmätningen</t>
        </r>
      </text>
    </comment>
    <comment ref="AB9" authorId="0" shapeId="0">
      <text>
        <r>
          <rPr>
            <sz val="9"/>
            <color indexed="81"/>
            <rFont val="Tahoma"/>
            <family val="2"/>
          </rPr>
          <t>Här skriver du in aktuell flextid för den anställde</t>
        </r>
      </text>
    </comment>
    <comment ref="AC9" authorId="0" shapeId="0">
      <text>
        <r>
          <rPr>
            <sz val="9"/>
            <color indexed="81"/>
            <rFont val="Tahoma"/>
            <family val="2"/>
          </rPr>
          <t>Här skriver du in antal oskrivna utredningar för den anställde</t>
        </r>
      </text>
    </comment>
    <comment ref="AD9" authorId="0" shapeId="0">
      <text>
        <r>
          <rPr>
            <sz val="9"/>
            <color indexed="81"/>
            <rFont val="Tahoma"/>
            <family val="2"/>
          </rPr>
          <t xml:space="preserve">Här behöver man inte skriva någonting, färgkodning kommer automatiskt
</t>
        </r>
      </text>
    </comment>
    <comment ref="AE9" authorId="0" shapeId="0">
      <text>
        <r>
          <rPr>
            <sz val="9"/>
            <color indexed="81"/>
            <rFont val="Tahoma"/>
            <family val="2"/>
          </rPr>
          <t>Här skriver du in poängen för den anställde utifrån mätningen</t>
        </r>
      </text>
    </comment>
    <comment ref="AF9" authorId="0" shapeId="0">
      <text>
        <r>
          <rPr>
            <sz val="9"/>
            <color indexed="81"/>
            <rFont val="Tahoma"/>
            <family val="2"/>
          </rPr>
          <t>Här skriver du in resultatet från arbetsnöjdhetsmätningen</t>
        </r>
      </text>
    </comment>
    <comment ref="AG9" authorId="0" shapeId="0">
      <text>
        <r>
          <rPr>
            <sz val="9"/>
            <color indexed="81"/>
            <rFont val="Tahoma"/>
            <family val="2"/>
          </rPr>
          <t>Här skriver du in aktuell flextid för den anställde</t>
        </r>
      </text>
    </comment>
    <comment ref="AH9" authorId="0" shapeId="0">
      <text>
        <r>
          <rPr>
            <sz val="9"/>
            <color indexed="81"/>
            <rFont val="Tahoma"/>
            <family val="2"/>
          </rPr>
          <t>Här skriver du in antal oskrivna utredningar för den anställde</t>
        </r>
      </text>
    </comment>
    <comment ref="AI9" authorId="0" shapeId="0">
      <text>
        <r>
          <rPr>
            <sz val="9"/>
            <color indexed="81"/>
            <rFont val="Tahoma"/>
            <family val="2"/>
          </rPr>
          <t xml:space="preserve">Här behöver man inte skriva någonting, färgkodning kommer automatiskt
</t>
        </r>
      </text>
    </comment>
    <comment ref="AJ9" authorId="0" shapeId="0">
      <text>
        <r>
          <rPr>
            <sz val="9"/>
            <color indexed="81"/>
            <rFont val="Tahoma"/>
            <family val="2"/>
          </rPr>
          <t>Här skriver du in poängen för den anställde utifrån mätningen</t>
        </r>
      </text>
    </comment>
    <comment ref="AK9" authorId="0" shapeId="0">
      <text>
        <r>
          <rPr>
            <sz val="9"/>
            <color indexed="81"/>
            <rFont val="Tahoma"/>
            <family val="2"/>
          </rPr>
          <t>Här skriver du in resultatet från arbetsnöjdhetsmätningen</t>
        </r>
      </text>
    </comment>
    <comment ref="AL9" authorId="0" shapeId="0">
      <text>
        <r>
          <rPr>
            <sz val="9"/>
            <color indexed="81"/>
            <rFont val="Tahoma"/>
            <family val="2"/>
          </rPr>
          <t>Här skriver du in aktuell flextid för den anställde</t>
        </r>
      </text>
    </comment>
    <comment ref="AM9" authorId="0" shapeId="0">
      <text>
        <r>
          <rPr>
            <sz val="9"/>
            <color indexed="81"/>
            <rFont val="Tahoma"/>
            <family val="2"/>
          </rPr>
          <t>Här skriver du in antal oskrivna utredningar för den anställde</t>
        </r>
      </text>
    </comment>
    <comment ref="AN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AS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AX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BC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BH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 ref="BM9" authorId="0" shapeId="0">
      <text>
        <r>
          <rPr>
            <b/>
            <sz val="9"/>
            <color indexed="81"/>
            <rFont val="Tahoma"/>
            <family val="2"/>
          </rPr>
          <t>Henrik Ahlgren:</t>
        </r>
        <r>
          <rPr>
            <sz val="9"/>
            <color indexed="81"/>
            <rFont val="Tahoma"/>
            <family val="2"/>
          </rPr>
          <t xml:space="preserve">
Här behöver man inte skriva någonting, färgkodning kommer automatiskt
</t>
        </r>
      </text>
    </comment>
  </commentList>
</comments>
</file>

<file path=xl/sharedStrings.xml><?xml version="1.0" encoding="utf-8"?>
<sst xmlns="http://schemas.openxmlformats.org/spreadsheetml/2006/main" count="194" uniqueCount="99">
  <si>
    <t>Soc. Sekr</t>
  </si>
  <si>
    <t>Oskrivna utredningar</t>
  </si>
  <si>
    <t>Summa:</t>
  </si>
  <si>
    <t>Snitt:</t>
  </si>
  <si>
    <t>Ljus blå= Mycket under, mer än 20p</t>
  </si>
  <si>
    <t>Blå= Under mer än 5p</t>
  </si>
  <si>
    <t>Grön färg= Ok +/- 5p</t>
  </si>
  <si>
    <t>Gul = Över 5 -20p</t>
  </si>
  <si>
    <t>Orange= Mycket över, mer än 20p</t>
  </si>
  <si>
    <t>Rött= Mycket över, mer än 40p</t>
  </si>
  <si>
    <t>OK poäng enligt erfarenhet</t>
  </si>
  <si>
    <t>Lista</t>
  </si>
  <si>
    <t>Aneby</t>
  </si>
  <si>
    <t>Eksjö</t>
  </si>
  <si>
    <t>Gislaved</t>
  </si>
  <si>
    <t>Gnosjö</t>
  </si>
  <si>
    <t>Habo</t>
  </si>
  <si>
    <t>Jönköping</t>
  </si>
  <si>
    <t>Nässjö</t>
  </si>
  <si>
    <t>Mullsjö</t>
  </si>
  <si>
    <t>Sävsjö</t>
  </si>
  <si>
    <t>Tranås</t>
  </si>
  <si>
    <t>Vaggeryd</t>
  </si>
  <si>
    <t>Vetlanda</t>
  </si>
  <si>
    <t>Värnamo</t>
  </si>
  <si>
    <t>Färgkodning i Excelsammanställning</t>
  </si>
  <si>
    <t>Flextid</t>
  </si>
  <si>
    <t>Poäng</t>
  </si>
  <si>
    <t>Januari</t>
  </si>
  <si>
    <t>Arbets-nöjdhet</t>
  </si>
  <si>
    <t>Februari</t>
  </si>
  <si>
    <t>Mars</t>
  </si>
  <si>
    <t>April</t>
  </si>
  <si>
    <t>Maj</t>
  </si>
  <si>
    <t>Juni</t>
  </si>
  <si>
    <t>Juli</t>
  </si>
  <si>
    <t>Augusti</t>
  </si>
  <si>
    <t>September</t>
  </si>
  <si>
    <t>Oktober</t>
  </si>
  <si>
    <t>November</t>
  </si>
  <si>
    <t>December</t>
  </si>
  <si>
    <t>Färg</t>
  </si>
  <si>
    <t>Totalt år</t>
  </si>
  <si>
    <t>Antal års erfarenhet enligt matris</t>
  </si>
  <si>
    <t>Erfarenhets-kod</t>
  </si>
  <si>
    <t>Reell ok poäng utifrån SSG</t>
  </si>
  <si>
    <t>Förklaring</t>
  </si>
  <si>
    <t>Mer än 5 års erfarenhet i yrket</t>
  </si>
  <si>
    <t>3-5 års erfarenhet i yrket</t>
  </si>
  <si>
    <t>1-2 års erfarenhet i yrket</t>
  </si>
  <si>
    <t>Nyutexaminerad, 0-1 års erfarenhet i yrket</t>
  </si>
  <si>
    <t>STÄDA</t>
  </si>
  <si>
    <t>Erfarenhetsintervall</t>
  </si>
  <si>
    <t>OK poäng</t>
  </si>
  <si>
    <t>Gruppuppföljning enligt urval</t>
  </si>
  <si>
    <t>Differens SSG</t>
  </si>
  <si>
    <t>månad</t>
  </si>
  <si>
    <t>För lite att göra</t>
  </si>
  <si>
    <t>Okej</t>
  </si>
  <si>
    <t>Lite för mycket</t>
  </si>
  <si>
    <t>För mycket</t>
  </si>
  <si>
    <t>Alldeles för mycket att göra</t>
  </si>
  <si>
    <t>Snitt reell ssg per månad</t>
  </si>
  <si>
    <t>Total reel ssg per månad</t>
  </si>
  <si>
    <t xml:space="preserve">Siffror för att beräkna reell ssg per månad </t>
  </si>
  <si>
    <t>Feburari</t>
  </si>
  <si>
    <t>Utredningsenhet 0-20</t>
  </si>
  <si>
    <t>Placeringsenhet 0-20</t>
  </si>
  <si>
    <t>Familjegrupp</t>
  </si>
  <si>
    <t>Barn/ungdom 0-21</t>
  </si>
  <si>
    <t>Familjehemsgrupp</t>
  </si>
  <si>
    <t>HVB uppföljning</t>
  </si>
  <si>
    <t>EKB handläggning</t>
  </si>
  <si>
    <t>Barngrupp</t>
  </si>
  <si>
    <t>Ungdomsgrupp</t>
  </si>
  <si>
    <r>
      <t xml:space="preserve">Mer än 5 års erfarenhet inom mynd. utövning men </t>
    </r>
    <r>
      <rPr>
        <b/>
        <sz val="11"/>
        <color theme="1"/>
        <rFont val="Calibri"/>
        <family val="2"/>
        <scheme val="minor"/>
      </rPr>
      <t>mindre</t>
    </r>
    <r>
      <rPr>
        <sz val="11"/>
        <color theme="1"/>
        <rFont val="Calibri"/>
        <family val="2"/>
        <scheme val="minor"/>
      </rPr>
      <t xml:space="preserve"> än 1 års erfarenhet av BoU</t>
    </r>
  </si>
  <si>
    <r>
      <t xml:space="preserve">Mer än 5 års erfarenhet inom mynd. utövning men </t>
    </r>
    <r>
      <rPr>
        <b/>
        <sz val="11"/>
        <color theme="1"/>
        <rFont val="Calibri"/>
        <family val="2"/>
        <scheme val="minor"/>
      </rPr>
      <t>mer</t>
    </r>
    <r>
      <rPr>
        <sz val="11"/>
        <color theme="1"/>
        <rFont val="Calibri"/>
        <family val="2"/>
        <scheme val="minor"/>
      </rPr>
      <t xml:space="preserve"> än 1 års erfarenhet av BoU</t>
    </r>
  </si>
  <si>
    <r>
      <t>Mer än 5 års erf. inom mynd. utöv. M</t>
    </r>
    <r>
      <rPr>
        <b/>
        <sz val="11"/>
        <color theme="1"/>
        <rFont val="Calibri"/>
        <family val="2"/>
        <scheme val="minor"/>
      </rPr>
      <t>indre</t>
    </r>
    <r>
      <rPr>
        <sz val="11"/>
        <color theme="1"/>
        <rFont val="Calibri"/>
        <family val="2"/>
        <scheme val="minor"/>
      </rPr>
      <t xml:space="preserve"> än 1 års erf. av BoU</t>
    </r>
  </si>
  <si>
    <r>
      <t xml:space="preserve">Mer än 5 års erf. inom mynd. utöv. </t>
    </r>
    <r>
      <rPr>
        <b/>
        <sz val="11"/>
        <color theme="1"/>
        <rFont val="Calibri"/>
        <family val="2"/>
        <scheme val="minor"/>
      </rPr>
      <t>Mer</t>
    </r>
    <r>
      <rPr>
        <sz val="11"/>
        <color theme="1"/>
        <rFont val="Calibri"/>
        <family val="2"/>
        <scheme val="minor"/>
      </rPr>
      <t xml:space="preserve"> än 1 års erf. av BoU</t>
    </r>
  </si>
  <si>
    <t>att göra</t>
  </si>
  <si>
    <t>OM formel där text för erfarenhet genererar poäng</t>
  </si>
  <si>
    <t>kolla skydd och låsta celler</t>
  </si>
  <si>
    <t>justera diagram storlek</t>
  </si>
  <si>
    <t>fixa färger arbetsnöjdhet</t>
  </si>
  <si>
    <t>skala till 5,5</t>
  </si>
  <si>
    <t>lägga till procentvärde i stapeldiagram</t>
  </si>
  <si>
    <t>medelpoäng och OK poäng koppla 6 st diagram på ny flik</t>
  </si>
  <si>
    <t>instruktioner för filter</t>
  </si>
  <si>
    <t>ändra diagramrubriker till upplevd arbetsbelastning</t>
  </si>
  <si>
    <t>Individuppföljning enligt urval - max 1-3 personer för bästa möjlighet till översikt</t>
  </si>
  <si>
    <t>Syssel-sättnings-grad</t>
  </si>
  <si>
    <t>Gruppbeteckning</t>
  </si>
  <si>
    <t>Konsult</t>
  </si>
  <si>
    <t>Lagt till möjligheten att välja konsult som erfarenhet. Ska alltid ge 150 p</t>
  </si>
  <si>
    <t xml:space="preserve">Total årsdata / samtliga totalpoäng per månad anpassar nu efter urval samt OK poäng också. Detta genom att filtrering slår igenom på OM formel, </t>
  </si>
  <si>
    <t xml:space="preserve">Bugg gällande mer ärn 5 år med mer än 1 års erfarenhet gav 300 poäng. Fel i OM formel- denna tog samma urval (mer än 5 år mer än 1 år) två gånger. Åtgärdat nu. </t>
  </si>
  <si>
    <t>Lagt till möjligheten att skicka mail med frågor</t>
  </si>
  <si>
    <t>Arbetstyngdsmätning v. 1.2.2 - 2017-11-16</t>
  </si>
  <si>
    <t xml:space="preserve">Låst ned fler delar av filen. Lösenord sammet för att låsa upp skydd.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</si>
</sst>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21" x14ac:knownFonts="1">
    <font>
      <sz val="11"/>
      <color theme="1"/>
      <name val="Calibri"/>
      <family val="2"/>
      <scheme val="minor"/>
    </font>
    <font>
      <b/>
      <sz val="11"/>
      <color theme="1"/>
      <name val="Calibri"/>
      <family val="2"/>
      <scheme val="minor"/>
    </font>
    <font>
      <sz val="11"/>
      <color rgb="FF0E0E0E"/>
      <name val="Garamond"/>
      <family val="1"/>
    </font>
    <font>
      <b/>
      <sz val="11"/>
      <color rgb="FF0E0E0E"/>
      <name val="Garamond"/>
      <family val="1"/>
    </font>
    <font>
      <b/>
      <sz val="11"/>
      <color theme="0"/>
      <name val="Calibri"/>
      <family val="2"/>
      <scheme val="minor"/>
    </font>
    <font>
      <sz val="11"/>
      <color theme="0"/>
      <name val="Calibri"/>
      <family val="2"/>
      <scheme val="minor"/>
    </font>
    <font>
      <sz val="9"/>
      <color indexed="81"/>
      <name val="Tahoma"/>
      <family val="2"/>
    </font>
    <font>
      <b/>
      <sz val="9"/>
      <color indexed="81"/>
      <name val="Tahoma"/>
      <family val="2"/>
    </font>
    <font>
      <sz val="11"/>
      <color rgb="FFFF0000"/>
      <name val="Calibri"/>
      <family val="2"/>
      <scheme val="minor"/>
    </font>
    <font>
      <sz val="11"/>
      <name val="Calibri"/>
      <family val="2"/>
      <scheme val="minor"/>
    </font>
    <font>
      <b/>
      <sz val="11"/>
      <name val="Calibri"/>
      <family val="2"/>
      <scheme val="minor"/>
    </font>
    <font>
      <b/>
      <sz val="10"/>
      <color theme="1"/>
      <name val="Calibri"/>
      <family val="2"/>
      <scheme val="minor"/>
    </font>
    <font>
      <sz val="11"/>
      <color theme="0"/>
      <name val="Garamond"/>
      <family val="1"/>
    </font>
    <font>
      <sz val="11"/>
      <color theme="1"/>
      <name val="Calibri"/>
      <family val="2"/>
      <scheme val="minor"/>
    </font>
    <font>
      <b/>
      <u/>
      <sz val="11"/>
      <color theme="1"/>
      <name val="Calibri"/>
      <family val="2"/>
      <scheme val="minor"/>
    </font>
    <font>
      <b/>
      <u/>
      <sz val="10"/>
      <color theme="1"/>
      <name val="Calibri"/>
      <family val="2"/>
      <scheme val="minor"/>
    </font>
    <font>
      <b/>
      <sz val="20"/>
      <color theme="1"/>
      <name val="Calibri"/>
      <family val="2"/>
      <scheme val="minor"/>
    </font>
    <font>
      <b/>
      <sz val="18"/>
      <color theme="1"/>
      <name val="Calibri"/>
      <family val="2"/>
      <scheme val="minor"/>
    </font>
    <font>
      <u/>
      <sz val="11"/>
      <color theme="10"/>
      <name val="Calibri"/>
      <family val="2"/>
      <scheme val="minor"/>
    </font>
    <font>
      <u/>
      <sz val="14"/>
      <color theme="10"/>
      <name val="Calibri"/>
      <family val="2"/>
      <scheme val="minor"/>
    </font>
    <font>
      <u/>
      <sz val="16"/>
      <color theme="10"/>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2"/>
        <bgColor indexed="64"/>
      </patternFill>
    </fill>
    <fill>
      <patternFill patternType="solid">
        <fgColor theme="3"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bgColor indexed="64"/>
      </patternFill>
    </fill>
    <fill>
      <patternFill patternType="solid">
        <fgColor theme="8" tint="0.59999389629810485"/>
        <bgColor indexed="64"/>
      </patternFill>
    </fill>
    <fill>
      <patternFill patternType="solid">
        <fgColor theme="5" tint="0.39997558519241921"/>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s>
  <cellStyleXfs count="3">
    <xf numFmtId="0" fontId="0" fillId="0" borderId="0"/>
    <xf numFmtId="9" fontId="13" fillId="0" borderId="0" applyFont="0" applyFill="0" applyBorder="0" applyAlignment="0" applyProtection="0"/>
    <xf numFmtId="0" fontId="18" fillId="0" borderId="0" applyNumberFormat="0" applyFill="0" applyBorder="0" applyAlignment="0" applyProtection="0"/>
  </cellStyleXfs>
  <cellXfs count="121">
    <xf numFmtId="0" fontId="0" fillId="0" borderId="0" xfId="0"/>
    <xf numFmtId="0" fontId="1" fillId="0" borderId="0" xfId="0" applyFont="1"/>
    <xf numFmtId="0" fontId="0" fillId="2" borderId="0" xfId="0" applyFill="1"/>
    <xf numFmtId="0" fontId="0" fillId="0" borderId="1" xfId="0" applyBorder="1"/>
    <xf numFmtId="0" fontId="1" fillId="0" borderId="1" xfId="0" applyFont="1" applyBorder="1"/>
    <xf numFmtId="0" fontId="0" fillId="0" borderId="1" xfId="0" applyBorder="1" applyAlignment="1">
      <alignment wrapText="1"/>
    </xf>
    <xf numFmtId="0" fontId="1" fillId="0" borderId="1" xfId="0" applyFont="1" applyBorder="1" applyAlignment="1">
      <alignment wrapText="1"/>
    </xf>
    <xf numFmtId="0" fontId="0" fillId="0" borderId="1" xfId="0" applyBorder="1" applyAlignment="1">
      <alignment wrapText="1"/>
    </xf>
    <xf numFmtId="0" fontId="0" fillId="9" borderId="1" xfId="0" applyFill="1" applyBorder="1"/>
    <xf numFmtId="0" fontId="0" fillId="0" borderId="0" xfId="0" applyAlignment="1">
      <alignment horizontal="center" wrapText="1"/>
    </xf>
    <xf numFmtId="0" fontId="1" fillId="3" borderId="1" xfId="0" applyFont="1" applyFill="1" applyBorder="1" applyAlignment="1">
      <alignment horizontal="center" vertical="center" wrapText="1"/>
    </xf>
    <xf numFmtId="0" fontId="1" fillId="3" borderId="5" xfId="0" applyFont="1" applyFill="1" applyBorder="1" applyAlignment="1">
      <alignment horizontal="center" vertical="center" textRotation="90" wrapText="1"/>
    </xf>
    <xf numFmtId="0" fontId="10" fillId="3" borderId="1" xfId="0" applyFont="1" applyFill="1" applyBorder="1" applyAlignment="1">
      <alignment horizontal="center" vertical="center" wrapText="1"/>
    </xf>
    <xf numFmtId="0" fontId="1" fillId="3" borderId="0" xfId="0" applyFont="1" applyFill="1"/>
    <xf numFmtId="0" fontId="0" fillId="10" borderId="1" xfId="0" applyFill="1" applyBorder="1"/>
    <xf numFmtId="0" fontId="0" fillId="10" borderId="1" xfId="0" applyFill="1" applyBorder="1" applyAlignment="1">
      <alignment wrapText="1"/>
    </xf>
    <xf numFmtId="0" fontId="0" fillId="10" borderId="0" xfId="0" applyFill="1"/>
    <xf numFmtId="0" fontId="0" fillId="0" borderId="1" xfId="0" applyBorder="1" applyAlignment="1"/>
    <xf numFmtId="0" fontId="1" fillId="2" borderId="5" xfId="0" applyFont="1" applyFill="1" applyBorder="1" applyAlignment="1">
      <alignment horizontal="center" vertical="center" wrapText="1"/>
    </xf>
    <xf numFmtId="0" fontId="0" fillId="9" borderId="0" xfId="0" applyFill="1" applyBorder="1" applyAlignment="1"/>
    <xf numFmtId="165" fontId="0" fillId="0" borderId="1" xfId="0" applyNumberFormat="1" applyBorder="1"/>
    <xf numFmtId="0" fontId="0" fillId="9" borderId="0" xfId="0" applyFill="1"/>
    <xf numFmtId="0" fontId="0" fillId="0" borderId="5" xfId="0" applyBorder="1" applyAlignment="1"/>
    <xf numFmtId="0" fontId="2" fillId="8" borderId="2" xfId="0" applyFont="1" applyFill="1" applyBorder="1" applyAlignment="1">
      <alignment vertical="center"/>
    </xf>
    <xf numFmtId="0" fontId="2" fillId="3" borderId="2" xfId="0" applyFont="1" applyFill="1" applyBorder="1" applyAlignment="1">
      <alignment vertical="center"/>
    </xf>
    <xf numFmtId="0" fontId="2" fillId="4" borderId="2" xfId="0" applyFont="1" applyFill="1" applyBorder="1" applyAlignment="1">
      <alignment vertical="center"/>
    </xf>
    <xf numFmtId="0" fontId="2" fillId="2" borderId="2" xfId="0" applyFont="1" applyFill="1" applyBorder="1" applyAlignment="1">
      <alignment vertical="center"/>
    </xf>
    <xf numFmtId="0" fontId="2" fillId="5" borderId="2" xfId="0" applyFont="1" applyFill="1" applyBorder="1" applyAlignment="1">
      <alignment vertical="center"/>
    </xf>
    <xf numFmtId="0" fontId="2" fillId="3" borderId="0" xfId="0" applyFont="1" applyFill="1" applyBorder="1" applyAlignment="1">
      <alignment vertical="center"/>
    </xf>
    <xf numFmtId="0" fontId="2" fillId="4" borderId="0" xfId="0" applyFont="1" applyFill="1" applyBorder="1" applyAlignment="1">
      <alignment vertical="center"/>
    </xf>
    <xf numFmtId="0" fontId="2" fillId="8" borderId="0" xfId="0" applyFont="1" applyFill="1" applyBorder="1" applyAlignment="1">
      <alignment vertical="center"/>
    </xf>
    <xf numFmtId="0" fontId="2" fillId="2" borderId="0" xfId="0" applyFont="1" applyFill="1" applyBorder="1" applyAlignment="1">
      <alignment vertical="center"/>
    </xf>
    <xf numFmtId="0" fontId="2" fillId="5" borderId="0" xfId="0" applyFont="1" applyFill="1" applyBorder="1" applyAlignment="1">
      <alignment vertical="center"/>
    </xf>
    <xf numFmtId="0" fontId="12" fillId="6" borderId="3" xfId="0" applyFont="1" applyFill="1" applyBorder="1" applyAlignment="1"/>
    <xf numFmtId="0" fontId="12" fillId="6" borderId="9" xfId="0" applyFont="1" applyFill="1" applyBorder="1" applyAlignment="1"/>
    <xf numFmtId="0" fontId="3" fillId="0" borderId="0" xfId="0" applyFont="1" applyBorder="1" applyAlignment="1">
      <alignment vertical="center"/>
    </xf>
    <xf numFmtId="0" fontId="1" fillId="12" borderId="7" xfId="0" applyFont="1" applyFill="1" applyBorder="1"/>
    <xf numFmtId="0" fontId="0" fillId="12" borderId="7" xfId="0" applyFill="1" applyBorder="1"/>
    <xf numFmtId="0" fontId="0" fillId="12" borderId="8" xfId="0" applyFill="1" applyBorder="1"/>
    <xf numFmtId="0" fontId="0" fillId="0" borderId="0" xfId="0" applyBorder="1"/>
    <xf numFmtId="0" fontId="0" fillId="0" borderId="0" xfId="0" applyBorder="1" applyAlignment="1"/>
    <xf numFmtId="9" fontId="0" fillId="9" borderId="0" xfId="0" applyNumberFormat="1" applyFill="1" applyBorder="1" applyAlignment="1"/>
    <xf numFmtId="9" fontId="1" fillId="9" borderId="0" xfId="0" applyNumberFormat="1" applyFont="1" applyFill="1" applyBorder="1" applyAlignment="1"/>
    <xf numFmtId="0" fontId="1" fillId="9" borderId="0" xfId="0" applyFont="1" applyFill="1" applyBorder="1" applyAlignment="1"/>
    <xf numFmtId="0" fontId="4" fillId="9" borderId="0" xfId="0" applyFont="1" applyFill="1" applyBorder="1" applyAlignment="1"/>
    <xf numFmtId="49" fontId="1" fillId="9" borderId="0" xfId="0" applyNumberFormat="1" applyFont="1" applyFill="1" applyBorder="1" applyAlignment="1"/>
    <xf numFmtId="0" fontId="5" fillId="9" borderId="0" xfId="0" applyFont="1" applyFill="1" applyBorder="1" applyAlignment="1"/>
    <xf numFmtId="0" fontId="2" fillId="9" borderId="0" xfId="0" applyFont="1" applyFill="1" applyBorder="1" applyAlignment="1"/>
    <xf numFmtId="164" fontId="0" fillId="11" borderId="1" xfId="0" applyNumberFormat="1" applyFill="1" applyBorder="1"/>
    <xf numFmtId="165" fontId="0" fillId="0" borderId="0" xfId="1" applyNumberFormat="1" applyFont="1"/>
    <xf numFmtId="165" fontId="0" fillId="9" borderId="0" xfId="0" applyNumberFormat="1" applyFill="1" applyBorder="1" applyAlignment="1"/>
    <xf numFmtId="9" fontId="11" fillId="9" borderId="1" xfId="1" applyFont="1" applyFill="1" applyBorder="1" applyAlignment="1">
      <alignment horizontal="center"/>
    </xf>
    <xf numFmtId="165" fontId="11" fillId="9" borderId="1" xfId="1" applyNumberFormat="1" applyFont="1" applyFill="1" applyBorder="1" applyAlignment="1">
      <alignment horizontal="center"/>
    </xf>
    <xf numFmtId="0" fontId="0" fillId="0" borderId="1" xfId="0" applyBorder="1" applyAlignment="1">
      <alignment wrapText="1"/>
    </xf>
    <xf numFmtId="0" fontId="14" fillId="11" borderId="1" xfId="0" applyFont="1" applyFill="1" applyBorder="1"/>
    <xf numFmtId="0" fontId="14" fillId="11" borderId="1" xfId="0" applyFont="1" applyFill="1" applyBorder="1" applyAlignment="1">
      <alignment wrapText="1"/>
    </xf>
    <xf numFmtId="165" fontId="15" fillId="11" borderId="1" xfId="1" applyNumberFormat="1" applyFont="1" applyFill="1" applyBorder="1" applyAlignment="1">
      <alignment horizontal="center"/>
    </xf>
    <xf numFmtId="0" fontId="14" fillId="11" borderId="0" xfId="0" applyFont="1" applyFill="1"/>
    <xf numFmtId="0" fontId="1" fillId="13" borderId="5" xfId="0" applyFont="1" applyFill="1" applyBorder="1" applyAlignment="1">
      <alignment horizontal="center" vertical="center" textRotation="90" wrapText="1"/>
    </xf>
    <xf numFmtId="0" fontId="1" fillId="7" borderId="3" xfId="0" applyFont="1" applyFill="1" applyBorder="1" applyAlignment="1">
      <alignment horizontal="center"/>
    </xf>
    <xf numFmtId="0" fontId="1" fillId="7" borderId="9" xfId="0" applyFont="1" applyFill="1" applyBorder="1" applyAlignment="1">
      <alignment horizontal="center"/>
    </xf>
    <xf numFmtId="0" fontId="1" fillId="0" borderId="9" xfId="0" applyFont="1" applyBorder="1" applyAlignment="1">
      <alignment horizontal="center"/>
    </xf>
    <xf numFmtId="0" fontId="1" fillId="0" borderId="4" xfId="0" applyFont="1" applyBorder="1" applyAlignment="1">
      <alignment horizontal="center"/>
    </xf>
    <xf numFmtId="0" fontId="1" fillId="7" borderId="6" xfId="0" applyFont="1" applyFill="1" applyBorder="1" applyAlignment="1">
      <alignment horizontal="center"/>
    </xf>
    <xf numFmtId="0" fontId="0" fillId="0" borderId="0" xfId="0" applyAlignment="1"/>
    <xf numFmtId="0" fontId="9" fillId="9" borderId="0" xfId="0" applyFont="1" applyFill="1" applyAlignment="1"/>
    <xf numFmtId="0" fontId="8" fillId="2" borderId="0" xfId="0" applyFont="1" applyFill="1" applyAlignment="1"/>
    <xf numFmtId="1" fontId="0" fillId="0" borderId="0" xfId="0" applyNumberFormat="1"/>
    <xf numFmtId="14" fontId="0" fillId="0" borderId="0" xfId="0" applyNumberFormat="1"/>
    <xf numFmtId="0" fontId="0" fillId="0" borderId="0" xfId="0" applyAlignment="1">
      <alignment wrapText="1"/>
    </xf>
    <xf numFmtId="0" fontId="1" fillId="3" borderId="0" xfId="0" applyFont="1" applyFill="1" applyAlignment="1">
      <alignment wrapText="1"/>
    </xf>
    <xf numFmtId="0" fontId="1" fillId="12" borderId="7" xfId="0" applyFont="1" applyFill="1" applyBorder="1" applyAlignment="1">
      <alignment wrapText="1"/>
    </xf>
    <xf numFmtId="0" fontId="0" fillId="0" borderId="5" xfId="0" applyBorder="1" applyAlignment="1">
      <alignment wrapText="1"/>
    </xf>
    <xf numFmtId="0" fontId="1" fillId="0" borderId="1" xfId="0" applyFont="1" applyBorder="1" applyProtection="1"/>
    <xf numFmtId="0" fontId="1" fillId="0" borderId="1" xfId="0" applyFont="1" applyBorder="1" applyAlignment="1" applyProtection="1">
      <alignment wrapText="1"/>
    </xf>
    <xf numFmtId="0" fontId="0" fillId="0" borderId="1" xfId="0" applyBorder="1" applyProtection="1"/>
    <xf numFmtId="165" fontId="0" fillId="0" borderId="1" xfId="0" applyNumberFormat="1" applyBorder="1" applyProtection="1"/>
    <xf numFmtId="1" fontId="0" fillId="0" borderId="1" xfId="0" applyNumberFormat="1" applyBorder="1" applyProtection="1"/>
    <xf numFmtId="0" fontId="0" fillId="0" borderId="0" xfId="0" applyProtection="1"/>
    <xf numFmtId="164" fontId="14" fillId="11" borderId="1" xfId="0" applyNumberFormat="1" applyFont="1" applyFill="1" applyBorder="1"/>
    <xf numFmtId="164" fontId="0" fillId="0" borderId="1" xfId="0" applyNumberFormat="1" applyBorder="1" applyProtection="1"/>
    <xf numFmtId="1" fontId="14" fillId="11" borderId="1" xfId="0" applyNumberFormat="1" applyFont="1" applyFill="1" applyBorder="1"/>
    <xf numFmtId="9" fontId="0" fillId="0" borderId="1" xfId="1" applyNumberFormat="1" applyFont="1" applyBorder="1" applyProtection="1"/>
    <xf numFmtId="164" fontId="0" fillId="0" borderId="0" xfId="0" applyNumberFormat="1"/>
    <xf numFmtId="164" fontId="0" fillId="0" borderId="0" xfId="0" applyNumberFormat="1" applyBorder="1"/>
    <xf numFmtId="0" fontId="9" fillId="0" borderId="0" xfId="0" applyFont="1"/>
    <xf numFmtId="0" fontId="5" fillId="0" borderId="0" xfId="0" applyFont="1"/>
    <xf numFmtId="165" fontId="5" fillId="0" borderId="0" xfId="1" applyNumberFormat="1" applyFont="1"/>
    <xf numFmtId="0" fontId="1" fillId="2" borderId="1" xfId="0" applyFont="1" applyFill="1" applyBorder="1" applyAlignment="1" applyProtection="1">
      <alignment horizontal="center" vertical="center" wrapText="1"/>
    </xf>
    <xf numFmtId="0" fontId="0" fillId="10" borderId="1" xfId="0" applyFill="1" applyBorder="1" applyProtection="1"/>
    <xf numFmtId="0" fontId="1" fillId="14" borderId="5" xfId="0" applyFont="1" applyFill="1" applyBorder="1" applyAlignment="1">
      <alignment horizontal="center" vertical="center" wrapText="1"/>
    </xf>
    <xf numFmtId="0" fontId="1" fillId="2" borderId="5" xfId="0" applyFont="1" applyFill="1" applyBorder="1" applyAlignment="1">
      <alignment horizontal="center" vertical="center" textRotation="90" wrapText="1"/>
    </xf>
    <xf numFmtId="0" fontId="8" fillId="0" borderId="0" xfId="0" applyFont="1"/>
    <xf numFmtId="0" fontId="8" fillId="9" borderId="0" xfId="0" applyFont="1" applyFill="1" applyBorder="1" applyAlignment="1"/>
    <xf numFmtId="0" fontId="5" fillId="0" borderId="0" xfId="0" applyFont="1" applyBorder="1"/>
    <xf numFmtId="9" fontId="5" fillId="9" borderId="0" xfId="0" applyNumberFormat="1" applyFont="1" applyFill="1" applyBorder="1" applyAlignment="1"/>
    <xf numFmtId="166" fontId="11" fillId="9" borderId="1" xfId="1" applyNumberFormat="1" applyFont="1" applyFill="1" applyBorder="1" applyAlignment="1">
      <alignment horizontal="center"/>
    </xf>
    <xf numFmtId="0" fontId="0" fillId="10" borderId="1" xfId="0" applyFill="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10" borderId="1" xfId="0" applyNumberFormat="1" applyFill="1" applyBorder="1" applyProtection="1">
      <protection locked="0"/>
    </xf>
    <xf numFmtId="0" fontId="0" fillId="9" borderId="1" xfId="0" applyFill="1" applyBorder="1" applyProtection="1">
      <protection locked="0"/>
    </xf>
    <xf numFmtId="0" fontId="0" fillId="10" borderId="1" xfId="0" applyFill="1" applyBorder="1" applyAlignment="1" applyProtection="1">
      <alignment wrapText="1"/>
      <protection locked="0"/>
    </xf>
    <xf numFmtId="0" fontId="0" fillId="0" borderId="1" xfId="0" applyBorder="1" applyAlignment="1" applyProtection="1">
      <alignment wrapText="1"/>
      <protection locked="0"/>
    </xf>
    <xf numFmtId="0" fontId="8" fillId="2" borderId="0" xfId="0" applyFont="1" applyFill="1"/>
    <xf numFmtId="0" fontId="16" fillId="2" borderId="0" xfId="0" applyFont="1" applyFill="1"/>
    <xf numFmtId="0" fontId="17" fillId="2" borderId="0" xfId="0" applyFont="1" applyFill="1"/>
    <xf numFmtId="0" fontId="1" fillId="2" borderId="0" xfId="0" applyFont="1" applyFill="1"/>
    <xf numFmtId="16" fontId="0" fillId="0" borderId="1" xfId="0" applyNumberFormat="1" applyBorder="1" applyProtection="1">
      <protection locked="0"/>
    </xf>
    <xf numFmtId="0" fontId="1" fillId="15" borderId="5" xfId="0" applyFont="1" applyFill="1" applyBorder="1" applyAlignment="1">
      <alignment horizontal="center" vertical="center" textRotation="90" wrapText="1"/>
    </xf>
    <xf numFmtId="0" fontId="16" fillId="16" borderId="0" xfId="0" applyFont="1" applyFill="1"/>
    <xf numFmtId="0" fontId="1" fillId="16" borderId="0" xfId="0" applyFont="1" applyFill="1" applyAlignment="1">
      <alignment wrapText="1"/>
    </xf>
    <xf numFmtId="0" fontId="1" fillId="16" borderId="0" xfId="0" applyFont="1" applyFill="1"/>
    <xf numFmtId="0" fontId="0" fillId="2" borderId="0" xfId="0" applyFill="1" applyAlignment="1">
      <alignment horizontal="center" vertical="center"/>
    </xf>
    <xf numFmtId="0" fontId="0" fillId="9" borderId="1" xfId="0" applyFill="1" applyBorder="1" applyAlignment="1" applyProtection="1">
      <alignment wrapText="1"/>
      <protection locked="0"/>
    </xf>
    <xf numFmtId="0" fontId="0" fillId="9" borderId="1" xfId="0" applyFill="1" applyBorder="1" applyProtection="1"/>
    <xf numFmtId="165" fontId="0" fillId="9" borderId="1" xfId="0" applyNumberFormat="1" applyFill="1" applyBorder="1" applyProtection="1">
      <protection locked="0"/>
    </xf>
    <xf numFmtId="0" fontId="19" fillId="2" borderId="0" xfId="2" applyFont="1" applyFill="1"/>
    <xf numFmtId="0" fontId="20" fillId="2" borderId="0" xfId="2" applyFont="1" applyFill="1"/>
    <xf numFmtId="0" fontId="3" fillId="12" borderId="6" xfId="0" applyFont="1" applyFill="1" applyBorder="1" applyAlignment="1">
      <alignment vertical="center" wrapText="1"/>
    </xf>
    <xf numFmtId="0" fontId="0" fillId="12" borderId="7" xfId="0" applyFill="1" applyBorder="1" applyAlignment="1">
      <alignment wrapText="1"/>
    </xf>
  </cellXfs>
  <cellStyles count="3">
    <cellStyle name="Hyperlink" xfId="2" builtinId="8"/>
    <cellStyle name="Normal" xfId="0" builtinId="0"/>
    <cellStyle name="Percent" xfId="1" builtinId="5"/>
  </cellStyles>
  <dxfs count="133">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3" tint="0.59996337778862885"/>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3" tint="0.59996337778862885"/>
        </patternFill>
      </fill>
    </dxf>
    <dxf>
      <fill>
        <patternFill>
          <bgColor theme="3"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B9CDE5"/>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Procentuellt</a:t>
            </a:r>
            <a:r>
              <a:rPr lang="en-US" baseline="0"/>
              <a:t> </a:t>
            </a:r>
            <a:r>
              <a:rPr lang="en-US"/>
              <a:t>över/under OK poäng</a:t>
            </a:r>
          </a:p>
        </c:rich>
      </c:tx>
      <c:layout/>
      <c:overlay val="0"/>
    </c:title>
    <c:autoTitleDeleted val="0"/>
    <c:plotArea>
      <c:layout/>
      <c:lineChart>
        <c:grouping val="standard"/>
        <c:varyColors val="0"/>
        <c:ser>
          <c:idx val="0"/>
          <c:order val="0"/>
          <c:tx>
            <c:strRef>
              <c:f>'Här fyller du i din data'!$A$10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data'!$J$10,'Här fyller du i din data'!$O$10,'Här fyller du i din data'!$T$10,'Här fyller du i din data'!$Y$10,'Här fyller du i din data'!$AD$10,'Här fyller du i din data'!$AI$10,'Här fyller du i din data'!$AN$10,'Här fyller du i din data'!$AS$10,'Här fyller du i din data'!$AX$10,'Här fyller du i din data'!$BC$10,'Här fyller du i din data'!$BH$10,'Här fyller du i din data'!$BM$10)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3A5E-4330-962E-81D067EF3996}"/>
            </c:ext>
          </c:extLst>
        </c:ser>
        <c:ser>
          <c:idx val="1"/>
          <c:order val="1"/>
          <c:tx>
            <c:strRef>
              <c:f>'Här fyller du i din data'!$A$11</c:f>
              <c:strCache>
                <c:ptCount val="1"/>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data'!$J$11,'Här fyller du i din data'!$O$11,'Här fyller du i din data'!$T$11,'Här fyller du i din data'!$Y$11,'Här fyller du i din data'!$AD$11,'Här fyller du i din data'!$AI$11,'Här fyller du i din data'!$AN$11,'Här fyller du i din data'!$AS$11,'Här fyller du i din data'!$AX$11,'Här fyller du i din data'!$BC$11,'Här fyller du i din data'!$BH$11,'Här fyller du i din data'!$BM$11)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3A5E-4330-962E-81D067EF3996}"/>
            </c:ext>
          </c:extLst>
        </c:ser>
        <c:ser>
          <c:idx val="2"/>
          <c:order val="2"/>
          <c:tx>
            <c:strRef>
              <c:f>'Här fyller du i din data'!$A$12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data'!$J$12,'Här fyller du i din data'!$O$12,'Här fyller du i din data'!$T$12,'Här fyller du i din data'!$Y$12,'Här fyller du i din data'!$AD$12,'Här fyller du i din data'!$AI$12,'Här fyller du i din data'!$AN$12,'Här fyller du i din data'!$AS$12,'Här fyller du i din data'!$AX$12,'Här fyller du i din data'!$BC$12,'Här fyller du i din data'!$BH$12,'Här fyller du i din data'!$BM$12)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3A5E-4330-962E-81D067EF3996}"/>
            </c:ext>
          </c:extLst>
        </c:ser>
        <c:ser>
          <c:idx val="3"/>
          <c:order val="3"/>
          <c:tx>
            <c:strRef>
              <c:f>'Här fyller du i din data'!$A$13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data'!$J$13,'Här fyller du i din data'!$O$13,'Här fyller du i din data'!$T$13,'Här fyller du i din data'!$Y$13,'Här fyller du i din data'!$AD$13,'Här fyller du i din data'!$AI$13,'Här fyller du i din data'!$AN$13,'Här fyller du i din data'!$AS$13,'Här fyller du i din data'!$AX$13,'Här fyller du i din data'!$BC$13,'Här fyller du i din data'!$BH$13,'Här fyller du i din data'!$BM$13)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3A5E-4330-962E-81D067EF3996}"/>
            </c:ext>
          </c:extLst>
        </c:ser>
        <c:ser>
          <c:idx val="4"/>
          <c:order val="4"/>
          <c:tx>
            <c:strRef>
              <c:f>'Här fyller du i din data'!$A$14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data'!$J$14,'Här fyller du i din data'!$O$14,'Här fyller du i din data'!$T$14,'Här fyller du i din data'!$Y$14,'Här fyller du i din data'!$AD$14,'Här fyller du i din data'!$AI$14,'Här fyller du i din data'!$AN$14,'Här fyller du i din data'!$AS$14,'Här fyller du i din data'!$AX$14,'Här fyller du i din data'!$BC$14,'Här fyller du i din data'!$BH$14,'Här fyller du i din data'!$BM$14)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4-3A5E-4330-962E-81D067EF3996}"/>
            </c:ext>
          </c:extLst>
        </c:ser>
        <c:ser>
          <c:idx val="5"/>
          <c:order val="5"/>
          <c:tx>
            <c:strRef>
              <c:f>'Här fyller du i din data'!$A$15</c:f>
              <c:strCache>
                <c:ptCount val="1"/>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data'!$J$15,'Här fyller du i din data'!$O$15,'Här fyller du i din data'!$T$15,'Här fyller du i din data'!$Y$15,'Här fyller du i din data'!$AD$15,'Här fyller du i din data'!$AI$15,'Här fyller du i din data'!$AN$15,'Här fyller du i din data'!$AS$15,'Här fyller du i din data'!$AX$15,'Här fyller du i din data'!$BC$15,'Här fyller du i din data'!$BH$15,'Här fyller du i din data'!$BM$15)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5-3A5E-4330-962E-81D067EF3996}"/>
            </c:ext>
          </c:extLst>
        </c:ser>
        <c:ser>
          <c:idx val="6"/>
          <c:order val="6"/>
          <c:tx>
            <c:strRef>
              <c:f>'Här fyller du i din data'!$A$16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data'!$J$16,'Här fyller du i din data'!$O$16,'Här fyller du i din data'!$T$16,'Här fyller du i din data'!$Y$16,'Här fyller du i din data'!$AD$16,'Här fyller du i din data'!$AI$16,'Här fyller du i din data'!$AN$16,'Här fyller du i din data'!$AS$16,'Här fyller du i din data'!$AX$16,'Här fyller du i din data'!$BC$16,'Här fyller du i din data'!$BH$16,'Här fyller du i din data'!$BM$16)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6-3A5E-4330-962E-81D067EF3996}"/>
            </c:ext>
          </c:extLst>
        </c:ser>
        <c:ser>
          <c:idx val="7"/>
          <c:order val="7"/>
          <c:tx>
            <c:strRef>
              <c:f>'Här fyller du i din data'!$A$17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data'!$J$17,'Här fyller du i din data'!$O$17,'Här fyller du i din data'!$T$17,'Här fyller du i din data'!$Y$17,'Här fyller du i din data'!$AD$17,'Här fyller du i din data'!$AI$17,'Här fyller du i din data'!$AN$17,'Här fyller du i din data'!$AS$17,'Här fyller du i din data'!$AX$17,'Här fyller du i din data'!$BC$17,'Här fyller du i din data'!$BH$17,'Här fyller du i din data'!$BM$17)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7-3A5E-4330-962E-81D067EF3996}"/>
            </c:ext>
          </c:extLst>
        </c:ser>
        <c:ser>
          <c:idx val="8"/>
          <c:order val="8"/>
          <c:tx>
            <c:strRef>
              <c:f>'Här fyller du i din data'!$A$18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data'!$J$18,'Här fyller du i din data'!$O$18,'Här fyller du i din data'!$T$18,'Här fyller du i din data'!$Y$18,'Här fyller du i din data'!$AD$18,'Här fyller du i din data'!$AI$18,'Här fyller du i din data'!$AN$18,'Här fyller du i din data'!$AS$18,'Här fyller du i din data'!$AX$18,'Här fyller du i din data'!$BC$18,'Här fyller du i din data'!$BH$18,'Här fyller du i din data'!$BM$18)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8-3A5E-4330-962E-81D067EF3996}"/>
            </c:ext>
          </c:extLst>
        </c:ser>
        <c:ser>
          <c:idx val="9"/>
          <c:order val="9"/>
          <c:tx>
            <c:strRef>
              <c:f>'Här fyller du i din data'!$A$19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data'!$J$19,'Här fyller du i din data'!$O$19,'Här fyller du i din data'!$T$19,'Här fyller du i din data'!$Y$19,'Här fyller du i din data'!$AD$19,'Här fyller du i din data'!$AI$19,'Här fyller du i din data'!$AN$19,'Här fyller du i din data'!$AS$19,'Här fyller du i din data'!$AX$19,'Här fyller du i din data'!$BC$19,'Här fyller du i din data'!$BH$19,'Här fyller du i din data'!$BM$19)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3A5E-4330-962E-81D067EF3996}"/>
            </c:ext>
          </c:extLst>
        </c:ser>
        <c:ser>
          <c:idx val="10"/>
          <c:order val="10"/>
          <c:tx>
            <c:strRef>
              <c:f>'Här fyller du i din data'!$A$20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data'!$J$20,'Här fyller du i din data'!$O$20,'Här fyller du i din data'!$T$20,'Här fyller du i din data'!$Y$20,'Här fyller du i din data'!$AD$20,'Här fyller du i din data'!$AI$20,'Här fyller du i din data'!$AN$20,'Här fyller du i din data'!$AS$20,'Här fyller du i din data'!$AX$20,'Här fyller du i din data'!$BC$20,'Här fyller du i din data'!$BH$20,'Här fyller du i din data'!$BM$20)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A-3A5E-4330-962E-81D067EF3996}"/>
            </c:ext>
          </c:extLst>
        </c:ser>
        <c:ser>
          <c:idx val="11"/>
          <c:order val="11"/>
          <c:tx>
            <c:strRef>
              <c:f>'Här fyller du i din data'!$A$21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data'!$J$21,'Här fyller du i din data'!$O$21,'Här fyller du i din data'!$T$21,'Här fyller du i din data'!$Y$21,'Här fyller du i din data'!$AD$21,'Här fyller du i din data'!$AI$21,'Här fyller du i din data'!$AN$21,'Här fyller du i din data'!$AS$21,'Här fyller du i din data'!$AX$21,'Här fyller du i din data'!$BC$21,'Här fyller du i din data'!$BH$21,'Här fyller du i din data'!$BM$21)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B-3A5E-4330-962E-81D067EF3996}"/>
            </c:ext>
          </c:extLst>
        </c:ser>
        <c:ser>
          <c:idx val="12"/>
          <c:order val="12"/>
          <c:tx>
            <c:strRef>
              <c:f>'Här fyller du i din data'!$A$22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data'!$J$22,'Här fyller du i din data'!$O$22,'Här fyller du i din data'!$T$22,'Här fyller du i din data'!$Y$22,'Här fyller du i din data'!$AD$22,'Här fyller du i din data'!$AI$22,'Här fyller du i din data'!$AN$22,'Här fyller du i din data'!$AS$22,'Här fyller du i din data'!$AX$22,'Här fyller du i din data'!$BC$22,'Här fyller du i din data'!$BH$22,'Här fyller du i din data'!$BM$22)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C-3A5E-4330-962E-81D067EF3996}"/>
            </c:ext>
          </c:extLst>
        </c:ser>
        <c:ser>
          <c:idx val="13"/>
          <c:order val="13"/>
          <c:tx>
            <c:strRef>
              <c:f>'Här fyller du i din data'!$A$23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data'!$J$23,'Här fyller du i din data'!$O$23,'Här fyller du i din data'!$T$23,'Här fyller du i din data'!$Y$23,'Här fyller du i din data'!$AD$23,'Här fyller du i din data'!$AI$23,'Här fyller du i din data'!$AN$23,'Här fyller du i din data'!$AS$23,'Här fyller du i din data'!$AX$23,'Här fyller du i din data'!$BC$23,'Här fyller du i din data'!$BH$23,'Här fyller du i din data'!$BM$23)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D-3A5E-4330-962E-81D067EF3996}"/>
            </c:ext>
          </c:extLst>
        </c:ser>
        <c:ser>
          <c:idx val="14"/>
          <c:order val="14"/>
          <c:tx>
            <c:strRef>
              <c:f>'Här fyller du i din data'!$A$24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data'!$J$24,'Här fyller du i din data'!$O$24,'Här fyller du i din data'!$T$24,'Här fyller du i din data'!$Y$24,'Här fyller du i din data'!$AD$24,'Här fyller du i din data'!$AI$24,'Här fyller du i din data'!$AN$24,'Här fyller du i din data'!$AS$24,'Här fyller du i din data'!$AX$24,'Här fyller du i din data'!$BC$24,'Här fyller du i din data'!$BH$24,'Här fyller du i din data'!$BM$24)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E-3A5E-4330-962E-81D067EF3996}"/>
            </c:ext>
          </c:extLst>
        </c:ser>
        <c:ser>
          <c:idx val="15"/>
          <c:order val="15"/>
          <c:tx>
            <c:strRef>
              <c:f>'Här fyller du i din data'!$A$25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data'!$J$25,'Här fyller du i din data'!$O$25,'Här fyller du i din data'!$T$25,'Här fyller du i din data'!$Y$25,'Här fyller du i din data'!$AD$25,'Här fyller du i din data'!$AI$25,'Här fyller du i din data'!$AN$25,'Här fyller du i din data'!$AS$25,'Här fyller du i din data'!$AX$25,'Här fyller du i din data'!$BC$25,'Här fyller du i din data'!$BH$25,'Här fyller du i din data'!$BM$25)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F-3A5E-4330-962E-81D067EF3996}"/>
            </c:ext>
          </c:extLst>
        </c:ser>
        <c:ser>
          <c:idx val="16"/>
          <c:order val="16"/>
          <c:tx>
            <c:strRef>
              <c:f>'Här fyller du i din data'!$A$26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data'!$J$26,'Här fyller du i din data'!$O$26,'Här fyller du i din data'!$T$26,'Här fyller du i din data'!$Y$26,'Här fyller du i din data'!$AD$26,'Här fyller du i din data'!$AI$26,'Här fyller du i din data'!$AN$26,'Här fyller du i din data'!$AS$26,'Här fyller du i din data'!$AX$26,'Här fyller du i din data'!$BC$26,'Här fyller du i din data'!$BH$26,'Här fyller du i din data'!$BM$26)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0-3A5E-4330-962E-81D067EF3996}"/>
            </c:ext>
          </c:extLst>
        </c:ser>
        <c:ser>
          <c:idx val="17"/>
          <c:order val="17"/>
          <c:tx>
            <c:strRef>
              <c:f>'Här fyller du i din data'!$A$27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data'!$J$27,'Här fyller du i din data'!$O$27,'Här fyller du i din data'!$T$27,'Här fyller du i din data'!$Y$27,'Här fyller du i din data'!$AD$27,'Här fyller du i din data'!$AI$27,'Här fyller du i din data'!$AN$27,'Här fyller du i din data'!$AS$27,'Här fyller du i din data'!$AX$27,'Här fyller du i din data'!$BC$27,'Här fyller du i din data'!$BH$27,'Här fyller du i din data'!$BM$27)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1-3A5E-4330-962E-81D067EF3996}"/>
            </c:ext>
          </c:extLst>
        </c:ser>
        <c:ser>
          <c:idx val="18"/>
          <c:order val="18"/>
          <c:tx>
            <c:strRef>
              <c:f>'Här fyller du i din data'!$A$28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data'!$J$28,'Här fyller du i din data'!$O$28,'Här fyller du i din data'!$T$28,'Här fyller du i din data'!$Y$28,'Här fyller du i din data'!$AD$28,'Här fyller du i din data'!$AI$28,'Här fyller du i din data'!$AN$28,'Här fyller du i din data'!$AS$28,'Här fyller du i din data'!$AX$28,'Här fyller du i din data'!$BC$28,'Här fyller du i din data'!$BH$28,'Här fyller du i din data'!$BM$28)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2-3A5E-4330-962E-81D067EF3996}"/>
            </c:ext>
          </c:extLst>
        </c:ser>
        <c:ser>
          <c:idx val="19"/>
          <c:order val="19"/>
          <c:tx>
            <c:strRef>
              <c:f>'Här fyller du i din data'!$A$29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data'!$J$29,'Här fyller du i din data'!$O$29,'Här fyller du i din data'!$T$29,'Här fyller du i din data'!$Y$29,'Här fyller du i din data'!$AD$29,'Här fyller du i din data'!$AI$29,'Här fyller du i din data'!$AN$29,'Här fyller du i din data'!$AS$29,'Här fyller du i din data'!$AX$29,'Här fyller du i din data'!$BC$29,'Här fyller du i din data'!$BH$29,'Här fyller du i din data'!$BM$29)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3-3A5E-4330-962E-81D067EF3996}"/>
            </c:ext>
          </c:extLst>
        </c:ser>
        <c:ser>
          <c:idx val="20"/>
          <c:order val="20"/>
          <c:tx>
            <c:strRef>
              <c:f>'Här fyller du i din data'!$A$30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data'!$J$30,'Här fyller du i din data'!$O$30,'Här fyller du i din data'!$T$30,'Här fyller du i din data'!$Y$30,'Här fyller du i din data'!$AD$30,'Här fyller du i din data'!$AI$30,'Här fyller du i din data'!$AN$30,'Här fyller du i din data'!$AS$30,'Här fyller du i din data'!$AX$30,'Här fyller du i din data'!$BC$30,'Här fyller du i din data'!$BH$30,'Här fyller du i din data'!$BM$30)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4-3A5E-4330-962E-81D067EF3996}"/>
            </c:ext>
          </c:extLst>
        </c:ser>
        <c:ser>
          <c:idx val="21"/>
          <c:order val="21"/>
          <c:tx>
            <c:strRef>
              <c:f>'Här fyller du i din data'!$A$31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data'!$J$31,'Här fyller du i din data'!$O$31,'Här fyller du i din data'!$T$31,'Här fyller du i din data'!$Y$31,'Här fyller du i din data'!$AD$31,'Här fyller du i din data'!$AI$31,'Här fyller du i din data'!$AN$31,'Här fyller du i din data'!$AS$31,'Här fyller du i din data'!$AX$31,'Här fyller du i din data'!$BC$31,'Här fyller du i din data'!$BH$31,'Här fyller du i din data'!$BM$31)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5-3A5E-4330-962E-81D067EF3996}"/>
            </c:ext>
          </c:extLst>
        </c:ser>
        <c:ser>
          <c:idx val="22"/>
          <c:order val="22"/>
          <c:tx>
            <c:strRef>
              <c:f>'Här fyller du i din data'!$A$32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data'!$J$32,'Här fyller du i din data'!$O$32,'Här fyller du i din data'!$T$32,'Här fyller du i din data'!$Y$32,'Här fyller du i din data'!$AD$32,'Här fyller du i din data'!$AI$32,'Här fyller du i din data'!$AN$32,'Här fyller du i din data'!$AS$32,'Här fyller du i din data'!$AX$32,'Här fyller du i din data'!$BC$32,'Här fyller du i din data'!$BH$32,'Här fyller du i din data'!$BM$32)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6-3A5E-4330-962E-81D067EF3996}"/>
            </c:ext>
          </c:extLst>
        </c:ser>
        <c:ser>
          <c:idx val="23"/>
          <c:order val="23"/>
          <c:tx>
            <c:strRef>
              <c:f>'Här fyller du i din data'!$A$33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data'!$J$33,'Här fyller du i din data'!$O$33,'Här fyller du i din data'!$T$33,'Här fyller du i din data'!$Y$33,'Här fyller du i din data'!$AD$33,'Här fyller du i din data'!$AI$33,'Här fyller du i din data'!$AN$33,'Här fyller du i din data'!$AS$33,'Här fyller du i din data'!$AX$33,'Här fyller du i din data'!$BC$33,'Här fyller du i din data'!$BH$33,'Här fyller du i din data'!$BM$33)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7-3A5E-4330-962E-81D067EF3996}"/>
            </c:ext>
          </c:extLst>
        </c:ser>
        <c:ser>
          <c:idx val="24"/>
          <c:order val="24"/>
          <c:tx>
            <c:strRef>
              <c:f>'Här fyller du i din data'!$A$34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data'!$J$34,'Här fyller du i din data'!$O$34,'Här fyller du i din data'!$T$34,'Här fyller du i din data'!$Y$34,'Här fyller du i din data'!$AD$34,'Här fyller du i din data'!$AI$34,'Här fyller du i din data'!$AN$34,'Här fyller du i din data'!$AS$34,'Här fyller du i din data'!$AX$34,'Här fyller du i din data'!$BC$34,'Här fyller du i din data'!$BH$34,'Här fyller du i din data'!$BM$34)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8-3A5E-4330-962E-81D067EF3996}"/>
            </c:ext>
          </c:extLst>
        </c:ser>
        <c:ser>
          <c:idx val="25"/>
          <c:order val="25"/>
          <c:tx>
            <c:strRef>
              <c:f>'Här fyller du i din data'!$A$35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data'!$J$35,'Här fyller du i din data'!$O$35,'Här fyller du i din data'!$T$35,'Här fyller du i din data'!$Y$35,'Här fyller du i din data'!$AD$35,'Här fyller du i din data'!$AI$35,'Här fyller du i din data'!$AN$35,'Här fyller du i din data'!$AS$35,'Här fyller du i din data'!$AX$35,'Här fyller du i din data'!$BC$35,'Här fyller du i din data'!$BH$35,'Här fyller du i din data'!$BM$35)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9-3A5E-4330-962E-81D067EF3996}"/>
            </c:ext>
          </c:extLst>
        </c:ser>
        <c:ser>
          <c:idx val="26"/>
          <c:order val="26"/>
          <c:tx>
            <c:strRef>
              <c:f>'Här fyller du i din data'!$A$36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data'!$J$36,'Här fyller du i din data'!$O$36,'Här fyller du i din data'!$T$36,'Här fyller du i din data'!$Y$36,'Här fyller du i din data'!$AD$36,'Här fyller du i din data'!$AI$36,'Här fyller du i din data'!$AN$36,'Här fyller du i din data'!$AS$36,'Här fyller du i din data'!$AX$36,'Här fyller du i din data'!$BC$36,'Här fyller du i din data'!$BH$36,'Här fyller du i din data'!$BM$36)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A-3A5E-4330-962E-81D067EF3996}"/>
            </c:ext>
          </c:extLst>
        </c:ser>
        <c:ser>
          <c:idx val="27"/>
          <c:order val="27"/>
          <c:tx>
            <c:strRef>
              <c:f>'Här fyller du i din data'!$A$37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data'!$J$37,'Här fyller du i din data'!$O$37,'Här fyller du i din data'!$T$37,'Här fyller du i din data'!$Y$37,'Här fyller du i din data'!$AD$37,'Här fyller du i din data'!$AI$37,'Här fyller du i din data'!$AN$37,'Här fyller du i din data'!$AS$37,'Här fyller du i din data'!$AX$37,'Här fyller du i din data'!$BC$37,'Här fyller du i din data'!$BH$37,'Här fyller du i din data'!$BM$37)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B-3A5E-4330-962E-81D067EF3996}"/>
            </c:ext>
          </c:extLst>
        </c:ser>
        <c:ser>
          <c:idx val="28"/>
          <c:order val="28"/>
          <c:tx>
            <c:strRef>
              <c:f>'Här fyller du i din data'!$A$38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data'!$J$38,'Här fyller du i din data'!$O$38,'Här fyller du i din data'!$T$38,'Här fyller du i din data'!$Y$38,'Här fyller du i din data'!$AD$38,'Här fyller du i din data'!$AI$38,'Här fyller du i din data'!$AN$38,'Här fyller du i din data'!$AS$38,'Här fyller du i din data'!$AX$38,'Här fyller du i din data'!$BC$38,'Här fyller du i din data'!$BH$38,'Här fyller du i din data'!$BM$38)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C-3A5E-4330-962E-81D067EF3996}"/>
            </c:ext>
          </c:extLst>
        </c:ser>
        <c:ser>
          <c:idx val="29"/>
          <c:order val="29"/>
          <c:tx>
            <c:strRef>
              <c:f>'Här fyller du i din data'!$A$39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data'!$J$39,'Här fyller du i din data'!$O$39,'Här fyller du i din data'!$T$39,'Här fyller du i din data'!$Y$39,'Här fyller du i din data'!$AD$39,'Här fyller du i din data'!$AI$39,'Här fyller du i din data'!$AN$39,'Här fyller du i din data'!$AS$39,'Här fyller du i din data'!$AX$39,'Här fyller du i din data'!$BC$39,'Här fyller du i din data'!$BH$39,'Här fyller du i din data'!$BM$39)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D-3A5E-4330-962E-81D067EF3996}"/>
            </c:ext>
          </c:extLst>
        </c:ser>
        <c:ser>
          <c:idx val="30"/>
          <c:order val="30"/>
          <c:tx>
            <c:strRef>
              <c:f>'Här fyller du i din data'!$A$40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data'!$J$40,'Här fyller du i din data'!$O$40,'Här fyller du i din data'!$T$40,'Här fyller du i din data'!$Y$40,'Här fyller du i din data'!$AD$40,'Här fyller du i din data'!$AI$40,'Här fyller du i din data'!$AN$40,'Här fyller du i din data'!$AS$40,'Här fyller du i din data'!$AX$40,'Här fyller du i din data'!$BC$40,'Här fyller du i din data'!$BH$40,'Här fyller du i din data'!$BM$40)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E-3A5E-4330-962E-81D067EF3996}"/>
            </c:ext>
          </c:extLst>
        </c:ser>
        <c:ser>
          <c:idx val="31"/>
          <c:order val="31"/>
          <c:tx>
            <c:strRef>
              <c:f>'Här fyller du i din data'!$A$41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data'!$J$41,'Här fyller du i din data'!$O$41,'Här fyller du i din data'!$T$41,'Här fyller du i din data'!$Y$41,'Här fyller du i din data'!$AD$41,'Här fyller du i din data'!$AI$41,'Här fyller du i din data'!$AN$41,'Här fyller du i din data'!$AS$41,'Här fyller du i din data'!$AX$41,'Här fyller du i din data'!$BC$41,'Här fyller du i din data'!$BH$41,'Här fyller du i din data'!$BM$41)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F-3A5E-4330-962E-81D067EF3996}"/>
            </c:ext>
          </c:extLst>
        </c:ser>
        <c:ser>
          <c:idx val="32"/>
          <c:order val="32"/>
          <c:tx>
            <c:strRef>
              <c:f>'Här fyller du i din data'!$A$42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data'!$J$42,'Här fyller du i din data'!$O$42,'Här fyller du i din data'!$T$42,'Här fyller du i din data'!$Y$42,'Här fyller du i din data'!$AD$42,'Här fyller du i din data'!$AI$42,'Här fyller du i din data'!$AN$42,'Här fyller du i din data'!$AS$42,'Här fyller du i din data'!$AX$42,'Här fyller du i din data'!$BC$42,'Här fyller du i din data'!$BH$42,'Här fyller du i din data'!$BM$42)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0-3A5E-4330-962E-81D067EF3996}"/>
            </c:ext>
          </c:extLst>
        </c:ser>
        <c:ser>
          <c:idx val="33"/>
          <c:order val="33"/>
          <c:tx>
            <c:strRef>
              <c:f>'Här fyller du i din data'!$A$43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data'!$J$43,'Här fyller du i din data'!$O$43,'Här fyller du i din data'!$T$43,'Här fyller du i din data'!$Y$43,'Här fyller du i din data'!$AD$43,'Här fyller du i din data'!$AI$43,'Här fyller du i din data'!$AN$43,'Här fyller du i din data'!$AS$43,'Här fyller du i din data'!$AX$43,'Här fyller du i din data'!$BC$43,'Här fyller du i din data'!$BH$43,'Här fyller du i din data'!$BM$43)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1-3A5E-4330-962E-81D067EF3996}"/>
            </c:ext>
          </c:extLst>
        </c:ser>
        <c:ser>
          <c:idx val="34"/>
          <c:order val="34"/>
          <c:tx>
            <c:strRef>
              <c:f>'Här fyller du i din data'!$A$44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data'!$J$44,'Här fyller du i din data'!$O$44,'Här fyller du i din data'!$T$44,'Här fyller du i din data'!$Y$44,'Här fyller du i din data'!$AD$44,'Här fyller du i din data'!$AI$44,'Här fyller du i din data'!$AN$44,'Här fyller du i din data'!$AS$44,'Här fyller du i din data'!$AX$44,'Här fyller du i din data'!$BC$44,'Här fyller du i din data'!$BH$44,'Här fyller du i din data'!$BM$44)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2-3A5E-4330-962E-81D067EF3996}"/>
            </c:ext>
          </c:extLst>
        </c:ser>
        <c:ser>
          <c:idx val="35"/>
          <c:order val="35"/>
          <c:tx>
            <c:strRef>
              <c:f>'Här fyller du i din data'!$A$45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data'!$J$45,'Här fyller du i din data'!$O$45,'Här fyller du i din data'!$T$45,'Här fyller du i din data'!$Y$45,'Här fyller du i din data'!$AD$45,'Här fyller du i din data'!$AI$45,'Här fyller du i din data'!$AN$45,'Här fyller du i din data'!$AS$45,'Här fyller du i din data'!$AX$45,'Här fyller du i din data'!$BC$45,'Här fyller du i din data'!$BH$45,'Här fyller du i din data'!$BM$45)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3-3A5E-4330-962E-81D067EF3996}"/>
            </c:ext>
          </c:extLst>
        </c:ser>
        <c:ser>
          <c:idx val="36"/>
          <c:order val="36"/>
          <c:tx>
            <c:strRef>
              <c:f>'Här fyller du i din data'!$A$46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data'!$J$46,'Här fyller du i din data'!$O$46,'Här fyller du i din data'!$T$46,'Här fyller du i din data'!$Y$46,'Här fyller du i din data'!$AD$46,'Här fyller du i din data'!$AI$46,'Här fyller du i din data'!$AN$46,'Här fyller du i din data'!$AS$46,'Här fyller du i din data'!$AX$46,'Här fyller du i din data'!$BC$46,'Här fyller du i din data'!$BH$46,'Här fyller du i din data'!$BM$46)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4-3A5E-4330-962E-81D067EF3996}"/>
            </c:ext>
          </c:extLst>
        </c:ser>
        <c:ser>
          <c:idx val="37"/>
          <c:order val="37"/>
          <c:tx>
            <c:strRef>
              <c:f>'Här fyller du i din data'!$A$47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data'!$J$47,'Här fyller du i din data'!$O$47,'Här fyller du i din data'!$T$47,'Här fyller du i din data'!$Y$47,'Här fyller du i din data'!$AD$47,'Här fyller du i din data'!$AI$47,'Här fyller du i din data'!$AN$47,'Här fyller du i din data'!$AS$47,'Här fyller du i din data'!$AX$47,'Här fyller du i din data'!$BC$47,'Här fyller du i din data'!$BH$47,'Här fyller du i din data'!$BM$47)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5-3A5E-4330-962E-81D067EF3996}"/>
            </c:ext>
          </c:extLst>
        </c:ser>
        <c:ser>
          <c:idx val="38"/>
          <c:order val="38"/>
          <c:tx>
            <c:strRef>
              <c:f>'Här fyller du i din data'!$A$48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data'!$J$48,'Här fyller du i din data'!$O$48,'Här fyller du i din data'!$T$48,'Här fyller du i din data'!$Y$48,'Här fyller du i din data'!$AD$48,'Här fyller du i din data'!$AI$48,'Här fyller du i din data'!$AN$48,'Här fyller du i din data'!$AS$48,'Här fyller du i din data'!$AX$48,'Här fyller du i din data'!$BC$48,'Här fyller du i din data'!$BH$48,'Här fyller du i din data'!$BM$48)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6-3A5E-4330-962E-81D067EF3996}"/>
            </c:ext>
          </c:extLst>
        </c:ser>
        <c:ser>
          <c:idx val="39"/>
          <c:order val="39"/>
          <c:tx>
            <c:strRef>
              <c:f>'Här fyller du i din data'!$A$49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data'!$J$49,'Här fyller du i din data'!$O$49,'Här fyller du i din data'!$T$49,'Här fyller du i din data'!$Y$49,'Här fyller du i din data'!$AD$49,'Här fyller du i din data'!$AI$49,'Här fyller du i din data'!$AN$49,'Här fyller du i din data'!$AS$49,'Här fyller du i din data'!$AX$49,'Här fyller du i din data'!$BC$49,'Här fyller du i din data'!$BH$49,'Här fyller du i din data'!$BM$49)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7-3A5E-4330-962E-81D067EF3996}"/>
            </c:ext>
          </c:extLst>
        </c:ser>
        <c:ser>
          <c:idx val="40"/>
          <c:order val="40"/>
          <c:tx>
            <c:strRef>
              <c:f>'Här fyller du i din data'!$A$50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data'!$J$50,'Här fyller du i din data'!$O$50,'Här fyller du i din data'!$T$50,'Här fyller du i din data'!$Y$50,'Här fyller du i din data'!$AD$50,'Här fyller du i din data'!$AI$50,'Här fyller du i din data'!$AN$50,'Här fyller du i din data'!$AS$50,'Här fyller du i din data'!$AX$50,'Här fyller du i din data'!$BC$50,'Här fyller du i din data'!$BH$50,'Här fyller du i din data'!$BM$50)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8-3A5E-4330-962E-81D067EF3996}"/>
            </c:ext>
          </c:extLst>
        </c:ser>
        <c:ser>
          <c:idx val="41"/>
          <c:order val="41"/>
          <c:tx>
            <c:strRef>
              <c:f>'Här fyller du i din data'!$A$51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data'!$J$51,'Här fyller du i din data'!$O$51,'Här fyller du i din data'!$T$51,'Här fyller du i din data'!$Y$51,'Här fyller du i din data'!$AD$51,'Här fyller du i din data'!$AI$51,'Här fyller du i din data'!$AN$51,'Här fyller du i din data'!$AS$51,'Här fyller du i din data'!$AX$51,'Här fyller du i din data'!$BC$51,'Här fyller du i din data'!$BH$51,'Här fyller du i din data'!$BM$51)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9-3A5E-4330-962E-81D067EF3996}"/>
            </c:ext>
          </c:extLst>
        </c:ser>
        <c:ser>
          <c:idx val="42"/>
          <c:order val="42"/>
          <c:tx>
            <c:strRef>
              <c:f>'Här fyller du i din data'!$A$52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data'!$J$52,'Här fyller du i din data'!$O$52,'Här fyller du i din data'!$T$52,'Här fyller du i din data'!$Y$52,'Här fyller du i din data'!$AD$52,'Här fyller du i din data'!$AI$52,'Här fyller du i din data'!$AN$52,'Här fyller du i din data'!$AS$52,'Här fyller du i din data'!$AX$52,'Här fyller du i din data'!$BC$52,'Här fyller du i din data'!$BH$52,'Här fyller du i din data'!$BM$52)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A-3A5E-4330-962E-81D067EF3996}"/>
            </c:ext>
          </c:extLst>
        </c:ser>
        <c:ser>
          <c:idx val="43"/>
          <c:order val="43"/>
          <c:tx>
            <c:strRef>
              <c:f>'Här fyller du i din data'!$A$53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data'!$J$53,'Här fyller du i din data'!$O$53,'Här fyller du i din data'!$T$53,'Här fyller du i din data'!$Y$53,'Här fyller du i din data'!$AD$53,'Här fyller du i din data'!$AI$53,'Här fyller du i din data'!$AN$53,'Här fyller du i din data'!$AS$53,'Här fyller du i din data'!$AX$53,'Här fyller du i din data'!$BC$53,'Här fyller du i din data'!$BH$53,'Här fyller du i din data'!$BM$53)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B-3A5E-4330-962E-81D067EF3996}"/>
            </c:ext>
          </c:extLst>
        </c:ser>
        <c:ser>
          <c:idx val="44"/>
          <c:order val="44"/>
          <c:tx>
            <c:strRef>
              <c:f>'Här fyller du i din data'!$A$54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data'!$J$54,'Här fyller du i din data'!$O$54,'Här fyller du i din data'!$T$54,'Här fyller du i din data'!$Y$54,'Här fyller du i din data'!$AD$54,'Här fyller du i din data'!$AI$54,'Här fyller du i din data'!$AN$54,'Här fyller du i din data'!$AS$54,'Här fyller du i din data'!$AX$54,'Här fyller du i din data'!$BC$54,'Här fyller du i din data'!$BH$54,'Här fyller du i din data'!$BM$54)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C-3A5E-4330-962E-81D067EF3996}"/>
            </c:ext>
          </c:extLst>
        </c:ser>
        <c:ser>
          <c:idx val="45"/>
          <c:order val="45"/>
          <c:tx>
            <c:strRef>
              <c:f>'Här fyller du i din data'!$A$55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data'!$J$55,'Här fyller du i din data'!$O$55,'Här fyller du i din data'!$T$55,'Här fyller du i din data'!$Y$55,'Här fyller du i din data'!$AD$55,'Här fyller du i din data'!$AI$55,'Här fyller du i din data'!$AN$55,'Här fyller du i din data'!$AS$55,'Här fyller du i din data'!$AX$55,'Här fyller du i din data'!$BC$55,'Här fyller du i din data'!$BH$55,'Här fyller du i din data'!$BM$55)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D-3A5E-4330-962E-81D067EF3996}"/>
            </c:ext>
          </c:extLst>
        </c:ser>
        <c:ser>
          <c:idx val="46"/>
          <c:order val="46"/>
          <c:tx>
            <c:strRef>
              <c:f>'Här fyller du i din data'!$A$56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data'!$J$56,'Här fyller du i din data'!$O$56,'Här fyller du i din data'!$T$56,'Här fyller du i din data'!$Y$56,'Här fyller du i din data'!$AD$56,'Här fyller du i din data'!$AI$56,'Här fyller du i din data'!$AN$56,'Här fyller du i din data'!$AS$56,'Här fyller du i din data'!$AX$56,'Här fyller du i din data'!$BC$56,'Här fyller du i din data'!$BH$56,'Här fyller du i din data'!$BM$56)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E-3A5E-4330-962E-81D067EF3996}"/>
            </c:ext>
          </c:extLst>
        </c:ser>
        <c:ser>
          <c:idx val="47"/>
          <c:order val="47"/>
          <c:tx>
            <c:strRef>
              <c:f>'Här fyller du i din data'!$A$57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data'!$J$57,'Här fyller du i din data'!$O$57,'Här fyller du i din data'!$T$57,'Här fyller du i din data'!$Y$57,'Här fyller du i din data'!$AD$57,'Här fyller du i din data'!$AI$57,'Här fyller du i din data'!$AN$57,'Här fyller du i din data'!$AS$57,'Här fyller du i din data'!$AX$57,'Här fyller du i din data'!$BC$57,'Här fyller du i din data'!$BH$57,'Här fyller du i din data'!$BM$57)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2F-3A5E-4330-962E-81D067EF3996}"/>
            </c:ext>
          </c:extLst>
        </c:ser>
        <c:ser>
          <c:idx val="48"/>
          <c:order val="48"/>
          <c:tx>
            <c:strRef>
              <c:f>'Här fyller du i din data'!$A$58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data'!$J$58,'Här fyller du i din data'!$O$58,'Här fyller du i din data'!$T$58,'Här fyller du i din data'!$Y$58,'Här fyller du i din data'!$AD$58,'Här fyller du i din data'!$AI$58,'Här fyller du i din data'!$AN$58,'Här fyller du i din data'!$AS$58,'Här fyller du i din data'!$AX$58,'Här fyller du i din data'!$BC$58,'Här fyller du i din data'!$BH$58,'Här fyller du i din data'!$BM$58)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0-3A5E-4330-962E-81D067EF3996}"/>
            </c:ext>
          </c:extLst>
        </c:ser>
        <c:ser>
          <c:idx val="49"/>
          <c:order val="49"/>
          <c:tx>
            <c:strRef>
              <c:f>'Här fyller du i din data'!$A$59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data'!$J$59,'Här fyller du i din data'!$O$59,'Här fyller du i din data'!$T$59,'Här fyller du i din data'!$Y$59,'Här fyller du i din data'!$AD$59,'Här fyller du i din data'!$AI$59,'Här fyller du i din data'!$AN$59,'Här fyller du i din data'!$AS$59,'Här fyller du i din data'!$AX$59,'Här fyller du i din data'!$BC$59,'Här fyller du i din data'!$BH$59,'Här fyller du i din data'!$BM$59)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1-3A5E-4330-962E-81D067EF3996}"/>
            </c:ext>
          </c:extLst>
        </c:ser>
        <c:ser>
          <c:idx val="50"/>
          <c:order val="50"/>
          <c:tx>
            <c:strRef>
              <c:f>'Här fyller du i din data'!$A$60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data'!$J$60,'Här fyller du i din data'!$O$60,'Här fyller du i din data'!$T$60,'Här fyller du i din data'!$Y$60,'Här fyller du i din data'!$AD$60,'Här fyller du i din data'!$AI$60,'Här fyller du i din data'!$AN$60,'Här fyller du i din data'!$AS$60,'Här fyller du i din data'!$AX$60,'Här fyller du i din data'!$BC$60,'Här fyller du i din data'!$BH$60,'Här fyller du i din data'!$BM$60)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2-3A5E-4330-962E-81D067EF3996}"/>
            </c:ext>
          </c:extLst>
        </c:ser>
        <c:ser>
          <c:idx val="51"/>
          <c:order val="51"/>
          <c:tx>
            <c:strRef>
              <c:f>'Här fyller du i din data'!$A$61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data'!$J$61,'Här fyller du i din data'!$O$61,'Här fyller du i din data'!$T$61,'Här fyller du i din data'!$Y$61,'Här fyller du i din data'!$AD$61,'Här fyller du i din data'!$AI$61,'Här fyller du i din data'!$AN$61,'Här fyller du i din data'!$AS$61,'Här fyller du i din data'!$AX$61,'Här fyller du i din data'!$BC$61,'Här fyller du i din data'!$BH$61,'Här fyller du i din data'!$BM$61)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3-3A5E-4330-962E-81D067EF3996}"/>
            </c:ext>
          </c:extLst>
        </c:ser>
        <c:ser>
          <c:idx val="52"/>
          <c:order val="52"/>
          <c:tx>
            <c:strRef>
              <c:f>'Här fyller du i din data'!$A$62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data'!$J$62,'Här fyller du i din data'!$O$62,'Här fyller du i din data'!$T$62,'Här fyller du i din data'!$Y$62,'Här fyller du i din data'!$AD$62,'Här fyller du i din data'!$AI$62,'Här fyller du i din data'!$AN$62,'Här fyller du i din data'!$AS$62,'Här fyller du i din data'!$AX$62,'Här fyller du i din data'!$BC$62,'Här fyller du i din data'!$BH$62,'Här fyller du i din data'!$BM$62)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4-3A5E-4330-962E-81D067EF3996}"/>
            </c:ext>
          </c:extLst>
        </c:ser>
        <c:ser>
          <c:idx val="53"/>
          <c:order val="53"/>
          <c:tx>
            <c:strRef>
              <c:f>'Här fyller du i din data'!$A$63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data'!$J$63,'Här fyller du i din data'!$O$63,'Här fyller du i din data'!$T$63,'Här fyller du i din data'!$Y$63,'Här fyller du i din data'!$AD$63,'Här fyller du i din data'!$AI$63,'Här fyller du i din data'!$AN$63,'Här fyller du i din data'!$AS$63,'Här fyller du i din data'!$AX$63,'Här fyller du i din data'!$BC$63,'Här fyller du i din data'!$BH$63,'Här fyller du i din data'!$BM$63)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5-3A5E-4330-962E-81D067EF3996}"/>
            </c:ext>
          </c:extLst>
        </c:ser>
        <c:ser>
          <c:idx val="54"/>
          <c:order val="54"/>
          <c:tx>
            <c:strRef>
              <c:f>'Här fyller du i din data'!$A$64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data'!$J$64,'Här fyller du i din data'!$O$64,'Här fyller du i din data'!$T$64,'Här fyller du i din data'!$Y$64,'Här fyller du i din data'!$AD$64,'Här fyller du i din data'!$AI$64,'Här fyller du i din data'!$AN$64,'Här fyller du i din data'!$AS$64,'Här fyller du i din data'!$AX$64,'Här fyller du i din data'!$BC$64,'Här fyller du i din data'!$BH$64,'Här fyller du i din data'!$BM$64)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36-3A5E-4330-962E-81D067EF3996}"/>
            </c:ext>
          </c:extLst>
        </c:ser>
        <c:ser>
          <c:idx val="55"/>
          <c:order val="55"/>
          <c:tx>
            <c:strRef>
              <c:f>'Här fyller du i din data'!$A$65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data'!$J$65,'Här fyller du i din data'!$O$65,'Här fyller du i din data'!$T$65,'Här fyller du i din data'!$Y$65,'Här fyller du i din data'!$AD$65,'Här fyller du i din data'!$AI$65,'Här fyller du i din data'!$AN$65,'Här fyller du i din data'!$AS$65,'Här fyller du i din data'!$AX$65,'Här fyller du i din data'!$BC$65,'Här fyller du i din data'!$BH$65,'Här fyller du i din data'!$BM$65)</c:f>
            </c:numRef>
          </c:val>
          <c:smooth val="0"/>
          <c:extLst>
            <c:ext xmlns:c16="http://schemas.microsoft.com/office/drawing/2014/chart" uri="{C3380CC4-5D6E-409C-BE32-E72D297353CC}">
              <c16:uniqueId val="{00000037-3A5E-4330-962E-81D067EF3996}"/>
            </c:ext>
          </c:extLst>
        </c:ser>
        <c:dLbls>
          <c:showLegendKey val="0"/>
          <c:showVal val="0"/>
          <c:showCatName val="0"/>
          <c:showSerName val="0"/>
          <c:showPercent val="0"/>
          <c:showBubbleSize val="0"/>
        </c:dLbls>
        <c:marker val="1"/>
        <c:smooth val="0"/>
        <c:axId val="359221928"/>
        <c:axId val="359220360"/>
      </c:lineChart>
      <c:catAx>
        <c:axId val="359221928"/>
        <c:scaling>
          <c:orientation val="minMax"/>
        </c:scaling>
        <c:delete val="0"/>
        <c:axPos val="b"/>
        <c:numFmt formatCode="General" sourceLinked="0"/>
        <c:majorTickMark val="none"/>
        <c:minorTickMark val="none"/>
        <c:tickLblPos val="nextTo"/>
        <c:txPr>
          <a:bodyPr/>
          <a:lstStyle/>
          <a:p>
            <a:pPr>
              <a:defRPr b="1"/>
            </a:pPr>
            <a:endParaRPr lang="en-US"/>
          </a:p>
        </c:txPr>
        <c:crossAx val="359220360"/>
        <c:crosses val="autoZero"/>
        <c:auto val="1"/>
        <c:lblAlgn val="ctr"/>
        <c:lblOffset val="100"/>
        <c:noMultiLvlLbl val="0"/>
      </c:catAx>
      <c:valAx>
        <c:axId val="359220360"/>
        <c:scaling>
          <c:orientation val="minMax"/>
          <c:max val="1.6"/>
          <c:min val="-0.6"/>
        </c:scaling>
        <c:delete val="0"/>
        <c:axPos val="l"/>
        <c:majorGridlines/>
        <c:numFmt formatCode="0%" sourceLinked="0"/>
        <c:majorTickMark val="none"/>
        <c:minorTickMark val="none"/>
        <c:tickLblPos val="nextTo"/>
        <c:spPr>
          <a:ln w="9525">
            <a:noFill/>
          </a:ln>
        </c:spPr>
        <c:crossAx val="359221928"/>
        <c:crosses val="autoZero"/>
        <c:crossBetween val="between"/>
        <c:majorUnit val="0.1"/>
      </c:valAx>
    </c:plotArea>
    <c:legend>
      <c:legendPos val="b"/>
      <c:layout/>
      <c:overlay val="0"/>
      <c:txPr>
        <a:bodyPr/>
        <a:lstStyle/>
        <a:p>
          <a:pPr>
            <a:defRPr sz="900"/>
          </a:pPr>
          <a:endParaRPr lang="en-US"/>
        </a:p>
      </c:txPr>
    </c:legend>
    <c:plotVisOnly val="1"/>
    <c:dispBlanksAs val="gap"/>
    <c:showDLblsOverMax val="0"/>
  </c:chart>
  <c:printSettings>
    <c:headerFooter/>
    <c:pageMargins b="0.75" l="0.25" r="0.25"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Årsarbetare</a:t>
            </a:r>
            <a:r>
              <a:rPr lang="sv-SE" baseline="0"/>
              <a:t> som behövs utifrån reella poäng</a:t>
            </a:r>
            <a:endParaRPr lang="sv-SE"/>
          </a:p>
        </c:rich>
      </c:tx>
      <c:layout/>
      <c:overlay val="0"/>
    </c:title>
    <c:autoTitleDeleted val="0"/>
    <c:plotArea>
      <c:layout/>
      <c:barChart>
        <c:barDir val="col"/>
        <c:grouping val="clustered"/>
        <c:varyColors val="0"/>
        <c:ser>
          <c:idx val="0"/>
          <c:order val="0"/>
          <c:tx>
            <c:v>Antal Åa som behövs utifrån 120p erfarenhet</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data'!$J$3,'Här fyller du i din data'!$O$3,'Här fyller du i din data'!$T$3,'Här fyller du i din data'!$Y$3,'Här fyller du i din data'!$AD$3,'Här fyller du i din data'!$AI$3,'Här fyller du i din data'!$AN$3,'Här fyller du i din data'!$AS$3,'Här fyller du i din data'!$AX$3,'Här fyller du i din data'!$BC$3,'Här fyller du i din data'!$BH$3,'Här fyller du i din data'!$BM$3)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63E-408D-B076-7EFDCE5F6C7D}"/>
            </c:ext>
          </c:extLst>
        </c:ser>
        <c:ser>
          <c:idx val="1"/>
          <c:order val="1"/>
          <c:tx>
            <c:v>Antal Åa som behövs utifrån 150p erfarenhet</c:v>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data'!$L$3,'Här fyller du i din data'!$Q$3,'Här fyller du i din data'!$V$3,'Här fyller du i din data'!$AA$3,'Här fyller du i din data'!$AF$3,'Här fyller du i din data'!$AK$3,'Här fyller du i din data'!$AP$3,'Här fyller du i din data'!$AU$3,'Här fyller du i din data'!$AZ$3,'Här fyller du i din data'!$BE$3,'Här fyller du i din data'!$BJ$3,'Här fyller du i din data'!$BO$3)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63E-408D-B076-7EFDCE5F6C7D}"/>
            </c:ext>
          </c:extLst>
        </c:ser>
        <c:dLbls>
          <c:showLegendKey val="0"/>
          <c:showVal val="0"/>
          <c:showCatName val="0"/>
          <c:showSerName val="0"/>
          <c:showPercent val="0"/>
          <c:showBubbleSize val="0"/>
        </c:dLbls>
        <c:gapWidth val="75"/>
        <c:overlap val="-25"/>
        <c:axId val="360049984"/>
        <c:axId val="360053120"/>
      </c:barChart>
      <c:catAx>
        <c:axId val="360049984"/>
        <c:scaling>
          <c:orientation val="minMax"/>
        </c:scaling>
        <c:delete val="0"/>
        <c:axPos val="b"/>
        <c:numFmt formatCode="General" sourceLinked="0"/>
        <c:majorTickMark val="none"/>
        <c:minorTickMark val="none"/>
        <c:tickLblPos val="nextTo"/>
        <c:crossAx val="360053120"/>
        <c:crosses val="autoZero"/>
        <c:auto val="1"/>
        <c:lblAlgn val="ctr"/>
        <c:lblOffset val="100"/>
        <c:noMultiLvlLbl val="0"/>
      </c:catAx>
      <c:valAx>
        <c:axId val="360053120"/>
        <c:scaling>
          <c:orientation val="minMax"/>
        </c:scaling>
        <c:delete val="0"/>
        <c:axPos val="l"/>
        <c:majorGridlines/>
        <c:numFmt formatCode="0.0" sourceLinked="1"/>
        <c:majorTickMark val="none"/>
        <c:minorTickMark val="none"/>
        <c:tickLblPos val="nextTo"/>
        <c:spPr>
          <a:ln w="9525">
            <a:noFill/>
          </a:ln>
        </c:spPr>
        <c:crossAx val="360049984"/>
        <c:crosses val="autoZero"/>
        <c:crossBetween val="between"/>
      </c:valAx>
    </c:plotArea>
    <c:legend>
      <c:legendPos val="b"/>
      <c:layout/>
      <c:overlay val="0"/>
    </c:legend>
    <c:plotVisOnly val="1"/>
    <c:dispBlanksAs val="gap"/>
    <c:showDLblsOverMax val="0"/>
  </c:chart>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Samtliga totalpoäng och "ok"-poäng per</a:t>
            </a:r>
            <a:r>
              <a:rPr lang="sv-SE" baseline="0"/>
              <a:t> månad</a:t>
            </a:r>
            <a:endParaRPr lang="sv-SE"/>
          </a:p>
        </c:rich>
      </c:tx>
      <c:layout/>
      <c:overlay val="0"/>
    </c:title>
    <c:autoTitleDeleted val="0"/>
    <c:plotArea>
      <c:layout/>
      <c:barChart>
        <c:barDir val="col"/>
        <c:grouping val="clustered"/>
        <c:varyColors val="0"/>
        <c:ser>
          <c:idx val="0"/>
          <c:order val="0"/>
          <c:tx>
            <c:v>Faktisk poäng</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data'!$K$1,'Här fyller du i din data'!$P$1,'Här fyller du i din data'!$U$1,'Här fyller du i din data'!$Z$1,'Här fyller du i din data'!$AE$1,'Här fyller du i din data'!$AJ$1,'Här fyller du i din data'!$AO$1,'Här fyller du i din data'!$AT$1,'Här fyller du i din data'!$AY$1,'Här fyller du i din data'!$BD$1,'Här fyller du i din data'!$BI$1,'Här fyller du i din data'!$BN$1)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3DE-4742-B73B-80D1BE1F66F2}"/>
            </c:ext>
          </c:extLst>
        </c:ser>
        <c:dLbls>
          <c:showLegendKey val="0"/>
          <c:showVal val="0"/>
          <c:showCatName val="0"/>
          <c:showSerName val="0"/>
          <c:showPercent val="0"/>
          <c:showBubbleSize val="0"/>
        </c:dLbls>
        <c:gapWidth val="75"/>
        <c:overlap val="-25"/>
        <c:axId val="360051552"/>
        <c:axId val="360051944"/>
      </c:barChart>
      <c:lineChart>
        <c:grouping val="standard"/>
        <c:varyColors val="0"/>
        <c:ser>
          <c:idx val="1"/>
          <c:order val="1"/>
          <c:tx>
            <c:v>Poäng enligt "ok"</c:v>
          </c:tx>
          <c:marker>
            <c:symbol val="none"/>
          </c:marker>
          <c:val>
            <c:numRef>
              <c:f>'Här fyller du i din data'!$BV$9:$CA$9</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D3DE-4742-B73B-80D1BE1F66F2}"/>
            </c:ext>
          </c:extLst>
        </c:ser>
        <c:dLbls>
          <c:showLegendKey val="0"/>
          <c:showVal val="0"/>
          <c:showCatName val="0"/>
          <c:showSerName val="0"/>
          <c:showPercent val="0"/>
          <c:showBubbleSize val="0"/>
        </c:dLbls>
        <c:marker val="1"/>
        <c:smooth val="0"/>
        <c:axId val="360051552"/>
        <c:axId val="360051944"/>
      </c:lineChart>
      <c:catAx>
        <c:axId val="360051552"/>
        <c:scaling>
          <c:orientation val="minMax"/>
        </c:scaling>
        <c:delete val="0"/>
        <c:axPos val="b"/>
        <c:numFmt formatCode="General" sourceLinked="0"/>
        <c:majorTickMark val="none"/>
        <c:minorTickMark val="none"/>
        <c:tickLblPos val="nextTo"/>
        <c:crossAx val="360051944"/>
        <c:crosses val="autoZero"/>
        <c:auto val="1"/>
        <c:lblAlgn val="ctr"/>
        <c:lblOffset val="100"/>
        <c:noMultiLvlLbl val="0"/>
      </c:catAx>
      <c:valAx>
        <c:axId val="360051944"/>
        <c:scaling>
          <c:orientation val="minMax"/>
          <c:min val="1"/>
        </c:scaling>
        <c:delete val="0"/>
        <c:axPos val="l"/>
        <c:majorGridlines/>
        <c:numFmt formatCode="General" sourceLinked="1"/>
        <c:majorTickMark val="none"/>
        <c:minorTickMark val="none"/>
        <c:tickLblPos val="nextTo"/>
        <c:spPr>
          <a:ln w="9525">
            <a:noFill/>
          </a:ln>
        </c:spPr>
        <c:crossAx val="36005155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Fördelning upplevd arbetsbelastning</a:t>
            </a:r>
            <a:r>
              <a:rPr lang="sv-SE" baseline="0"/>
              <a:t> </a:t>
            </a:r>
          </a:p>
          <a:p>
            <a:pPr>
              <a:defRPr/>
            </a:pPr>
            <a:r>
              <a:rPr lang="sv-SE" sz="1400"/>
              <a:t>(procentuell</a:t>
            </a:r>
            <a:r>
              <a:rPr lang="sv-SE" sz="1400" baseline="0"/>
              <a:t> fördelning, siffra i stapel visar antal)</a:t>
            </a:r>
            <a:endParaRPr lang="sv-SE" sz="1400"/>
          </a:p>
        </c:rich>
      </c:tx>
      <c:layout/>
      <c:overlay val="0"/>
    </c:title>
    <c:autoTitleDeleted val="0"/>
    <c:plotArea>
      <c:layout/>
      <c:barChart>
        <c:barDir val="col"/>
        <c:grouping val="percentStacked"/>
        <c:varyColors val="0"/>
        <c:ser>
          <c:idx val="0"/>
          <c:order val="0"/>
          <c:tx>
            <c:strRef>
              <c:f>Listor!$O$2</c:f>
              <c:strCache>
                <c:ptCount val="1"/>
                <c:pt idx="0">
                  <c:v>För lite att göra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Listor!$D$20:$D$25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50B-4439-9810-12CAA4B9C3AA}"/>
            </c:ext>
          </c:extLst>
        </c:ser>
        <c:ser>
          <c:idx val="1"/>
          <c:order val="1"/>
          <c:tx>
            <c:strRef>
              <c:f>Listor!$O$3</c:f>
              <c:strCache>
                <c:ptCount val="1"/>
                <c:pt idx="0">
                  <c:v>Okej</c:v>
                </c:pt>
              </c:strCache>
            </c:strRef>
          </c:tx>
          <c:spPr>
            <a:solidFill>
              <a:srgbClr val="00B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Listor!$E$20:$E$25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50B-4439-9810-12CAA4B9C3AA}"/>
            </c:ext>
          </c:extLst>
        </c:ser>
        <c:ser>
          <c:idx val="2"/>
          <c:order val="2"/>
          <c:tx>
            <c:strRef>
              <c:f>Listor!$O$4</c:f>
              <c:strCache>
                <c:ptCount val="1"/>
                <c:pt idx="0">
                  <c:v>Lite för mycket</c:v>
                </c:pt>
              </c:strCache>
            </c:strRef>
          </c:tx>
          <c:spPr>
            <a:solidFill>
              <a:srgbClr val="FFFF00"/>
            </a:solidFill>
          </c:spPr>
          <c:invertIfNegative val="0"/>
          <c:dLbls>
            <c:numFmt formatCode="General"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Listor!$F$20:$F$25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50B-4439-9810-12CAA4B9C3AA}"/>
            </c:ext>
          </c:extLst>
        </c:ser>
        <c:ser>
          <c:idx val="3"/>
          <c:order val="3"/>
          <c:tx>
            <c:strRef>
              <c:f>Listor!$O$5</c:f>
              <c:strCache>
                <c:ptCount val="1"/>
                <c:pt idx="0">
                  <c:v>För mycket</c:v>
                </c:pt>
              </c:strCache>
            </c:strRef>
          </c:tx>
          <c:spPr>
            <a:solidFill>
              <a:srgbClr val="FFC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Listor!$G$20:$G$25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50B-4439-9810-12CAA4B9C3AA}"/>
            </c:ext>
          </c:extLst>
        </c:ser>
        <c:ser>
          <c:idx val="4"/>
          <c:order val="4"/>
          <c:tx>
            <c:strRef>
              <c:f>Listor!$O$6</c:f>
              <c:strCache>
                <c:ptCount val="1"/>
                <c:pt idx="0">
                  <c:v>Alldeles för mycket att göra</c:v>
                </c:pt>
              </c:strCache>
            </c:strRef>
          </c:tx>
          <c:spPr>
            <a:solidFill>
              <a:srgbClr val="C0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Listor!$H$20:$H$25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050B-4439-9810-12CAA4B9C3AA}"/>
            </c:ext>
          </c:extLst>
        </c:ser>
        <c:dLbls>
          <c:showLegendKey val="0"/>
          <c:showVal val="0"/>
          <c:showCatName val="0"/>
          <c:showSerName val="0"/>
          <c:showPercent val="0"/>
          <c:showBubbleSize val="0"/>
        </c:dLbls>
        <c:gapWidth val="93"/>
        <c:overlap val="100"/>
        <c:axId val="359217616"/>
        <c:axId val="359218008"/>
      </c:barChart>
      <c:catAx>
        <c:axId val="359217616"/>
        <c:scaling>
          <c:orientation val="minMax"/>
        </c:scaling>
        <c:delete val="0"/>
        <c:axPos val="b"/>
        <c:numFmt formatCode="General" sourceLinked="0"/>
        <c:majorTickMark val="none"/>
        <c:minorTickMark val="none"/>
        <c:tickLblPos val="nextTo"/>
        <c:crossAx val="359218008"/>
        <c:crosses val="autoZero"/>
        <c:auto val="1"/>
        <c:lblAlgn val="ctr"/>
        <c:lblOffset val="100"/>
        <c:noMultiLvlLbl val="0"/>
      </c:catAx>
      <c:valAx>
        <c:axId val="359218008"/>
        <c:scaling>
          <c:orientation val="minMax"/>
        </c:scaling>
        <c:delete val="0"/>
        <c:axPos val="l"/>
        <c:majorGridlines/>
        <c:numFmt formatCode="0%" sourceLinked="1"/>
        <c:majorTickMark val="none"/>
        <c:minorTickMark val="none"/>
        <c:tickLblPos val="nextTo"/>
        <c:spPr>
          <a:ln w="9525">
            <a:noFill/>
          </a:ln>
        </c:spPr>
        <c:crossAx val="35921761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a:t>Upplevd arbetsbelastning februari</a:t>
            </a:r>
          </a:p>
        </c:rich>
      </c:tx>
      <c:layout/>
      <c:overlay val="0"/>
    </c:title>
    <c:autoTitleDeleted val="0"/>
    <c:plotArea>
      <c:layout/>
      <c:pieChart>
        <c:varyColors val="1"/>
        <c:ser>
          <c:idx val="0"/>
          <c:order val="0"/>
          <c:dPt>
            <c:idx val="1"/>
            <c:bubble3D val="0"/>
            <c:spPr>
              <a:solidFill>
                <a:srgbClr val="00B050"/>
              </a:solidFill>
            </c:spPr>
            <c:extLst>
              <c:ext xmlns:c16="http://schemas.microsoft.com/office/drawing/2014/chart" uri="{C3380CC4-5D6E-409C-BE32-E72D297353CC}">
                <c16:uniqueId val="{00000001-E363-4446-9CCB-380D2648AAB5}"/>
              </c:ext>
            </c:extLst>
          </c:dPt>
          <c:dPt>
            <c:idx val="2"/>
            <c:bubble3D val="0"/>
            <c:spPr>
              <a:solidFill>
                <a:srgbClr val="FFFF00"/>
              </a:solidFill>
            </c:spPr>
            <c:extLst>
              <c:ext xmlns:c16="http://schemas.microsoft.com/office/drawing/2014/chart" uri="{C3380CC4-5D6E-409C-BE32-E72D297353CC}">
                <c16:uniqueId val="{00000003-E363-4446-9CCB-380D2648AAB5}"/>
              </c:ext>
            </c:extLst>
          </c:dPt>
          <c:dPt>
            <c:idx val="3"/>
            <c:bubble3D val="0"/>
            <c:spPr>
              <a:solidFill>
                <a:schemeClr val="accent6">
                  <a:lumMod val="75000"/>
                </a:schemeClr>
              </a:solidFill>
            </c:spPr>
            <c:extLst>
              <c:ext xmlns:c16="http://schemas.microsoft.com/office/drawing/2014/chart" uri="{C3380CC4-5D6E-409C-BE32-E72D297353CC}">
                <c16:uniqueId val="{00000005-E363-4446-9CCB-380D2648AAB5}"/>
              </c:ext>
            </c:extLst>
          </c:dPt>
          <c:dPt>
            <c:idx val="4"/>
            <c:bubble3D val="0"/>
            <c:spPr>
              <a:solidFill>
                <a:srgbClr val="FF0000"/>
              </a:solidFill>
            </c:spPr>
            <c:extLst>
              <c:ext xmlns:c16="http://schemas.microsoft.com/office/drawing/2014/chart" uri="{C3380CC4-5D6E-409C-BE32-E72D297353CC}">
                <c16:uniqueId val="{00000007-E363-4446-9CCB-380D2648AAB5}"/>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15:layout/>
              </c:ext>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E363-4446-9CCB-380D2648AAB5}"/>
            </c:ext>
          </c:extLst>
        </c:ser>
        <c:dLbls>
          <c:showLegendKey val="0"/>
          <c:showVal val="0"/>
          <c:showCatName val="0"/>
          <c:showSerName val="0"/>
          <c:showPercent val="1"/>
          <c:showBubbleSize val="0"/>
          <c:showLeaderLines val="1"/>
        </c:dLbls>
        <c:firstSliceAng val="0"/>
      </c:pieChart>
    </c:plotArea>
    <c:legend>
      <c:legendPos val="r"/>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u="none" strike="noStrike" baseline="0">
                <a:effectLst/>
              </a:rPr>
              <a:t>Upplevd arbetsbelastning  april</a:t>
            </a:r>
            <a:endParaRPr lang="sv-SE" sz="1400" b="1"/>
          </a:p>
        </c:rich>
      </c:tx>
      <c:layout/>
      <c:overlay val="0"/>
    </c:title>
    <c:autoTitleDeleted val="0"/>
    <c:plotArea>
      <c:layout/>
      <c:pieChart>
        <c:varyColors val="1"/>
        <c:ser>
          <c:idx val="1"/>
          <c:order val="0"/>
          <c:dPt>
            <c:idx val="1"/>
            <c:bubble3D val="0"/>
            <c:spPr>
              <a:solidFill>
                <a:srgbClr val="00B050"/>
              </a:solidFill>
            </c:spPr>
            <c:extLst>
              <c:ext xmlns:c16="http://schemas.microsoft.com/office/drawing/2014/chart" uri="{C3380CC4-5D6E-409C-BE32-E72D297353CC}">
                <c16:uniqueId val="{00000001-CFFB-4017-96F8-83A79B67660E}"/>
              </c:ext>
            </c:extLst>
          </c:dPt>
          <c:dPt>
            <c:idx val="2"/>
            <c:bubble3D val="0"/>
            <c:spPr>
              <a:solidFill>
                <a:srgbClr val="FFFF00"/>
              </a:solidFill>
            </c:spPr>
            <c:extLst>
              <c:ext xmlns:c16="http://schemas.microsoft.com/office/drawing/2014/chart" uri="{C3380CC4-5D6E-409C-BE32-E72D297353CC}">
                <c16:uniqueId val="{00000003-CFFB-4017-96F8-83A79B67660E}"/>
              </c:ext>
            </c:extLst>
          </c:dPt>
          <c:dPt>
            <c:idx val="3"/>
            <c:bubble3D val="0"/>
            <c:spPr>
              <a:solidFill>
                <a:schemeClr val="accent6">
                  <a:lumMod val="75000"/>
                </a:schemeClr>
              </a:solidFill>
            </c:spPr>
            <c:extLst>
              <c:ext xmlns:c16="http://schemas.microsoft.com/office/drawing/2014/chart" uri="{C3380CC4-5D6E-409C-BE32-E72D297353CC}">
                <c16:uniqueId val="{00000005-CFFB-4017-96F8-83A79B67660E}"/>
              </c:ext>
            </c:extLst>
          </c:dPt>
          <c:dPt>
            <c:idx val="4"/>
            <c:bubble3D val="0"/>
            <c:spPr>
              <a:solidFill>
                <a:srgbClr val="FF0000"/>
              </a:solidFill>
            </c:spPr>
            <c:extLst>
              <c:ext xmlns:c16="http://schemas.microsoft.com/office/drawing/2014/chart" uri="{C3380CC4-5D6E-409C-BE32-E72D297353CC}">
                <c16:uniqueId val="{00000007-CFFB-4017-96F8-83A79B67660E}"/>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15:layout/>
              </c:ext>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Listor!$D$21:$H$21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CFFB-4017-96F8-83A79B67660E}"/>
            </c:ext>
          </c:extLst>
        </c:ser>
        <c:ser>
          <c:idx val="0"/>
          <c:order val="1"/>
          <c:dPt>
            <c:idx val="1"/>
            <c:bubble3D val="0"/>
            <c:spPr>
              <a:solidFill>
                <a:srgbClr val="00B050"/>
              </a:solidFill>
            </c:spPr>
            <c:extLst>
              <c:ext xmlns:c16="http://schemas.microsoft.com/office/drawing/2014/chart" uri="{C3380CC4-5D6E-409C-BE32-E72D297353CC}">
                <c16:uniqueId val="{0000000A-CFFB-4017-96F8-83A79B67660E}"/>
              </c:ext>
            </c:extLst>
          </c:dPt>
          <c:dPt>
            <c:idx val="2"/>
            <c:bubble3D val="0"/>
            <c:spPr>
              <a:solidFill>
                <a:srgbClr val="FFFF00"/>
              </a:solidFill>
            </c:spPr>
            <c:extLst>
              <c:ext xmlns:c16="http://schemas.microsoft.com/office/drawing/2014/chart" uri="{C3380CC4-5D6E-409C-BE32-E72D297353CC}">
                <c16:uniqueId val="{0000000C-CFFB-4017-96F8-83A79B67660E}"/>
              </c:ext>
            </c:extLst>
          </c:dPt>
          <c:dPt>
            <c:idx val="3"/>
            <c:bubble3D val="0"/>
            <c:spPr>
              <a:solidFill>
                <a:schemeClr val="accent6">
                  <a:lumMod val="75000"/>
                </a:schemeClr>
              </a:solidFill>
            </c:spPr>
            <c:extLst>
              <c:ext xmlns:c16="http://schemas.microsoft.com/office/drawing/2014/chart" uri="{C3380CC4-5D6E-409C-BE32-E72D297353CC}">
                <c16:uniqueId val="{0000000E-CFFB-4017-96F8-83A79B67660E}"/>
              </c:ext>
            </c:extLst>
          </c:dPt>
          <c:dPt>
            <c:idx val="4"/>
            <c:bubble3D val="0"/>
            <c:spPr>
              <a:solidFill>
                <a:srgbClr val="FF0000"/>
              </a:solidFill>
            </c:spPr>
            <c:extLst>
              <c:ext xmlns:c16="http://schemas.microsoft.com/office/drawing/2014/chart" uri="{C3380CC4-5D6E-409C-BE32-E72D297353CC}">
                <c16:uniqueId val="{00000010-CFFB-4017-96F8-83A79B67660E}"/>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1-CFFB-4017-96F8-83A79B67660E}"/>
            </c:ext>
          </c:extLst>
        </c:ser>
        <c:dLbls>
          <c:showLegendKey val="0"/>
          <c:showVal val="0"/>
          <c:showCatName val="0"/>
          <c:showSerName val="0"/>
          <c:showPercent val="1"/>
          <c:showBubbleSize val="0"/>
          <c:showLeaderLines val="1"/>
        </c:dLbls>
        <c:firstSliceAng val="0"/>
      </c:pieChart>
    </c:plotArea>
    <c:legend>
      <c:legendPos val="r"/>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baseline="0">
                <a:effectLst/>
              </a:rPr>
              <a:t>Upplevd arbetsbelastning juni</a:t>
            </a:r>
            <a:endParaRPr lang="sv-SE" sz="1400">
              <a:effectLst/>
            </a:endParaRPr>
          </a:p>
        </c:rich>
      </c:tx>
      <c:layout/>
      <c:overlay val="0"/>
    </c:title>
    <c:autoTitleDeleted val="0"/>
    <c:plotArea>
      <c:layout/>
      <c:pieChart>
        <c:varyColors val="1"/>
        <c:ser>
          <c:idx val="1"/>
          <c:order val="0"/>
          <c:dPt>
            <c:idx val="1"/>
            <c:bubble3D val="0"/>
            <c:spPr>
              <a:solidFill>
                <a:srgbClr val="00B050"/>
              </a:solidFill>
            </c:spPr>
            <c:extLst>
              <c:ext xmlns:c16="http://schemas.microsoft.com/office/drawing/2014/chart" uri="{C3380CC4-5D6E-409C-BE32-E72D297353CC}">
                <c16:uniqueId val="{00000001-CE12-4EB5-B0B2-1BB5F15DE938}"/>
              </c:ext>
            </c:extLst>
          </c:dPt>
          <c:dPt>
            <c:idx val="2"/>
            <c:bubble3D val="0"/>
            <c:spPr>
              <a:solidFill>
                <a:srgbClr val="FFFF00"/>
              </a:solidFill>
            </c:spPr>
            <c:extLst>
              <c:ext xmlns:c16="http://schemas.microsoft.com/office/drawing/2014/chart" uri="{C3380CC4-5D6E-409C-BE32-E72D297353CC}">
                <c16:uniqueId val="{00000003-CE12-4EB5-B0B2-1BB5F15DE938}"/>
              </c:ext>
            </c:extLst>
          </c:dPt>
          <c:dPt>
            <c:idx val="3"/>
            <c:bubble3D val="0"/>
            <c:spPr>
              <a:solidFill>
                <a:schemeClr val="accent6">
                  <a:lumMod val="75000"/>
                </a:schemeClr>
              </a:solidFill>
            </c:spPr>
            <c:extLst>
              <c:ext xmlns:c16="http://schemas.microsoft.com/office/drawing/2014/chart" uri="{C3380CC4-5D6E-409C-BE32-E72D297353CC}">
                <c16:uniqueId val="{00000005-CE12-4EB5-B0B2-1BB5F15DE938}"/>
              </c:ext>
            </c:extLst>
          </c:dPt>
          <c:dPt>
            <c:idx val="4"/>
            <c:bubble3D val="0"/>
            <c:spPr>
              <a:solidFill>
                <a:srgbClr val="FF0000"/>
              </a:solidFill>
            </c:spPr>
            <c:extLst>
              <c:ext xmlns:c16="http://schemas.microsoft.com/office/drawing/2014/chart" uri="{C3380CC4-5D6E-409C-BE32-E72D297353CC}">
                <c16:uniqueId val="{00000007-CE12-4EB5-B0B2-1BB5F15DE938}"/>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15:layout/>
              </c:ext>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Listor!$D$22:$H$22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CE12-4EB5-B0B2-1BB5F15DE938}"/>
            </c:ext>
          </c:extLst>
        </c:ser>
        <c:ser>
          <c:idx val="0"/>
          <c:order val="1"/>
          <c:dPt>
            <c:idx val="1"/>
            <c:bubble3D val="0"/>
            <c:spPr>
              <a:solidFill>
                <a:srgbClr val="00B050"/>
              </a:solidFill>
            </c:spPr>
            <c:extLst>
              <c:ext xmlns:c16="http://schemas.microsoft.com/office/drawing/2014/chart" uri="{C3380CC4-5D6E-409C-BE32-E72D297353CC}">
                <c16:uniqueId val="{0000000A-CE12-4EB5-B0B2-1BB5F15DE938}"/>
              </c:ext>
            </c:extLst>
          </c:dPt>
          <c:dPt>
            <c:idx val="2"/>
            <c:bubble3D val="0"/>
            <c:spPr>
              <a:solidFill>
                <a:srgbClr val="FFFF00"/>
              </a:solidFill>
            </c:spPr>
            <c:extLst>
              <c:ext xmlns:c16="http://schemas.microsoft.com/office/drawing/2014/chart" uri="{C3380CC4-5D6E-409C-BE32-E72D297353CC}">
                <c16:uniqueId val="{0000000C-CE12-4EB5-B0B2-1BB5F15DE938}"/>
              </c:ext>
            </c:extLst>
          </c:dPt>
          <c:dPt>
            <c:idx val="3"/>
            <c:bubble3D val="0"/>
            <c:spPr>
              <a:solidFill>
                <a:schemeClr val="accent6">
                  <a:lumMod val="75000"/>
                </a:schemeClr>
              </a:solidFill>
            </c:spPr>
            <c:extLst>
              <c:ext xmlns:c16="http://schemas.microsoft.com/office/drawing/2014/chart" uri="{C3380CC4-5D6E-409C-BE32-E72D297353CC}">
                <c16:uniqueId val="{0000000E-CE12-4EB5-B0B2-1BB5F15DE938}"/>
              </c:ext>
            </c:extLst>
          </c:dPt>
          <c:dPt>
            <c:idx val="4"/>
            <c:bubble3D val="0"/>
            <c:spPr>
              <a:solidFill>
                <a:srgbClr val="FF0000"/>
              </a:solidFill>
            </c:spPr>
            <c:extLst>
              <c:ext xmlns:c16="http://schemas.microsoft.com/office/drawing/2014/chart" uri="{C3380CC4-5D6E-409C-BE32-E72D297353CC}">
                <c16:uniqueId val="{00000010-CE12-4EB5-B0B2-1BB5F15DE938}"/>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1-CE12-4EB5-B0B2-1BB5F15DE938}"/>
            </c:ext>
          </c:extLst>
        </c:ser>
        <c:dLbls>
          <c:showLegendKey val="0"/>
          <c:showVal val="0"/>
          <c:showCatName val="0"/>
          <c:showSerName val="0"/>
          <c:showPercent val="1"/>
          <c:showBubbleSize val="0"/>
          <c:showLeaderLines val="1"/>
        </c:dLbls>
        <c:firstSliceAng val="0"/>
      </c:pieChart>
    </c:plotArea>
    <c:legend>
      <c:legendPos val="r"/>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baseline="0">
                <a:effectLst/>
              </a:rPr>
              <a:t>Upplevd arbetsbelastning augusti</a:t>
            </a:r>
            <a:endParaRPr lang="sv-SE" sz="1400">
              <a:effectLst/>
            </a:endParaRPr>
          </a:p>
        </c:rich>
      </c:tx>
      <c:layout/>
      <c:overlay val="0"/>
    </c:title>
    <c:autoTitleDeleted val="0"/>
    <c:plotArea>
      <c:layout/>
      <c:pieChart>
        <c:varyColors val="1"/>
        <c:ser>
          <c:idx val="0"/>
          <c:order val="0"/>
          <c:dPt>
            <c:idx val="1"/>
            <c:bubble3D val="0"/>
            <c:spPr>
              <a:solidFill>
                <a:srgbClr val="00B050"/>
              </a:solidFill>
            </c:spPr>
            <c:extLst>
              <c:ext xmlns:c16="http://schemas.microsoft.com/office/drawing/2014/chart" uri="{C3380CC4-5D6E-409C-BE32-E72D297353CC}">
                <c16:uniqueId val="{00000001-9402-4210-BACE-A1D441B74135}"/>
              </c:ext>
            </c:extLst>
          </c:dPt>
          <c:dPt>
            <c:idx val="2"/>
            <c:bubble3D val="0"/>
            <c:spPr>
              <a:solidFill>
                <a:srgbClr val="FFFF00"/>
              </a:solidFill>
            </c:spPr>
            <c:extLst>
              <c:ext xmlns:c16="http://schemas.microsoft.com/office/drawing/2014/chart" uri="{C3380CC4-5D6E-409C-BE32-E72D297353CC}">
                <c16:uniqueId val="{00000003-9402-4210-BACE-A1D441B74135}"/>
              </c:ext>
            </c:extLst>
          </c:dPt>
          <c:dPt>
            <c:idx val="3"/>
            <c:bubble3D val="0"/>
            <c:spPr>
              <a:solidFill>
                <a:schemeClr val="accent6">
                  <a:lumMod val="75000"/>
                </a:schemeClr>
              </a:solidFill>
            </c:spPr>
            <c:extLst>
              <c:ext xmlns:c16="http://schemas.microsoft.com/office/drawing/2014/chart" uri="{C3380CC4-5D6E-409C-BE32-E72D297353CC}">
                <c16:uniqueId val="{00000005-9402-4210-BACE-A1D441B74135}"/>
              </c:ext>
            </c:extLst>
          </c:dPt>
          <c:dPt>
            <c:idx val="4"/>
            <c:bubble3D val="0"/>
            <c:spPr>
              <a:solidFill>
                <a:srgbClr val="FF0000"/>
              </a:solidFill>
            </c:spPr>
            <c:extLst>
              <c:ext xmlns:c16="http://schemas.microsoft.com/office/drawing/2014/chart" uri="{C3380CC4-5D6E-409C-BE32-E72D297353CC}">
                <c16:uniqueId val="{00000007-9402-4210-BACE-A1D441B74135}"/>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15:layout/>
              </c:ext>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Listor!$D$23:$H$23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9402-4210-BACE-A1D441B74135}"/>
            </c:ext>
          </c:extLst>
        </c:ser>
        <c:dLbls>
          <c:showLegendKey val="0"/>
          <c:showVal val="0"/>
          <c:showCatName val="0"/>
          <c:showSerName val="0"/>
          <c:showPercent val="1"/>
          <c:showBubbleSize val="0"/>
          <c:showLeaderLines val="1"/>
        </c:dLbls>
        <c:firstSliceAng val="0"/>
      </c:pieChart>
    </c:plotArea>
    <c:legend>
      <c:legendPos val="r"/>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baseline="0">
                <a:effectLst/>
              </a:rPr>
              <a:t>Upplevd arbetsbelastning oktober</a:t>
            </a:r>
            <a:endParaRPr lang="sv-SE" sz="1400">
              <a:effectLst/>
            </a:endParaRPr>
          </a:p>
        </c:rich>
      </c:tx>
      <c:layout/>
      <c:overlay val="0"/>
    </c:title>
    <c:autoTitleDeleted val="0"/>
    <c:plotArea>
      <c:layout/>
      <c:pieChart>
        <c:varyColors val="1"/>
        <c:ser>
          <c:idx val="1"/>
          <c:order val="0"/>
          <c:dPt>
            <c:idx val="1"/>
            <c:bubble3D val="0"/>
            <c:spPr>
              <a:solidFill>
                <a:srgbClr val="00B050"/>
              </a:solidFill>
            </c:spPr>
            <c:extLst>
              <c:ext xmlns:c16="http://schemas.microsoft.com/office/drawing/2014/chart" uri="{C3380CC4-5D6E-409C-BE32-E72D297353CC}">
                <c16:uniqueId val="{00000001-6AB2-4DB0-9246-6E5023D0D126}"/>
              </c:ext>
            </c:extLst>
          </c:dPt>
          <c:dPt>
            <c:idx val="2"/>
            <c:bubble3D val="0"/>
            <c:spPr>
              <a:solidFill>
                <a:srgbClr val="FFFF00"/>
              </a:solidFill>
            </c:spPr>
            <c:extLst>
              <c:ext xmlns:c16="http://schemas.microsoft.com/office/drawing/2014/chart" uri="{C3380CC4-5D6E-409C-BE32-E72D297353CC}">
                <c16:uniqueId val="{00000003-6AB2-4DB0-9246-6E5023D0D126}"/>
              </c:ext>
            </c:extLst>
          </c:dPt>
          <c:dPt>
            <c:idx val="3"/>
            <c:bubble3D val="0"/>
            <c:spPr>
              <a:solidFill>
                <a:schemeClr val="accent6">
                  <a:lumMod val="75000"/>
                </a:schemeClr>
              </a:solidFill>
            </c:spPr>
            <c:extLst>
              <c:ext xmlns:c16="http://schemas.microsoft.com/office/drawing/2014/chart" uri="{C3380CC4-5D6E-409C-BE32-E72D297353CC}">
                <c16:uniqueId val="{00000005-6AB2-4DB0-9246-6E5023D0D126}"/>
              </c:ext>
            </c:extLst>
          </c:dPt>
          <c:dPt>
            <c:idx val="4"/>
            <c:bubble3D val="0"/>
            <c:spPr>
              <a:solidFill>
                <a:srgbClr val="FF0000"/>
              </a:solidFill>
            </c:spPr>
            <c:extLst>
              <c:ext xmlns:c16="http://schemas.microsoft.com/office/drawing/2014/chart" uri="{C3380CC4-5D6E-409C-BE32-E72D297353CC}">
                <c16:uniqueId val="{00000007-6AB2-4DB0-9246-6E5023D0D126}"/>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15:layout/>
              </c:ext>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Listor!$D$24:$H$24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6AB2-4DB0-9246-6E5023D0D126}"/>
            </c:ext>
          </c:extLst>
        </c:ser>
        <c:ser>
          <c:idx val="0"/>
          <c:order val="1"/>
          <c:dPt>
            <c:idx val="1"/>
            <c:bubble3D val="0"/>
            <c:spPr>
              <a:solidFill>
                <a:srgbClr val="00B050"/>
              </a:solidFill>
            </c:spPr>
            <c:extLst>
              <c:ext xmlns:c16="http://schemas.microsoft.com/office/drawing/2014/chart" uri="{C3380CC4-5D6E-409C-BE32-E72D297353CC}">
                <c16:uniqueId val="{0000000A-6AB2-4DB0-9246-6E5023D0D126}"/>
              </c:ext>
            </c:extLst>
          </c:dPt>
          <c:dPt>
            <c:idx val="2"/>
            <c:bubble3D val="0"/>
            <c:spPr>
              <a:solidFill>
                <a:srgbClr val="FFFF00"/>
              </a:solidFill>
            </c:spPr>
            <c:extLst>
              <c:ext xmlns:c16="http://schemas.microsoft.com/office/drawing/2014/chart" uri="{C3380CC4-5D6E-409C-BE32-E72D297353CC}">
                <c16:uniqueId val="{0000000C-6AB2-4DB0-9246-6E5023D0D126}"/>
              </c:ext>
            </c:extLst>
          </c:dPt>
          <c:dPt>
            <c:idx val="3"/>
            <c:bubble3D val="0"/>
            <c:spPr>
              <a:solidFill>
                <a:schemeClr val="accent6">
                  <a:lumMod val="75000"/>
                </a:schemeClr>
              </a:solidFill>
            </c:spPr>
            <c:extLst>
              <c:ext xmlns:c16="http://schemas.microsoft.com/office/drawing/2014/chart" uri="{C3380CC4-5D6E-409C-BE32-E72D297353CC}">
                <c16:uniqueId val="{0000000E-6AB2-4DB0-9246-6E5023D0D126}"/>
              </c:ext>
            </c:extLst>
          </c:dPt>
          <c:dPt>
            <c:idx val="4"/>
            <c:bubble3D val="0"/>
            <c:spPr>
              <a:solidFill>
                <a:srgbClr val="FF0000"/>
              </a:solidFill>
            </c:spPr>
            <c:extLst>
              <c:ext xmlns:c16="http://schemas.microsoft.com/office/drawing/2014/chart" uri="{C3380CC4-5D6E-409C-BE32-E72D297353CC}">
                <c16:uniqueId val="{00000010-6AB2-4DB0-9246-6E5023D0D126}"/>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1-6AB2-4DB0-9246-6E5023D0D126}"/>
            </c:ext>
          </c:extLst>
        </c:ser>
        <c:dLbls>
          <c:showLegendKey val="0"/>
          <c:showVal val="0"/>
          <c:showCatName val="0"/>
          <c:showSerName val="0"/>
          <c:showPercent val="1"/>
          <c:showBubbleSize val="0"/>
          <c:showLeaderLines val="1"/>
        </c:dLbls>
        <c:firstSliceAng val="0"/>
      </c:pieChart>
    </c:plotArea>
    <c:legend>
      <c:legendPos val="r"/>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sv-SE" sz="1600" b="1" i="0" baseline="0">
                <a:effectLst/>
              </a:rPr>
              <a:t>Upplevd arbetsbelastning december</a:t>
            </a:r>
            <a:endParaRPr lang="sv-SE" sz="1400">
              <a:effectLst/>
            </a:endParaRPr>
          </a:p>
        </c:rich>
      </c:tx>
      <c:layout/>
      <c:overlay val="0"/>
    </c:title>
    <c:autoTitleDeleted val="0"/>
    <c:plotArea>
      <c:layout/>
      <c:pieChart>
        <c:varyColors val="1"/>
        <c:ser>
          <c:idx val="1"/>
          <c:order val="0"/>
          <c:dPt>
            <c:idx val="1"/>
            <c:bubble3D val="0"/>
            <c:spPr>
              <a:solidFill>
                <a:srgbClr val="00B050"/>
              </a:solidFill>
            </c:spPr>
            <c:extLst>
              <c:ext xmlns:c16="http://schemas.microsoft.com/office/drawing/2014/chart" uri="{C3380CC4-5D6E-409C-BE32-E72D297353CC}">
                <c16:uniqueId val="{00000001-A867-4F29-9516-119EC9D44B85}"/>
              </c:ext>
            </c:extLst>
          </c:dPt>
          <c:dPt>
            <c:idx val="2"/>
            <c:bubble3D val="0"/>
            <c:spPr>
              <a:solidFill>
                <a:srgbClr val="FFFF00"/>
              </a:solidFill>
            </c:spPr>
            <c:extLst>
              <c:ext xmlns:c16="http://schemas.microsoft.com/office/drawing/2014/chart" uri="{C3380CC4-5D6E-409C-BE32-E72D297353CC}">
                <c16:uniqueId val="{00000003-A867-4F29-9516-119EC9D44B85}"/>
              </c:ext>
            </c:extLst>
          </c:dPt>
          <c:dPt>
            <c:idx val="3"/>
            <c:bubble3D val="0"/>
            <c:spPr>
              <a:solidFill>
                <a:schemeClr val="accent6">
                  <a:lumMod val="75000"/>
                </a:schemeClr>
              </a:solidFill>
            </c:spPr>
            <c:extLst>
              <c:ext xmlns:c16="http://schemas.microsoft.com/office/drawing/2014/chart" uri="{C3380CC4-5D6E-409C-BE32-E72D297353CC}">
                <c16:uniqueId val="{00000005-A867-4F29-9516-119EC9D44B85}"/>
              </c:ext>
            </c:extLst>
          </c:dPt>
          <c:dPt>
            <c:idx val="4"/>
            <c:bubble3D val="0"/>
            <c:spPr>
              <a:solidFill>
                <a:srgbClr val="FF0000"/>
              </a:solidFill>
            </c:spPr>
            <c:extLst>
              <c:ext xmlns:c16="http://schemas.microsoft.com/office/drawing/2014/chart" uri="{C3380CC4-5D6E-409C-BE32-E72D297353CC}">
                <c16:uniqueId val="{00000007-A867-4F29-9516-119EC9D44B85}"/>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15:layout/>
              </c:ext>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Listor!$D$25:$H$25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A867-4F29-9516-119EC9D44B85}"/>
            </c:ext>
          </c:extLst>
        </c:ser>
        <c:ser>
          <c:idx val="0"/>
          <c:order val="1"/>
          <c:dPt>
            <c:idx val="1"/>
            <c:bubble3D val="0"/>
            <c:spPr>
              <a:solidFill>
                <a:srgbClr val="00B050"/>
              </a:solidFill>
            </c:spPr>
            <c:extLst>
              <c:ext xmlns:c16="http://schemas.microsoft.com/office/drawing/2014/chart" uri="{C3380CC4-5D6E-409C-BE32-E72D297353CC}">
                <c16:uniqueId val="{0000000A-A867-4F29-9516-119EC9D44B85}"/>
              </c:ext>
            </c:extLst>
          </c:dPt>
          <c:dPt>
            <c:idx val="2"/>
            <c:bubble3D val="0"/>
            <c:spPr>
              <a:solidFill>
                <a:srgbClr val="FFFF00"/>
              </a:solidFill>
            </c:spPr>
            <c:extLst>
              <c:ext xmlns:c16="http://schemas.microsoft.com/office/drawing/2014/chart" uri="{C3380CC4-5D6E-409C-BE32-E72D297353CC}">
                <c16:uniqueId val="{0000000C-A867-4F29-9516-119EC9D44B85}"/>
              </c:ext>
            </c:extLst>
          </c:dPt>
          <c:dPt>
            <c:idx val="3"/>
            <c:bubble3D val="0"/>
            <c:spPr>
              <a:solidFill>
                <a:schemeClr val="accent6">
                  <a:lumMod val="75000"/>
                </a:schemeClr>
              </a:solidFill>
            </c:spPr>
            <c:extLst>
              <c:ext xmlns:c16="http://schemas.microsoft.com/office/drawing/2014/chart" uri="{C3380CC4-5D6E-409C-BE32-E72D297353CC}">
                <c16:uniqueId val="{0000000E-A867-4F29-9516-119EC9D44B85}"/>
              </c:ext>
            </c:extLst>
          </c:dPt>
          <c:dPt>
            <c:idx val="4"/>
            <c:bubble3D val="0"/>
            <c:spPr>
              <a:solidFill>
                <a:srgbClr val="FF0000"/>
              </a:solidFill>
            </c:spPr>
            <c:extLst>
              <c:ext xmlns:c16="http://schemas.microsoft.com/office/drawing/2014/chart" uri="{C3380CC4-5D6E-409C-BE32-E72D297353CC}">
                <c16:uniqueId val="{00000010-A867-4F29-9516-119EC9D44B85}"/>
              </c:ext>
            </c:extLst>
          </c:dPt>
          <c:dLbls>
            <c:spPr>
              <a:noFill/>
              <a:ln>
                <a:noFill/>
              </a:ln>
              <a:effectLst/>
            </c:spPr>
            <c:showLegendKey val="0"/>
            <c:showVal val="1"/>
            <c:showCatName val="0"/>
            <c:showSerName val="0"/>
            <c:showPercent val="1"/>
            <c:showBubbleSize val="0"/>
            <c:showLeaderLines val="1"/>
            <c:extLst>
              <c:ext xmlns:c15="http://schemas.microsoft.com/office/drawing/2012/chart" uri="{CE6537A1-D6FC-4f65-9D91-7224C49458BB}"/>
            </c:extLst>
          </c:dLbls>
          <c:cat>
            <c:strRef>
              <c:f>Listor!$O$2:$O$6</c:f>
              <c:strCache>
                <c:ptCount val="5"/>
                <c:pt idx="0">
                  <c:v>För lite att göra</c:v>
                </c:pt>
                <c:pt idx="1">
                  <c:v>Okej</c:v>
                </c:pt>
                <c:pt idx="2">
                  <c:v>Lite för mycket</c:v>
                </c:pt>
                <c:pt idx="3">
                  <c:v>För mycket</c:v>
                </c:pt>
                <c:pt idx="4">
                  <c:v>Alldeles för mycket att göra</c:v>
                </c:pt>
              </c:strCache>
            </c:strRef>
          </c:cat>
          <c:val>
            <c:numRef>
              <c:f>Listor!$D$20:$H$20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1-A867-4F29-9516-119EC9D44B85}"/>
            </c:ext>
          </c:extLst>
        </c:ser>
        <c:dLbls>
          <c:showLegendKey val="0"/>
          <c:showVal val="0"/>
          <c:showCatName val="0"/>
          <c:showSerName val="0"/>
          <c:showPercent val="1"/>
          <c:showBubbleSize val="0"/>
          <c:showLeaderLines val="1"/>
        </c:dLbls>
        <c:firstSliceAng val="0"/>
      </c:pieChart>
    </c:plotArea>
    <c:legend>
      <c:legendPos val="r"/>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februari</a:t>
            </a:r>
            <a:endParaRPr lang="sv-SE"/>
          </a:p>
        </c:rich>
      </c:tx>
      <c:layout/>
      <c:overlay val="0"/>
    </c:title>
    <c:autoTitleDeleted val="0"/>
    <c:plotArea>
      <c:layout/>
      <c:barChart>
        <c:barDir val="col"/>
        <c:grouping val="clustered"/>
        <c:varyColors val="0"/>
        <c:ser>
          <c:idx val="0"/>
          <c:order val="0"/>
          <c:tx>
            <c:v>Medelpoäng</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data'!$K$10:$K$65</c:f>
              <c:numCache>
                <c:formatCode>General</c:formatCode>
                <c:ptCount val="55"/>
              </c:numCache>
            </c:numRef>
          </c:val>
          <c:extLst>
            <c:ext xmlns:c16="http://schemas.microsoft.com/office/drawing/2014/chart" uri="{C3380CC4-5D6E-409C-BE32-E72D297353CC}">
              <c16:uniqueId val="{00000000-326B-41C4-A73A-EEB2E9C33933}"/>
            </c:ext>
          </c:extLst>
        </c:ser>
        <c:dLbls>
          <c:showLegendKey val="0"/>
          <c:showVal val="0"/>
          <c:showCatName val="0"/>
          <c:showSerName val="0"/>
          <c:showPercent val="0"/>
          <c:showBubbleSize val="0"/>
        </c:dLbls>
        <c:gapWidth val="75"/>
        <c:overlap val="-25"/>
        <c:axId val="363663960"/>
        <c:axId val="363668664"/>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326B-41C4-A73A-EEB2E9C33933}"/>
            </c:ext>
          </c:extLst>
        </c:ser>
        <c:dLbls>
          <c:showLegendKey val="0"/>
          <c:showVal val="0"/>
          <c:showCatName val="0"/>
          <c:showSerName val="0"/>
          <c:showPercent val="0"/>
          <c:showBubbleSize val="0"/>
        </c:dLbls>
        <c:marker val="1"/>
        <c:smooth val="0"/>
        <c:axId val="363663960"/>
        <c:axId val="363668664"/>
      </c:lineChart>
      <c:catAx>
        <c:axId val="363663960"/>
        <c:scaling>
          <c:orientation val="minMax"/>
        </c:scaling>
        <c:delete val="0"/>
        <c:axPos val="b"/>
        <c:numFmt formatCode="General" sourceLinked="0"/>
        <c:majorTickMark val="none"/>
        <c:minorTickMark val="none"/>
        <c:tickLblPos val="nextTo"/>
        <c:crossAx val="363668664"/>
        <c:crosses val="autoZero"/>
        <c:auto val="1"/>
        <c:lblAlgn val="ctr"/>
        <c:lblOffset val="100"/>
        <c:noMultiLvlLbl val="0"/>
      </c:catAx>
      <c:valAx>
        <c:axId val="363668664"/>
        <c:scaling>
          <c:orientation val="minMax"/>
        </c:scaling>
        <c:delete val="0"/>
        <c:axPos val="l"/>
        <c:majorGridlines/>
        <c:numFmt formatCode="General" sourceLinked="1"/>
        <c:majorTickMark val="none"/>
        <c:minorTickMark val="none"/>
        <c:tickLblPos val="nextTo"/>
        <c:spPr>
          <a:ln w="9525">
            <a:noFill/>
          </a:ln>
        </c:spPr>
        <c:crossAx val="363663960"/>
        <c:crosses val="autoZero"/>
        <c:crossBetween val="between"/>
      </c:valAx>
    </c:plotArea>
    <c:legend>
      <c:legendPos val="b"/>
      <c:layout/>
      <c:overlay val="0"/>
    </c:legend>
    <c:plotVisOnly val="1"/>
    <c:dispBlanksAs val="gap"/>
    <c:showDLblsOverMax val="0"/>
  </c:chart>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Upplevd arbetsbelastning</a:t>
            </a:r>
          </a:p>
        </c:rich>
      </c:tx>
      <c:layout/>
      <c:overlay val="0"/>
    </c:title>
    <c:autoTitleDeleted val="0"/>
    <c:plotArea>
      <c:layout/>
      <c:lineChart>
        <c:grouping val="standard"/>
        <c:varyColors val="0"/>
        <c:ser>
          <c:idx val="0"/>
          <c:order val="0"/>
          <c:tx>
            <c:strRef>
              <c:f>'Här fyller du i din data'!$A$10</c:f>
              <c:strCache>
                <c:ptCount val="1"/>
              </c:strCache>
            </c:strRef>
          </c:tx>
          <c:spPr>
            <a:ln w="38100">
              <a:solidFill>
                <a:schemeClr val="accent1"/>
              </a:solidFill>
            </a:ln>
          </c:spPr>
          <c:marker>
            <c:spPr>
              <a:ln w="38100">
                <a:solidFill>
                  <a:schemeClr val="accent1"/>
                </a:solidFill>
              </a:ln>
            </c:spPr>
          </c:marker>
          <c:cat>
            <c:strRef>
              <c:f>Listor!$L$17:$L$22</c:f>
              <c:strCache>
                <c:ptCount val="6"/>
                <c:pt idx="0">
                  <c:v>Februari</c:v>
                </c:pt>
                <c:pt idx="1">
                  <c:v>April</c:v>
                </c:pt>
                <c:pt idx="2">
                  <c:v>Juni</c:v>
                </c:pt>
                <c:pt idx="3">
                  <c:v>Augusti</c:v>
                </c:pt>
                <c:pt idx="4">
                  <c:v>Oktober</c:v>
                </c:pt>
                <c:pt idx="5">
                  <c:v>December</c:v>
                </c:pt>
              </c:strCache>
            </c:strRef>
          </c:cat>
          <c:val>
            <c:numRef>
              <c:f>('Här fyller du i din data'!$L$10,'Här fyller du i din data'!$Q$10,'Här fyller du i din data'!$V$10,'Här fyller du i din data'!$AA$10,'Här fyller du i din data'!$AF$10,'Här fyller du i din data'!$AK$10)</c:f>
              <c:numCache>
                <c:formatCode>General</c:formatCode>
                <c:ptCount val="6"/>
              </c:numCache>
            </c:numRef>
          </c:val>
          <c:smooth val="0"/>
          <c:extLst>
            <c:ext xmlns:c16="http://schemas.microsoft.com/office/drawing/2014/chart" uri="{C3380CC4-5D6E-409C-BE32-E72D297353CC}">
              <c16:uniqueId val="{00000000-FBDE-46C4-B104-F04E3B36C428}"/>
            </c:ext>
          </c:extLst>
        </c:ser>
        <c:ser>
          <c:idx val="1"/>
          <c:order val="1"/>
          <c:tx>
            <c:strRef>
              <c:f>'Här fyller du i din data'!$A$11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data'!$L$11,'Här fyller du i din data'!$Q$11,'Här fyller du i din data'!$V$11,'Här fyller du i din data'!$AA$11,'Här fyller du i din data'!$AF$11,'Här fyller du i din data'!$AK$11,'Här fyller du i din data'!$AP$11,'Här fyller du i din data'!$AU$11,'Här fyller du i din data'!$AZ$11,'Här fyller du i din data'!$BE$11,'Här fyller du i din data'!$BJ$11,'Här fyller du i din data'!$BO$11)</c:f>
              <c:numCache>
                <c:formatCode>General</c:formatCode>
                <c:ptCount val="6"/>
              </c:numCache>
            </c:numRef>
          </c:val>
          <c:smooth val="0"/>
          <c:extLst>
            <c:ext xmlns:c16="http://schemas.microsoft.com/office/drawing/2014/chart" uri="{C3380CC4-5D6E-409C-BE32-E72D297353CC}">
              <c16:uniqueId val="{00000001-FBDE-46C4-B104-F04E3B36C428}"/>
            </c:ext>
          </c:extLst>
        </c:ser>
        <c:ser>
          <c:idx val="53"/>
          <c:order val="2"/>
          <c:tx>
            <c:strRef>
              <c:f>'Här fyller du i din data'!$A$64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data'!$L$64,'Här fyller du i din data'!$Q$64,'Här fyller du i din data'!$V$64,'Här fyller du i din data'!$AA$64,'Här fyller du i din data'!$AF$64,'Här fyller du i din data'!$AK$64,'Här fyller du i din data'!$AP$64,'Här fyller du i din data'!$AU$64,'Här fyller du i din data'!$AZ$64,'Här fyller du i din data'!$BE$64,'Här fyller du i din data'!$BJ$64,'Här fyller du i din data'!$BO$64)</c:f>
              <c:numCache>
                <c:formatCode>General</c:formatCode>
                <c:ptCount val="6"/>
              </c:numCache>
            </c:numRef>
          </c:val>
          <c:smooth val="0"/>
          <c:extLst>
            <c:ext xmlns:c16="http://schemas.microsoft.com/office/drawing/2014/chart" uri="{C3380CC4-5D6E-409C-BE32-E72D297353CC}">
              <c16:uniqueId val="{00000002-FBDE-46C4-B104-F04E3B36C428}"/>
            </c:ext>
          </c:extLst>
        </c:ser>
        <c:ser>
          <c:idx val="46"/>
          <c:order val="3"/>
          <c:tx>
            <c:strRef>
              <c:f>'Här fyller du i din data'!$A$56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data'!$L$56,'Här fyller du i din data'!$Q$56,'Här fyller du i din data'!$V$56,'Här fyller du i din data'!$AA$56,'Här fyller du i din data'!$AF$56,'Här fyller du i din data'!$AK$56,'Här fyller du i din data'!$AP$56,'Här fyller du i din data'!$AU$56,'Här fyller du i din data'!$AZ$56,'Här fyller du i din data'!$BE$56,'Här fyller du i din data'!$BJ$56,'Här fyller du i din data'!$BO$56)</c:f>
              <c:numCache>
                <c:formatCode>General</c:formatCode>
                <c:ptCount val="6"/>
              </c:numCache>
            </c:numRef>
          </c:val>
          <c:smooth val="0"/>
          <c:extLst>
            <c:ext xmlns:c16="http://schemas.microsoft.com/office/drawing/2014/chart" uri="{C3380CC4-5D6E-409C-BE32-E72D297353CC}">
              <c16:uniqueId val="{00000003-FBDE-46C4-B104-F04E3B36C428}"/>
            </c:ext>
          </c:extLst>
        </c:ser>
        <c:ser>
          <c:idx val="47"/>
          <c:order val="4"/>
          <c:tx>
            <c:strRef>
              <c:f>'Här fyller du i din data'!$A$57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data'!$L$57,'Här fyller du i din data'!$Q$57,'Här fyller du i din data'!$V$57,'Här fyller du i din data'!$AA$57,'Här fyller du i din data'!$AF$57,'Här fyller du i din data'!$AK$57,'Här fyller du i din data'!$AP$57,'Här fyller du i din data'!$AU$57,'Här fyller du i din data'!$AZ$57,'Här fyller du i din data'!$BE$57,'Här fyller du i din data'!$BJ$57,'Här fyller du i din data'!$BO$57)</c:f>
              <c:numCache>
                <c:formatCode>General</c:formatCode>
                <c:ptCount val="6"/>
              </c:numCache>
            </c:numRef>
          </c:val>
          <c:smooth val="0"/>
          <c:extLst>
            <c:ext xmlns:c16="http://schemas.microsoft.com/office/drawing/2014/chart" uri="{C3380CC4-5D6E-409C-BE32-E72D297353CC}">
              <c16:uniqueId val="{00000004-FBDE-46C4-B104-F04E3B36C428}"/>
            </c:ext>
          </c:extLst>
        </c:ser>
        <c:ser>
          <c:idx val="2"/>
          <c:order val="5"/>
          <c:tx>
            <c:strRef>
              <c:f>'Här fyller du i din data'!$A$12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data'!$L$12,'Här fyller du i din data'!$Q$12,'Här fyller du i din data'!$V$12,'Här fyller du i din data'!$AA$12,'Här fyller du i din data'!$AF$12,'Här fyller du i din data'!$AK$12,'Här fyller du i din data'!$AP$12,'Här fyller du i din data'!$AU$12,'Här fyller du i din data'!$AZ$12,'Här fyller du i din data'!$BE$12,'Här fyller du i din data'!$BJ$12,'Här fyller du i din data'!$BO$12)</c:f>
              <c:numCache>
                <c:formatCode>General</c:formatCode>
                <c:ptCount val="6"/>
              </c:numCache>
            </c:numRef>
          </c:val>
          <c:smooth val="0"/>
          <c:extLst>
            <c:ext xmlns:c16="http://schemas.microsoft.com/office/drawing/2014/chart" uri="{C3380CC4-5D6E-409C-BE32-E72D297353CC}">
              <c16:uniqueId val="{00000005-FBDE-46C4-B104-F04E3B36C428}"/>
            </c:ext>
          </c:extLst>
        </c:ser>
        <c:ser>
          <c:idx val="3"/>
          <c:order val="6"/>
          <c:tx>
            <c:strRef>
              <c:f>'Här fyller du i din data'!$A$13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data'!$L$13,'Här fyller du i din data'!$Q$13,'Här fyller du i din data'!$V$13,'Här fyller du i din data'!$AA$13,'Här fyller du i din data'!$AF$13,'Här fyller du i din data'!$AK$13,'Här fyller du i din data'!$AP$13,'Här fyller du i din data'!$AU$13,'Här fyller du i din data'!$AZ$13,'Här fyller du i din data'!$BE$13,'Här fyller du i din data'!$BJ$13,'Här fyller du i din data'!$BO$13)</c:f>
              <c:numCache>
                <c:formatCode>General</c:formatCode>
                <c:ptCount val="6"/>
              </c:numCache>
            </c:numRef>
          </c:val>
          <c:smooth val="0"/>
          <c:extLst>
            <c:ext xmlns:c16="http://schemas.microsoft.com/office/drawing/2014/chart" uri="{C3380CC4-5D6E-409C-BE32-E72D297353CC}">
              <c16:uniqueId val="{00000006-FBDE-46C4-B104-F04E3B36C428}"/>
            </c:ext>
          </c:extLst>
        </c:ser>
        <c:ser>
          <c:idx val="4"/>
          <c:order val="7"/>
          <c:tx>
            <c:strRef>
              <c:f>'Här fyller du i din data'!$A$14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data'!$L$14,'Här fyller du i din data'!$Q$14,'Här fyller du i din data'!$V$14,'Här fyller du i din data'!$AA$14,'Här fyller du i din data'!$AF$14,'Här fyller du i din data'!$AK$14,'Här fyller du i din data'!$AP$14,'Här fyller du i din data'!$AU$14,'Här fyller du i din data'!$AZ$14,'Här fyller du i din data'!$BE$14,'Här fyller du i din data'!$BJ$14,'Här fyller du i din data'!$BO$14)</c:f>
              <c:numCache>
                <c:formatCode>General</c:formatCode>
                <c:ptCount val="6"/>
              </c:numCache>
            </c:numRef>
          </c:val>
          <c:smooth val="0"/>
          <c:extLst>
            <c:ext xmlns:c16="http://schemas.microsoft.com/office/drawing/2014/chart" uri="{C3380CC4-5D6E-409C-BE32-E72D297353CC}">
              <c16:uniqueId val="{00000007-FBDE-46C4-B104-F04E3B36C428}"/>
            </c:ext>
          </c:extLst>
        </c:ser>
        <c:ser>
          <c:idx val="5"/>
          <c:order val="8"/>
          <c:tx>
            <c:strRef>
              <c:f>'Här fyller du i din data'!$A$15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data'!$L$15,'Här fyller du i din data'!$Q$15,'Här fyller du i din data'!$V$15,'Här fyller du i din data'!$AA$15,'Här fyller du i din data'!$AF$15,'Här fyller du i din data'!$AK$15,'Här fyller du i din data'!$AP$15,'Här fyller du i din data'!$AU$15,'Här fyller du i din data'!$AZ$15,'Här fyller du i din data'!$BE$15,'Här fyller du i din data'!$BJ$15,'Här fyller du i din data'!$BO$15)</c:f>
              <c:numCache>
                <c:formatCode>General</c:formatCode>
                <c:ptCount val="6"/>
              </c:numCache>
            </c:numRef>
          </c:val>
          <c:smooth val="0"/>
          <c:extLst>
            <c:ext xmlns:c16="http://schemas.microsoft.com/office/drawing/2014/chart" uri="{C3380CC4-5D6E-409C-BE32-E72D297353CC}">
              <c16:uniqueId val="{00000008-FBDE-46C4-B104-F04E3B36C428}"/>
            </c:ext>
          </c:extLst>
        </c:ser>
        <c:ser>
          <c:idx val="6"/>
          <c:order val="9"/>
          <c:tx>
            <c:strRef>
              <c:f>'Här fyller du i din data'!$A$16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data'!$L$16,'Här fyller du i din data'!$Q$16,'Här fyller du i din data'!$V$16,'Här fyller du i din data'!$AA$16,'Här fyller du i din data'!$AF$16,'Här fyller du i din data'!$AK$16,'Här fyller du i din data'!$AP$16,'Här fyller du i din data'!$AU$16,'Här fyller du i din data'!$AZ$16,'Här fyller du i din data'!$BE$16,'Här fyller du i din data'!$BJ$16,'Här fyller du i din data'!$BO$16)</c:f>
              <c:numCache>
                <c:formatCode>General</c:formatCode>
                <c:ptCount val="6"/>
              </c:numCache>
            </c:numRef>
          </c:val>
          <c:smooth val="0"/>
          <c:extLst>
            <c:ext xmlns:c16="http://schemas.microsoft.com/office/drawing/2014/chart" uri="{C3380CC4-5D6E-409C-BE32-E72D297353CC}">
              <c16:uniqueId val="{00000009-FBDE-46C4-B104-F04E3B36C428}"/>
            </c:ext>
          </c:extLst>
        </c:ser>
        <c:ser>
          <c:idx val="7"/>
          <c:order val="10"/>
          <c:tx>
            <c:strRef>
              <c:f>'Här fyller du i din data'!$A$17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data'!$L$17,'Här fyller du i din data'!$Q$17,'Här fyller du i din data'!$V$17,'Här fyller du i din data'!$AA$17,'Här fyller du i din data'!$AF$17,'Här fyller du i din data'!$AK$17,'Här fyller du i din data'!$AP$17,'Här fyller du i din data'!$AU$17,'Här fyller du i din data'!$AZ$17,'Här fyller du i din data'!$BE$17,'Här fyller du i din data'!$BJ$17,'Här fyller du i din data'!$BO$17)</c:f>
              <c:numCache>
                <c:formatCode>General</c:formatCode>
                <c:ptCount val="6"/>
              </c:numCache>
            </c:numRef>
          </c:val>
          <c:smooth val="0"/>
          <c:extLst>
            <c:ext xmlns:c16="http://schemas.microsoft.com/office/drawing/2014/chart" uri="{C3380CC4-5D6E-409C-BE32-E72D297353CC}">
              <c16:uniqueId val="{0000000A-FBDE-46C4-B104-F04E3B36C428}"/>
            </c:ext>
          </c:extLst>
        </c:ser>
        <c:ser>
          <c:idx val="8"/>
          <c:order val="11"/>
          <c:tx>
            <c:strRef>
              <c:f>'Här fyller du i din data'!$A$18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data'!$L$18,'Här fyller du i din data'!$Q$18,'Här fyller du i din data'!$V$18,'Här fyller du i din data'!$AA$18,'Här fyller du i din data'!$AF$18,'Här fyller du i din data'!$AK$18,'Här fyller du i din data'!$AP$18,'Här fyller du i din data'!$AU$18,'Här fyller du i din data'!$AZ$18,'Här fyller du i din data'!$BE$18,'Här fyller du i din data'!$BJ$18,'Här fyller du i din data'!$BO$18)</c:f>
              <c:numCache>
                <c:formatCode>General</c:formatCode>
                <c:ptCount val="6"/>
              </c:numCache>
            </c:numRef>
          </c:val>
          <c:smooth val="0"/>
          <c:extLst>
            <c:ext xmlns:c16="http://schemas.microsoft.com/office/drawing/2014/chart" uri="{C3380CC4-5D6E-409C-BE32-E72D297353CC}">
              <c16:uniqueId val="{0000000B-FBDE-46C4-B104-F04E3B36C428}"/>
            </c:ext>
          </c:extLst>
        </c:ser>
        <c:ser>
          <c:idx val="9"/>
          <c:order val="12"/>
          <c:tx>
            <c:strRef>
              <c:f>'Här fyller du i din data'!$A$19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data'!$L$19,'Här fyller du i din data'!$Q$19,'Här fyller du i din data'!$V$19,'Här fyller du i din data'!$AA$19,'Här fyller du i din data'!$AF$19,'Här fyller du i din data'!$AK$19,'Här fyller du i din data'!$AP$19,'Här fyller du i din data'!$AU$19,'Här fyller du i din data'!$AZ$19,'Här fyller du i din data'!$BE$19,'Här fyller du i din data'!$BJ$19,'Här fyller du i din data'!$BO$19)</c:f>
              <c:numCache>
                <c:formatCode>General</c:formatCode>
                <c:ptCount val="6"/>
              </c:numCache>
            </c:numRef>
          </c:val>
          <c:smooth val="0"/>
          <c:extLst>
            <c:ext xmlns:c16="http://schemas.microsoft.com/office/drawing/2014/chart" uri="{C3380CC4-5D6E-409C-BE32-E72D297353CC}">
              <c16:uniqueId val="{0000000C-FBDE-46C4-B104-F04E3B36C428}"/>
            </c:ext>
          </c:extLst>
        </c:ser>
        <c:ser>
          <c:idx val="10"/>
          <c:order val="13"/>
          <c:tx>
            <c:strRef>
              <c:f>'Här fyller du i din data'!$A$20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data'!$L$20,'Här fyller du i din data'!$Q$20,'Här fyller du i din data'!$V$20,'Här fyller du i din data'!$AA$20,'Här fyller du i din data'!$AF$20,'Här fyller du i din data'!$AK$20,'Här fyller du i din data'!$AP$20,'Här fyller du i din data'!$AU$20,'Här fyller du i din data'!$AZ$20,'Här fyller du i din data'!$BE$20,'Här fyller du i din data'!$BJ$20,'Här fyller du i din data'!$BO$20)</c:f>
              <c:numCache>
                <c:formatCode>General</c:formatCode>
                <c:ptCount val="6"/>
              </c:numCache>
            </c:numRef>
          </c:val>
          <c:smooth val="0"/>
          <c:extLst>
            <c:ext xmlns:c16="http://schemas.microsoft.com/office/drawing/2014/chart" uri="{C3380CC4-5D6E-409C-BE32-E72D297353CC}">
              <c16:uniqueId val="{0000000D-FBDE-46C4-B104-F04E3B36C428}"/>
            </c:ext>
          </c:extLst>
        </c:ser>
        <c:ser>
          <c:idx val="11"/>
          <c:order val="14"/>
          <c:tx>
            <c:strRef>
              <c:f>'Här fyller du i din data'!$A$21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data'!$L$21,'Här fyller du i din data'!$Q$21,'Här fyller du i din data'!$V$21,'Här fyller du i din data'!$AA$21,'Här fyller du i din data'!$AF$21,'Här fyller du i din data'!$AK$21,'Här fyller du i din data'!$AP$21,'Här fyller du i din data'!$AU$21,'Här fyller du i din data'!$AZ$21,'Här fyller du i din data'!$BE$21,'Här fyller du i din data'!$BJ$21,'Här fyller du i din data'!$BO$21)</c:f>
              <c:numCache>
                <c:formatCode>General</c:formatCode>
                <c:ptCount val="6"/>
              </c:numCache>
            </c:numRef>
          </c:val>
          <c:smooth val="0"/>
          <c:extLst>
            <c:ext xmlns:c16="http://schemas.microsoft.com/office/drawing/2014/chart" uri="{C3380CC4-5D6E-409C-BE32-E72D297353CC}">
              <c16:uniqueId val="{0000000E-FBDE-46C4-B104-F04E3B36C428}"/>
            </c:ext>
          </c:extLst>
        </c:ser>
        <c:ser>
          <c:idx val="12"/>
          <c:order val="15"/>
          <c:tx>
            <c:strRef>
              <c:f>'Här fyller du i din data'!$A$22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data'!$L$22,'Här fyller du i din data'!$Q$22,'Här fyller du i din data'!$V$22,'Här fyller du i din data'!$AA$22,'Här fyller du i din data'!$AF$22,'Här fyller du i din data'!$AK$22,'Här fyller du i din data'!$AP$22,'Här fyller du i din data'!$AU$22,'Här fyller du i din data'!$AZ$22,'Här fyller du i din data'!$BE$22,'Här fyller du i din data'!$BJ$22,'Här fyller du i din data'!$BO$22)</c:f>
              <c:numCache>
                <c:formatCode>General</c:formatCode>
                <c:ptCount val="6"/>
              </c:numCache>
            </c:numRef>
          </c:val>
          <c:smooth val="0"/>
          <c:extLst>
            <c:ext xmlns:c16="http://schemas.microsoft.com/office/drawing/2014/chart" uri="{C3380CC4-5D6E-409C-BE32-E72D297353CC}">
              <c16:uniqueId val="{0000000F-FBDE-46C4-B104-F04E3B36C428}"/>
            </c:ext>
          </c:extLst>
        </c:ser>
        <c:ser>
          <c:idx val="13"/>
          <c:order val="16"/>
          <c:tx>
            <c:strRef>
              <c:f>'Här fyller du i din data'!$A$23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data'!$L$23,'Här fyller du i din data'!$Q$23,'Här fyller du i din data'!$V$23,'Här fyller du i din data'!$AA$23,'Här fyller du i din data'!$AF$23,'Här fyller du i din data'!$AK$23,'Här fyller du i din data'!$AP$23,'Här fyller du i din data'!$AU$23,'Här fyller du i din data'!$AZ$23,'Här fyller du i din data'!$BE$23,'Här fyller du i din data'!$BJ$23,'Här fyller du i din data'!$BO$23)</c:f>
              <c:numCache>
                <c:formatCode>General</c:formatCode>
                <c:ptCount val="6"/>
              </c:numCache>
            </c:numRef>
          </c:val>
          <c:smooth val="0"/>
          <c:extLst>
            <c:ext xmlns:c16="http://schemas.microsoft.com/office/drawing/2014/chart" uri="{C3380CC4-5D6E-409C-BE32-E72D297353CC}">
              <c16:uniqueId val="{00000010-FBDE-46C4-B104-F04E3B36C428}"/>
            </c:ext>
          </c:extLst>
        </c:ser>
        <c:ser>
          <c:idx val="14"/>
          <c:order val="17"/>
          <c:tx>
            <c:strRef>
              <c:f>'Här fyller du i din data'!$A$24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data'!$L$24,'Här fyller du i din data'!$Q$24,'Här fyller du i din data'!$V$24,'Här fyller du i din data'!$AA$24,'Här fyller du i din data'!$AF$24,'Här fyller du i din data'!$AK$24,'Här fyller du i din data'!$AP$24,'Här fyller du i din data'!$AU$24,'Här fyller du i din data'!$AZ$24,'Här fyller du i din data'!$BE$24,'Här fyller du i din data'!$BJ$24,'Här fyller du i din data'!$BO$24)</c:f>
              <c:numCache>
                <c:formatCode>General</c:formatCode>
                <c:ptCount val="6"/>
              </c:numCache>
            </c:numRef>
          </c:val>
          <c:smooth val="0"/>
          <c:extLst>
            <c:ext xmlns:c16="http://schemas.microsoft.com/office/drawing/2014/chart" uri="{C3380CC4-5D6E-409C-BE32-E72D297353CC}">
              <c16:uniqueId val="{00000011-FBDE-46C4-B104-F04E3B36C428}"/>
            </c:ext>
          </c:extLst>
        </c:ser>
        <c:ser>
          <c:idx val="15"/>
          <c:order val="18"/>
          <c:tx>
            <c:strRef>
              <c:f>'Här fyller du i din data'!$A$25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data'!$L$25,'Här fyller du i din data'!$Q$25,'Här fyller du i din data'!$V$25,'Här fyller du i din data'!$AA$25,'Här fyller du i din data'!$AF$25,'Här fyller du i din data'!$AK$25,'Här fyller du i din data'!$AP$25,'Här fyller du i din data'!$AU$25,'Här fyller du i din data'!$AZ$25,'Här fyller du i din data'!$BE$25,'Här fyller du i din data'!$BJ$25,'Här fyller du i din data'!$BO$25)</c:f>
              <c:numCache>
                <c:formatCode>General</c:formatCode>
                <c:ptCount val="6"/>
              </c:numCache>
            </c:numRef>
          </c:val>
          <c:smooth val="0"/>
          <c:extLst>
            <c:ext xmlns:c16="http://schemas.microsoft.com/office/drawing/2014/chart" uri="{C3380CC4-5D6E-409C-BE32-E72D297353CC}">
              <c16:uniqueId val="{00000012-FBDE-46C4-B104-F04E3B36C428}"/>
            </c:ext>
          </c:extLst>
        </c:ser>
        <c:ser>
          <c:idx val="16"/>
          <c:order val="19"/>
          <c:tx>
            <c:strRef>
              <c:f>'Här fyller du i din data'!$A$26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data'!$L$26,'Här fyller du i din data'!$Q$26,'Här fyller du i din data'!$V$26,'Här fyller du i din data'!$AA$26,'Här fyller du i din data'!$AF$26,'Här fyller du i din data'!$AK$26,'Här fyller du i din data'!$AP$26,'Här fyller du i din data'!$AU$26,'Här fyller du i din data'!$AZ$26,'Här fyller du i din data'!$BE$26,'Här fyller du i din data'!$BJ$26,'Här fyller du i din data'!$BO$26)</c:f>
              <c:numCache>
                <c:formatCode>General</c:formatCode>
                <c:ptCount val="6"/>
              </c:numCache>
            </c:numRef>
          </c:val>
          <c:smooth val="0"/>
          <c:extLst>
            <c:ext xmlns:c16="http://schemas.microsoft.com/office/drawing/2014/chart" uri="{C3380CC4-5D6E-409C-BE32-E72D297353CC}">
              <c16:uniqueId val="{00000013-FBDE-46C4-B104-F04E3B36C428}"/>
            </c:ext>
          </c:extLst>
        </c:ser>
        <c:ser>
          <c:idx val="17"/>
          <c:order val="20"/>
          <c:tx>
            <c:strRef>
              <c:f>'Här fyller du i din data'!$A$27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data'!$L$27,'Här fyller du i din data'!$Q$27,'Här fyller du i din data'!$V$27,'Här fyller du i din data'!$AA$27,'Här fyller du i din data'!$AF$27,'Här fyller du i din data'!$AK$27,'Här fyller du i din data'!$AP$27,'Här fyller du i din data'!$AU$27,'Här fyller du i din data'!$AZ$27,'Här fyller du i din data'!$BE$27,'Här fyller du i din data'!$BJ$27,'Här fyller du i din data'!$BO$27)</c:f>
              <c:numCache>
                <c:formatCode>General</c:formatCode>
                <c:ptCount val="6"/>
              </c:numCache>
            </c:numRef>
          </c:val>
          <c:smooth val="0"/>
          <c:extLst>
            <c:ext xmlns:c16="http://schemas.microsoft.com/office/drawing/2014/chart" uri="{C3380CC4-5D6E-409C-BE32-E72D297353CC}">
              <c16:uniqueId val="{00000014-FBDE-46C4-B104-F04E3B36C428}"/>
            </c:ext>
          </c:extLst>
        </c:ser>
        <c:ser>
          <c:idx val="18"/>
          <c:order val="21"/>
          <c:tx>
            <c:strRef>
              <c:f>'Här fyller du i din data'!$A$28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data'!$L$28,'Här fyller du i din data'!$Q$28,'Här fyller du i din data'!$V$28,'Här fyller du i din data'!$AA$28,'Här fyller du i din data'!$AF$28,'Här fyller du i din data'!$AK$28,'Här fyller du i din data'!$AP$28,'Här fyller du i din data'!$AU$28,'Här fyller du i din data'!$AZ$28,'Här fyller du i din data'!$BE$28,'Här fyller du i din data'!$BJ$28,'Här fyller du i din data'!$BO$28)</c:f>
              <c:numCache>
                <c:formatCode>General</c:formatCode>
                <c:ptCount val="6"/>
              </c:numCache>
            </c:numRef>
          </c:val>
          <c:smooth val="0"/>
          <c:extLst>
            <c:ext xmlns:c16="http://schemas.microsoft.com/office/drawing/2014/chart" uri="{C3380CC4-5D6E-409C-BE32-E72D297353CC}">
              <c16:uniqueId val="{00000015-FBDE-46C4-B104-F04E3B36C428}"/>
            </c:ext>
          </c:extLst>
        </c:ser>
        <c:ser>
          <c:idx val="19"/>
          <c:order val="22"/>
          <c:tx>
            <c:strRef>
              <c:f>'Här fyller du i din data'!$A$29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data'!$L$29,'Här fyller du i din data'!$Q$29,'Här fyller du i din data'!$V$29,'Här fyller du i din data'!$AA$29,'Här fyller du i din data'!$AF$29,'Här fyller du i din data'!$AK$29,'Här fyller du i din data'!$AP$29,'Här fyller du i din data'!$AU$29,'Här fyller du i din data'!$AZ$29,'Här fyller du i din data'!$BE$29,'Här fyller du i din data'!$BJ$29,'Här fyller du i din data'!$BO$29)</c:f>
              <c:numCache>
                <c:formatCode>General</c:formatCode>
                <c:ptCount val="6"/>
              </c:numCache>
            </c:numRef>
          </c:val>
          <c:smooth val="0"/>
          <c:extLst>
            <c:ext xmlns:c16="http://schemas.microsoft.com/office/drawing/2014/chart" uri="{C3380CC4-5D6E-409C-BE32-E72D297353CC}">
              <c16:uniqueId val="{00000016-FBDE-46C4-B104-F04E3B36C428}"/>
            </c:ext>
          </c:extLst>
        </c:ser>
        <c:ser>
          <c:idx val="20"/>
          <c:order val="23"/>
          <c:tx>
            <c:strRef>
              <c:f>'Här fyller du i din data'!$A$30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data'!$L$30,'Här fyller du i din data'!$Q$30,'Här fyller du i din data'!$V$30,'Här fyller du i din data'!$AA$30,'Här fyller du i din data'!$AF$30,'Här fyller du i din data'!$AK$30,'Här fyller du i din data'!$AP$30,'Här fyller du i din data'!$AU$30,'Här fyller du i din data'!$AZ$30,'Här fyller du i din data'!$BE$30,'Här fyller du i din data'!$BJ$30,'Här fyller du i din data'!$BO$30)</c:f>
              <c:numCache>
                <c:formatCode>General</c:formatCode>
                <c:ptCount val="6"/>
              </c:numCache>
            </c:numRef>
          </c:val>
          <c:smooth val="0"/>
          <c:extLst>
            <c:ext xmlns:c16="http://schemas.microsoft.com/office/drawing/2014/chart" uri="{C3380CC4-5D6E-409C-BE32-E72D297353CC}">
              <c16:uniqueId val="{00000017-FBDE-46C4-B104-F04E3B36C428}"/>
            </c:ext>
          </c:extLst>
        </c:ser>
        <c:ser>
          <c:idx val="21"/>
          <c:order val="24"/>
          <c:tx>
            <c:strRef>
              <c:f>'Här fyller du i din data'!$A$31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data'!$L$31,'Här fyller du i din data'!$Q$31,'Här fyller du i din data'!$V$31,'Här fyller du i din data'!$AA$31,'Här fyller du i din data'!$AF$31,'Här fyller du i din data'!$AK$31,'Här fyller du i din data'!$AP$31,'Här fyller du i din data'!$AU$31,'Här fyller du i din data'!$AZ$31,'Här fyller du i din data'!$BE$31,'Här fyller du i din data'!$BJ$31,'Här fyller du i din data'!$BO$31)</c:f>
              <c:numCache>
                <c:formatCode>General</c:formatCode>
                <c:ptCount val="6"/>
              </c:numCache>
            </c:numRef>
          </c:val>
          <c:smooth val="0"/>
          <c:extLst>
            <c:ext xmlns:c16="http://schemas.microsoft.com/office/drawing/2014/chart" uri="{C3380CC4-5D6E-409C-BE32-E72D297353CC}">
              <c16:uniqueId val="{00000018-FBDE-46C4-B104-F04E3B36C428}"/>
            </c:ext>
          </c:extLst>
        </c:ser>
        <c:ser>
          <c:idx val="22"/>
          <c:order val="25"/>
          <c:tx>
            <c:strRef>
              <c:f>'Här fyller du i din data'!$A$32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data'!$L$32,'Här fyller du i din data'!$Q$32,'Här fyller du i din data'!$V$32,'Här fyller du i din data'!$AA$32,'Här fyller du i din data'!$AF$32,'Här fyller du i din data'!$AK$32,'Här fyller du i din data'!$AP$32,'Här fyller du i din data'!$AU$32,'Här fyller du i din data'!$AZ$32,'Här fyller du i din data'!$BE$32,'Här fyller du i din data'!$BJ$32,'Här fyller du i din data'!$BO$32)</c:f>
              <c:numCache>
                <c:formatCode>General</c:formatCode>
                <c:ptCount val="6"/>
              </c:numCache>
            </c:numRef>
          </c:val>
          <c:smooth val="0"/>
          <c:extLst>
            <c:ext xmlns:c16="http://schemas.microsoft.com/office/drawing/2014/chart" uri="{C3380CC4-5D6E-409C-BE32-E72D297353CC}">
              <c16:uniqueId val="{00000019-FBDE-46C4-B104-F04E3B36C428}"/>
            </c:ext>
          </c:extLst>
        </c:ser>
        <c:ser>
          <c:idx val="23"/>
          <c:order val="26"/>
          <c:tx>
            <c:strRef>
              <c:f>'Här fyller du i din data'!$A$33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data'!$L$33,'Här fyller du i din data'!$Q$33,'Här fyller du i din data'!$V$33,'Här fyller du i din data'!$AA$33,'Här fyller du i din data'!$AF$33,'Här fyller du i din data'!$AK$33,'Här fyller du i din data'!$AP$33,'Här fyller du i din data'!$AU$33,'Här fyller du i din data'!$AZ$33,'Här fyller du i din data'!$BE$33,'Här fyller du i din data'!$BJ$33,'Här fyller du i din data'!$BO$33)</c:f>
              <c:numCache>
                <c:formatCode>General</c:formatCode>
                <c:ptCount val="6"/>
              </c:numCache>
            </c:numRef>
          </c:val>
          <c:smooth val="0"/>
          <c:extLst>
            <c:ext xmlns:c16="http://schemas.microsoft.com/office/drawing/2014/chart" uri="{C3380CC4-5D6E-409C-BE32-E72D297353CC}">
              <c16:uniqueId val="{0000001A-FBDE-46C4-B104-F04E3B36C428}"/>
            </c:ext>
          </c:extLst>
        </c:ser>
        <c:ser>
          <c:idx val="24"/>
          <c:order val="27"/>
          <c:tx>
            <c:strRef>
              <c:f>'Här fyller du i din data'!$A$34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data'!$L$34,'Här fyller du i din data'!$Q$34,'Här fyller du i din data'!$V$34,'Här fyller du i din data'!$AA$34,'Här fyller du i din data'!$AF$34,'Här fyller du i din data'!$AK$34,'Här fyller du i din data'!$AP$34,'Här fyller du i din data'!$AU$34,'Här fyller du i din data'!$AZ$34,'Här fyller du i din data'!$BE$34,'Här fyller du i din data'!$BJ$34,'Här fyller du i din data'!$BO$34)</c:f>
              <c:numCache>
                <c:formatCode>General</c:formatCode>
                <c:ptCount val="6"/>
              </c:numCache>
            </c:numRef>
          </c:val>
          <c:smooth val="0"/>
          <c:extLst>
            <c:ext xmlns:c16="http://schemas.microsoft.com/office/drawing/2014/chart" uri="{C3380CC4-5D6E-409C-BE32-E72D297353CC}">
              <c16:uniqueId val="{0000001B-FBDE-46C4-B104-F04E3B36C428}"/>
            </c:ext>
          </c:extLst>
        </c:ser>
        <c:ser>
          <c:idx val="25"/>
          <c:order val="28"/>
          <c:tx>
            <c:strRef>
              <c:f>'Här fyller du i din data'!$A$35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data'!$L$35,'Här fyller du i din data'!$Q$35,'Här fyller du i din data'!$V$35,'Här fyller du i din data'!$AA$35,'Här fyller du i din data'!$AF$35,'Här fyller du i din data'!$AK$35,'Här fyller du i din data'!$AP$35,'Här fyller du i din data'!$AU$35,'Här fyller du i din data'!$AZ$35,'Här fyller du i din data'!$BE$35,'Här fyller du i din data'!$BJ$35,'Här fyller du i din data'!$BO$35)</c:f>
              <c:numCache>
                <c:formatCode>General</c:formatCode>
                <c:ptCount val="6"/>
              </c:numCache>
            </c:numRef>
          </c:val>
          <c:smooth val="0"/>
          <c:extLst>
            <c:ext xmlns:c16="http://schemas.microsoft.com/office/drawing/2014/chart" uri="{C3380CC4-5D6E-409C-BE32-E72D297353CC}">
              <c16:uniqueId val="{0000001C-FBDE-46C4-B104-F04E3B36C428}"/>
            </c:ext>
          </c:extLst>
        </c:ser>
        <c:ser>
          <c:idx val="26"/>
          <c:order val="29"/>
          <c:tx>
            <c:strRef>
              <c:f>'Här fyller du i din data'!$A$36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data'!$L$36,'Här fyller du i din data'!$Q$36,'Här fyller du i din data'!$V$36,'Här fyller du i din data'!$AA$36,'Här fyller du i din data'!$AF$36,'Här fyller du i din data'!$AK$36,'Här fyller du i din data'!$AP$36,'Här fyller du i din data'!$AU$36,'Här fyller du i din data'!$AZ$36,'Här fyller du i din data'!$BE$36,'Här fyller du i din data'!$BJ$36,'Här fyller du i din data'!$BO$36)</c:f>
              <c:numCache>
                <c:formatCode>General</c:formatCode>
                <c:ptCount val="6"/>
              </c:numCache>
            </c:numRef>
          </c:val>
          <c:smooth val="0"/>
          <c:extLst>
            <c:ext xmlns:c16="http://schemas.microsoft.com/office/drawing/2014/chart" uri="{C3380CC4-5D6E-409C-BE32-E72D297353CC}">
              <c16:uniqueId val="{0000001D-FBDE-46C4-B104-F04E3B36C428}"/>
            </c:ext>
          </c:extLst>
        </c:ser>
        <c:ser>
          <c:idx val="27"/>
          <c:order val="30"/>
          <c:tx>
            <c:strRef>
              <c:f>'Här fyller du i din data'!$A$37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data'!$L$37,'Här fyller du i din data'!$Q$37,'Här fyller du i din data'!$V$37,'Här fyller du i din data'!$AA$37,'Här fyller du i din data'!$AF$37,'Här fyller du i din data'!$AK$37,'Här fyller du i din data'!$AP$37,'Här fyller du i din data'!$AU$37,'Här fyller du i din data'!$AZ$37,'Här fyller du i din data'!$BE$37,'Här fyller du i din data'!$BJ$37,'Här fyller du i din data'!$BO$37)</c:f>
              <c:numCache>
                <c:formatCode>General</c:formatCode>
                <c:ptCount val="6"/>
              </c:numCache>
            </c:numRef>
          </c:val>
          <c:smooth val="0"/>
          <c:extLst>
            <c:ext xmlns:c16="http://schemas.microsoft.com/office/drawing/2014/chart" uri="{C3380CC4-5D6E-409C-BE32-E72D297353CC}">
              <c16:uniqueId val="{0000001E-FBDE-46C4-B104-F04E3B36C428}"/>
            </c:ext>
          </c:extLst>
        </c:ser>
        <c:ser>
          <c:idx val="28"/>
          <c:order val="31"/>
          <c:tx>
            <c:strRef>
              <c:f>'Här fyller du i din data'!$A$38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data'!$L$38,'Här fyller du i din data'!$Q$38,'Här fyller du i din data'!$V$38,'Här fyller du i din data'!$AA$38,'Här fyller du i din data'!$AF$38,'Här fyller du i din data'!$AK$38,'Här fyller du i din data'!$AP$38,'Här fyller du i din data'!$AU$38,'Här fyller du i din data'!$AZ$38,'Här fyller du i din data'!$BE$38,'Här fyller du i din data'!$BJ$38,'Här fyller du i din data'!$BO$38)</c:f>
              <c:numCache>
                <c:formatCode>General</c:formatCode>
                <c:ptCount val="6"/>
              </c:numCache>
            </c:numRef>
          </c:val>
          <c:smooth val="0"/>
          <c:extLst>
            <c:ext xmlns:c16="http://schemas.microsoft.com/office/drawing/2014/chart" uri="{C3380CC4-5D6E-409C-BE32-E72D297353CC}">
              <c16:uniqueId val="{0000001F-FBDE-46C4-B104-F04E3B36C428}"/>
            </c:ext>
          </c:extLst>
        </c:ser>
        <c:ser>
          <c:idx val="29"/>
          <c:order val="32"/>
          <c:tx>
            <c:strRef>
              <c:f>'Här fyller du i din data'!$A$39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data'!$L$39,'Här fyller du i din data'!$Q$39,'Här fyller du i din data'!$V$39,'Här fyller du i din data'!$AA$39,'Här fyller du i din data'!$AF$39,'Här fyller du i din data'!$AK$39,'Här fyller du i din data'!$AP$39,'Här fyller du i din data'!$AU$39,'Här fyller du i din data'!$AZ$39,'Här fyller du i din data'!$BE$39,'Här fyller du i din data'!$BJ$39,'Här fyller du i din data'!$BO$39)</c:f>
              <c:numCache>
                <c:formatCode>General</c:formatCode>
                <c:ptCount val="6"/>
              </c:numCache>
            </c:numRef>
          </c:val>
          <c:smooth val="0"/>
          <c:extLst>
            <c:ext xmlns:c16="http://schemas.microsoft.com/office/drawing/2014/chart" uri="{C3380CC4-5D6E-409C-BE32-E72D297353CC}">
              <c16:uniqueId val="{00000020-FBDE-46C4-B104-F04E3B36C428}"/>
            </c:ext>
          </c:extLst>
        </c:ser>
        <c:ser>
          <c:idx val="30"/>
          <c:order val="33"/>
          <c:tx>
            <c:strRef>
              <c:f>'Här fyller du i din data'!$A$40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data'!$L$40,'Här fyller du i din data'!$Q$40,'Här fyller du i din data'!$V$40,'Här fyller du i din data'!$AA$40,'Här fyller du i din data'!$AF$40,'Här fyller du i din data'!$AK$40,'Här fyller du i din data'!$AP$40,'Här fyller du i din data'!$AU$40,'Här fyller du i din data'!$AZ$40,'Här fyller du i din data'!$BE$40,'Här fyller du i din data'!$BJ$40,'Här fyller du i din data'!$BO$40)</c:f>
              <c:numCache>
                <c:formatCode>General</c:formatCode>
                <c:ptCount val="6"/>
              </c:numCache>
            </c:numRef>
          </c:val>
          <c:smooth val="0"/>
          <c:extLst>
            <c:ext xmlns:c16="http://schemas.microsoft.com/office/drawing/2014/chart" uri="{C3380CC4-5D6E-409C-BE32-E72D297353CC}">
              <c16:uniqueId val="{00000021-FBDE-46C4-B104-F04E3B36C428}"/>
            </c:ext>
          </c:extLst>
        </c:ser>
        <c:ser>
          <c:idx val="31"/>
          <c:order val="34"/>
          <c:tx>
            <c:strRef>
              <c:f>'Här fyller du i din data'!$A$41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data'!$L$41,'Här fyller du i din data'!$Q$41,'Här fyller du i din data'!$V$41,'Här fyller du i din data'!$AA$41,'Här fyller du i din data'!$AF$41,'Här fyller du i din data'!$AK$41,'Här fyller du i din data'!$AP$41,'Här fyller du i din data'!$AU$41,'Här fyller du i din data'!$AZ$41,'Här fyller du i din data'!$BE$41,'Här fyller du i din data'!$BJ$41,'Här fyller du i din data'!$BO$41)</c:f>
              <c:numCache>
                <c:formatCode>General</c:formatCode>
                <c:ptCount val="6"/>
              </c:numCache>
            </c:numRef>
          </c:val>
          <c:smooth val="0"/>
          <c:extLst>
            <c:ext xmlns:c16="http://schemas.microsoft.com/office/drawing/2014/chart" uri="{C3380CC4-5D6E-409C-BE32-E72D297353CC}">
              <c16:uniqueId val="{00000022-FBDE-46C4-B104-F04E3B36C428}"/>
            </c:ext>
          </c:extLst>
        </c:ser>
        <c:ser>
          <c:idx val="32"/>
          <c:order val="35"/>
          <c:tx>
            <c:strRef>
              <c:f>'Här fyller du i din data'!$A$42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data'!$L$42,'Här fyller du i din data'!$Q$42,'Här fyller du i din data'!$V$42,'Här fyller du i din data'!$AA$42,'Här fyller du i din data'!$AF$42,'Här fyller du i din data'!$AK$42,'Här fyller du i din data'!$AP$42,'Här fyller du i din data'!$AU$42,'Här fyller du i din data'!$AZ$42,'Här fyller du i din data'!$BE$42,'Här fyller du i din data'!$BJ$42,'Här fyller du i din data'!$BO$42)</c:f>
              <c:numCache>
                <c:formatCode>General</c:formatCode>
                <c:ptCount val="6"/>
              </c:numCache>
            </c:numRef>
          </c:val>
          <c:smooth val="0"/>
          <c:extLst>
            <c:ext xmlns:c16="http://schemas.microsoft.com/office/drawing/2014/chart" uri="{C3380CC4-5D6E-409C-BE32-E72D297353CC}">
              <c16:uniqueId val="{00000023-FBDE-46C4-B104-F04E3B36C428}"/>
            </c:ext>
          </c:extLst>
        </c:ser>
        <c:ser>
          <c:idx val="33"/>
          <c:order val="36"/>
          <c:tx>
            <c:strRef>
              <c:f>'Här fyller du i din data'!$A$43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data'!$L$43,'Här fyller du i din data'!$Q$43,'Här fyller du i din data'!$V$43,'Här fyller du i din data'!$AA$43,'Här fyller du i din data'!$AF$43,'Här fyller du i din data'!$AK$43,'Här fyller du i din data'!$AP$43,'Här fyller du i din data'!$AU$43,'Här fyller du i din data'!$AZ$43,'Här fyller du i din data'!$BE$43,'Här fyller du i din data'!$BJ$43,'Här fyller du i din data'!$BO$43)</c:f>
              <c:numCache>
                <c:formatCode>General</c:formatCode>
                <c:ptCount val="6"/>
              </c:numCache>
            </c:numRef>
          </c:val>
          <c:smooth val="0"/>
          <c:extLst>
            <c:ext xmlns:c16="http://schemas.microsoft.com/office/drawing/2014/chart" uri="{C3380CC4-5D6E-409C-BE32-E72D297353CC}">
              <c16:uniqueId val="{00000024-FBDE-46C4-B104-F04E3B36C428}"/>
            </c:ext>
          </c:extLst>
        </c:ser>
        <c:ser>
          <c:idx val="34"/>
          <c:order val="37"/>
          <c:tx>
            <c:strRef>
              <c:f>'Här fyller du i din data'!$A$44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data'!$L$44,'Här fyller du i din data'!$Q$44,'Här fyller du i din data'!$V$44,'Här fyller du i din data'!$AA$44,'Här fyller du i din data'!$AF$44,'Här fyller du i din data'!$AK$44,'Här fyller du i din data'!$AP$44,'Här fyller du i din data'!$AU$44,'Här fyller du i din data'!$AZ$44,'Här fyller du i din data'!$BE$44,'Här fyller du i din data'!$BJ$44,'Här fyller du i din data'!$BO$44)</c:f>
              <c:numCache>
                <c:formatCode>General</c:formatCode>
                <c:ptCount val="6"/>
              </c:numCache>
            </c:numRef>
          </c:val>
          <c:smooth val="0"/>
          <c:extLst>
            <c:ext xmlns:c16="http://schemas.microsoft.com/office/drawing/2014/chart" uri="{C3380CC4-5D6E-409C-BE32-E72D297353CC}">
              <c16:uniqueId val="{00000025-FBDE-46C4-B104-F04E3B36C428}"/>
            </c:ext>
          </c:extLst>
        </c:ser>
        <c:ser>
          <c:idx val="35"/>
          <c:order val="38"/>
          <c:tx>
            <c:strRef>
              <c:f>'Här fyller du i din data'!$A$45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data'!$L$45,'Här fyller du i din data'!$Q$45,'Här fyller du i din data'!$V$45,'Här fyller du i din data'!$AA$45,'Här fyller du i din data'!$AF$45,'Här fyller du i din data'!$AK$45,'Här fyller du i din data'!$AP$45,'Här fyller du i din data'!$AU$45,'Här fyller du i din data'!$AZ$45,'Här fyller du i din data'!$BE$45,'Här fyller du i din data'!$BJ$45,'Här fyller du i din data'!$BO$45)</c:f>
              <c:numCache>
                <c:formatCode>General</c:formatCode>
                <c:ptCount val="6"/>
              </c:numCache>
            </c:numRef>
          </c:val>
          <c:smooth val="0"/>
          <c:extLst>
            <c:ext xmlns:c16="http://schemas.microsoft.com/office/drawing/2014/chart" uri="{C3380CC4-5D6E-409C-BE32-E72D297353CC}">
              <c16:uniqueId val="{00000026-FBDE-46C4-B104-F04E3B36C428}"/>
            </c:ext>
          </c:extLst>
        </c:ser>
        <c:ser>
          <c:idx val="36"/>
          <c:order val="39"/>
          <c:tx>
            <c:strRef>
              <c:f>'Här fyller du i din data'!$A$46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data'!$L$46,'Här fyller du i din data'!$Q$46,'Här fyller du i din data'!$V$46,'Här fyller du i din data'!$AA$46,'Här fyller du i din data'!$AF$46,'Här fyller du i din data'!$AK$46,'Här fyller du i din data'!$AP$46,'Här fyller du i din data'!$AU$46,'Här fyller du i din data'!$AZ$46,'Här fyller du i din data'!$BE$46,'Här fyller du i din data'!$BJ$46,'Här fyller du i din data'!$BO$46)</c:f>
              <c:numCache>
                <c:formatCode>General</c:formatCode>
                <c:ptCount val="6"/>
              </c:numCache>
            </c:numRef>
          </c:val>
          <c:smooth val="0"/>
          <c:extLst>
            <c:ext xmlns:c16="http://schemas.microsoft.com/office/drawing/2014/chart" uri="{C3380CC4-5D6E-409C-BE32-E72D297353CC}">
              <c16:uniqueId val="{00000027-FBDE-46C4-B104-F04E3B36C428}"/>
            </c:ext>
          </c:extLst>
        </c:ser>
        <c:ser>
          <c:idx val="37"/>
          <c:order val="40"/>
          <c:tx>
            <c:strRef>
              <c:f>'Här fyller du i din data'!$A$47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data'!$L$47,'Här fyller du i din data'!$Q$47,'Här fyller du i din data'!$V$47,'Här fyller du i din data'!$AA$47,'Här fyller du i din data'!$AF$47,'Här fyller du i din data'!$AK$47,'Här fyller du i din data'!$AP$47,'Här fyller du i din data'!$AU$47,'Här fyller du i din data'!$AZ$47,'Här fyller du i din data'!$BE$47,'Här fyller du i din data'!$BJ$47,'Här fyller du i din data'!$BO$47)</c:f>
              <c:numCache>
                <c:formatCode>General</c:formatCode>
                <c:ptCount val="6"/>
              </c:numCache>
            </c:numRef>
          </c:val>
          <c:smooth val="0"/>
          <c:extLst>
            <c:ext xmlns:c16="http://schemas.microsoft.com/office/drawing/2014/chart" uri="{C3380CC4-5D6E-409C-BE32-E72D297353CC}">
              <c16:uniqueId val="{00000028-FBDE-46C4-B104-F04E3B36C428}"/>
            </c:ext>
          </c:extLst>
        </c:ser>
        <c:ser>
          <c:idx val="38"/>
          <c:order val="41"/>
          <c:tx>
            <c:strRef>
              <c:f>'Här fyller du i din data'!$A$48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data'!$L$48,'Här fyller du i din data'!$Q$48,'Här fyller du i din data'!$V$48,'Här fyller du i din data'!$AA$48,'Här fyller du i din data'!$AF$48,'Här fyller du i din data'!$AK$48,'Här fyller du i din data'!$AP$48,'Här fyller du i din data'!$AU$48,'Här fyller du i din data'!$AZ$48,'Här fyller du i din data'!$BE$48,'Här fyller du i din data'!$BJ$48,'Här fyller du i din data'!$BO$48)</c:f>
              <c:numCache>
                <c:formatCode>General</c:formatCode>
                <c:ptCount val="6"/>
              </c:numCache>
            </c:numRef>
          </c:val>
          <c:smooth val="0"/>
          <c:extLst>
            <c:ext xmlns:c16="http://schemas.microsoft.com/office/drawing/2014/chart" uri="{C3380CC4-5D6E-409C-BE32-E72D297353CC}">
              <c16:uniqueId val="{00000029-FBDE-46C4-B104-F04E3B36C428}"/>
            </c:ext>
          </c:extLst>
        </c:ser>
        <c:ser>
          <c:idx val="39"/>
          <c:order val="42"/>
          <c:tx>
            <c:strRef>
              <c:f>'Här fyller du i din data'!$A$49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data'!$L$49,'Här fyller du i din data'!$Q$49,'Här fyller du i din data'!$V$49,'Här fyller du i din data'!$AA$49,'Här fyller du i din data'!$AF$49,'Här fyller du i din data'!$AK$49,'Här fyller du i din data'!$AP$49,'Här fyller du i din data'!$AU$49,'Här fyller du i din data'!$AZ$49,'Här fyller du i din data'!$BE$49,'Här fyller du i din data'!$BJ$49,'Här fyller du i din data'!$BO$49)</c:f>
              <c:numCache>
                <c:formatCode>General</c:formatCode>
                <c:ptCount val="6"/>
              </c:numCache>
            </c:numRef>
          </c:val>
          <c:smooth val="0"/>
          <c:extLst>
            <c:ext xmlns:c16="http://schemas.microsoft.com/office/drawing/2014/chart" uri="{C3380CC4-5D6E-409C-BE32-E72D297353CC}">
              <c16:uniqueId val="{0000002A-FBDE-46C4-B104-F04E3B36C428}"/>
            </c:ext>
          </c:extLst>
        </c:ser>
        <c:ser>
          <c:idx val="40"/>
          <c:order val="43"/>
          <c:tx>
            <c:strRef>
              <c:f>'Här fyller du i din data'!$A$50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data'!$L$50,'Här fyller du i din data'!$Q$50,'Här fyller du i din data'!$V$50,'Här fyller du i din data'!$AA$50,'Här fyller du i din data'!$AF$50,'Här fyller du i din data'!$AK$50,'Här fyller du i din data'!$AP$50,'Här fyller du i din data'!$AU$50,'Här fyller du i din data'!$AZ$50,'Här fyller du i din data'!$BE$50,'Här fyller du i din data'!$BJ$50,'Här fyller du i din data'!$BO$50)</c:f>
              <c:numCache>
                <c:formatCode>General</c:formatCode>
                <c:ptCount val="6"/>
              </c:numCache>
            </c:numRef>
          </c:val>
          <c:smooth val="0"/>
          <c:extLst>
            <c:ext xmlns:c16="http://schemas.microsoft.com/office/drawing/2014/chart" uri="{C3380CC4-5D6E-409C-BE32-E72D297353CC}">
              <c16:uniqueId val="{0000002B-FBDE-46C4-B104-F04E3B36C428}"/>
            </c:ext>
          </c:extLst>
        </c:ser>
        <c:ser>
          <c:idx val="41"/>
          <c:order val="44"/>
          <c:tx>
            <c:strRef>
              <c:f>'Här fyller du i din data'!$A$51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data'!$L$51,'Här fyller du i din data'!$Q$51,'Här fyller du i din data'!$V$51,'Här fyller du i din data'!$AA$51,'Här fyller du i din data'!$AF$51,'Här fyller du i din data'!$AK$51,'Här fyller du i din data'!$AP$51,'Här fyller du i din data'!$AU$51,'Här fyller du i din data'!$AZ$51,'Här fyller du i din data'!$BE$51,'Här fyller du i din data'!$BJ$51,'Här fyller du i din data'!$BO$51)</c:f>
              <c:numCache>
                <c:formatCode>General</c:formatCode>
                <c:ptCount val="6"/>
              </c:numCache>
            </c:numRef>
          </c:val>
          <c:smooth val="0"/>
          <c:extLst>
            <c:ext xmlns:c16="http://schemas.microsoft.com/office/drawing/2014/chart" uri="{C3380CC4-5D6E-409C-BE32-E72D297353CC}">
              <c16:uniqueId val="{0000002C-FBDE-46C4-B104-F04E3B36C428}"/>
            </c:ext>
          </c:extLst>
        </c:ser>
        <c:ser>
          <c:idx val="42"/>
          <c:order val="45"/>
          <c:tx>
            <c:strRef>
              <c:f>'Här fyller du i din data'!$A$52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data'!$L$52,'Här fyller du i din data'!$Q$52,'Här fyller du i din data'!$V$52,'Här fyller du i din data'!$AA$52,'Här fyller du i din data'!$AF$52,'Här fyller du i din data'!$AK$52,'Här fyller du i din data'!$AP$52,'Här fyller du i din data'!$AU$52,'Här fyller du i din data'!$AZ$52,'Här fyller du i din data'!$BE$52,'Här fyller du i din data'!$BJ$52,'Här fyller du i din data'!$BO$52)</c:f>
              <c:numCache>
                <c:formatCode>General</c:formatCode>
                <c:ptCount val="6"/>
              </c:numCache>
            </c:numRef>
          </c:val>
          <c:smooth val="0"/>
          <c:extLst>
            <c:ext xmlns:c16="http://schemas.microsoft.com/office/drawing/2014/chart" uri="{C3380CC4-5D6E-409C-BE32-E72D297353CC}">
              <c16:uniqueId val="{0000002D-FBDE-46C4-B104-F04E3B36C428}"/>
            </c:ext>
          </c:extLst>
        </c:ser>
        <c:ser>
          <c:idx val="43"/>
          <c:order val="46"/>
          <c:tx>
            <c:strRef>
              <c:f>'Här fyller du i din data'!$A$53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data'!$L$53,'Här fyller du i din data'!$Q$53,'Här fyller du i din data'!$V$53,'Här fyller du i din data'!$AA$53,'Här fyller du i din data'!$AF$53,'Här fyller du i din data'!$AK$53,'Här fyller du i din data'!$AP$53,'Här fyller du i din data'!$AU$53,'Här fyller du i din data'!$AZ$53,'Här fyller du i din data'!$BE$53,'Här fyller du i din data'!$BJ$53,'Här fyller du i din data'!$BO$53)</c:f>
              <c:numCache>
                <c:formatCode>General</c:formatCode>
                <c:ptCount val="6"/>
              </c:numCache>
            </c:numRef>
          </c:val>
          <c:smooth val="0"/>
          <c:extLst>
            <c:ext xmlns:c16="http://schemas.microsoft.com/office/drawing/2014/chart" uri="{C3380CC4-5D6E-409C-BE32-E72D297353CC}">
              <c16:uniqueId val="{0000002E-FBDE-46C4-B104-F04E3B36C428}"/>
            </c:ext>
          </c:extLst>
        </c:ser>
        <c:ser>
          <c:idx val="44"/>
          <c:order val="47"/>
          <c:tx>
            <c:strRef>
              <c:f>'Här fyller du i din data'!$A$54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data'!$L$54,'Här fyller du i din data'!$Q$54,'Här fyller du i din data'!$V$54,'Här fyller du i din data'!$AA$54,'Här fyller du i din data'!$AF$54,'Här fyller du i din data'!$AK$54,'Här fyller du i din data'!$AP$54,'Här fyller du i din data'!$AU$54,'Här fyller du i din data'!$AZ$54,'Här fyller du i din data'!$BE$54,'Här fyller du i din data'!$BJ$54,'Här fyller du i din data'!$BO$54)</c:f>
              <c:numCache>
                <c:formatCode>General</c:formatCode>
                <c:ptCount val="6"/>
              </c:numCache>
            </c:numRef>
          </c:val>
          <c:smooth val="0"/>
          <c:extLst>
            <c:ext xmlns:c16="http://schemas.microsoft.com/office/drawing/2014/chart" uri="{C3380CC4-5D6E-409C-BE32-E72D297353CC}">
              <c16:uniqueId val="{0000002F-FBDE-46C4-B104-F04E3B36C428}"/>
            </c:ext>
          </c:extLst>
        </c:ser>
        <c:ser>
          <c:idx val="45"/>
          <c:order val="48"/>
          <c:tx>
            <c:strRef>
              <c:f>'Här fyller du i din data'!$A$55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data'!$L$55,'Här fyller du i din data'!$Q$55,'Här fyller du i din data'!$V$55,'Här fyller du i din data'!$AA$55,'Här fyller du i din data'!$AF$55,'Här fyller du i din data'!$AK$55,'Här fyller du i din data'!$AP$55,'Här fyller du i din data'!$AU$55,'Här fyller du i din data'!$AZ$55,'Här fyller du i din data'!$BE$55,'Här fyller du i din data'!$BJ$55,'Här fyller du i din data'!$BO$55)</c:f>
              <c:numCache>
                <c:formatCode>General</c:formatCode>
                <c:ptCount val="6"/>
              </c:numCache>
            </c:numRef>
          </c:val>
          <c:smooth val="0"/>
          <c:extLst>
            <c:ext xmlns:c16="http://schemas.microsoft.com/office/drawing/2014/chart" uri="{C3380CC4-5D6E-409C-BE32-E72D297353CC}">
              <c16:uniqueId val="{00000030-FBDE-46C4-B104-F04E3B36C428}"/>
            </c:ext>
          </c:extLst>
        </c:ser>
        <c:ser>
          <c:idx val="48"/>
          <c:order val="49"/>
          <c:tx>
            <c:strRef>
              <c:f>'Här fyller du i din data'!$A$58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data'!$L$58,'Här fyller du i din data'!$Q$58,'Här fyller du i din data'!$V$58,'Här fyller du i din data'!$AA$58,'Här fyller du i din data'!$AF$58,'Här fyller du i din data'!$AK$58,'Här fyller du i din data'!$AP$58,'Här fyller du i din data'!$AU$58,'Här fyller du i din data'!$AZ$58,'Här fyller du i din data'!$BE$58,'Här fyller du i din data'!$BJ$58,'Här fyller du i din data'!$BO$58)</c:f>
              <c:numCache>
                <c:formatCode>General</c:formatCode>
                <c:ptCount val="6"/>
              </c:numCache>
            </c:numRef>
          </c:val>
          <c:smooth val="0"/>
          <c:extLst>
            <c:ext xmlns:c16="http://schemas.microsoft.com/office/drawing/2014/chart" uri="{C3380CC4-5D6E-409C-BE32-E72D297353CC}">
              <c16:uniqueId val="{00000031-FBDE-46C4-B104-F04E3B36C428}"/>
            </c:ext>
          </c:extLst>
        </c:ser>
        <c:ser>
          <c:idx val="49"/>
          <c:order val="50"/>
          <c:tx>
            <c:strRef>
              <c:f>'Här fyller du i din data'!$A$59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data'!$L$59,'Här fyller du i din data'!$Q$59,'Här fyller du i din data'!$V$59,'Här fyller du i din data'!$AA$59,'Här fyller du i din data'!$AF$59,'Här fyller du i din data'!$AK$59,'Här fyller du i din data'!$AP$59,'Här fyller du i din data'!$AU$59,'Här fyller du i din data'!$AZ$59,'Här fyller du i din data'!$BE$59,'Här fyller du i din data'!$BJ$59,'Här fyller du i din data'!$BO$59)</c:f>
              <c:numCache>
                <c:formatCode>General</c:formatCode>
                <c:ptCount val="6"/>
              </c:numCache>
            </c:numRef>
          </c:val>
          <c:smooth val="0"/>
          <c:extLst>
            <c:ext xmlns:c16="http://schemas.microsoft.com/office/drawing/2014/chart" uri="{C3380CC4-5D6E-409C-BE32-E72D297353CC}">
              <c16:uniqueId val="{00000032-FBDE-46C4-B104-F04E3B36C428}"/>
            </c:ext>
          </c:extLst>
        </c:ser>
        <c:ser>
          <c:idx val="50"/>
          <c:order val="51"/>
          <c:tx>
            <c:strRef>
              <c:f>'Här fyller du i din data'!$A$60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data'!$L$60,'Här fyller du i din data'!$Q$60,'Här fyller du i din data'!$V$60,'Här fyller du i din data'!$AA$60,'Här fyller du i din data'!$AF$60,'Här fyller du i din data'!$AK$60,'Här fyller du i din data'!$AP$60,'Här fyller du i din data'!$AU$60,'Här fyller du i din data'!$AZ$60,'Här fyller du i din data'!$BE$60,'Här fyller du i din data'!$BJ$60,'Här fyller du i din data'!$BO$60)</c:f>
              <c:numCache>
                <c:formatCode>General</c:formatCode>
                <c:ptCount val="6"/>
              </c:numCache>
            </c:numRef>
          </c:val>
          <c:smooth val="0"/>
          <c:extLst>
            <c:ext xmlns:c16="http://schemas.microsoft.com/office/drawing/2014/chart" uri="{C3380CC4-5D6E-409C-BE32-E72D297353CC}">
              <c16:uniqueId val="{00000033-FBDE-46C4-B104-F04E3B36C428}"/>
            </c:ext>
          </c:extLst>
        </c:ser>
        <c:ser>
          <c:idx val="51"/>
          <c:order val="52"/>
          <c:tx>
            <c:strRef>
              <c:f>'Här fyller du i din data'!$A$61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data'!$L$61,'Här fyller du i din data'!$Q$61,'Här fyller du i din data'!$V$61,'Här fyller du i din data'!$AA$61,'Här fyller du i din data'!$AF$61,'Här fyller du i din data'!$AK$61,'Här fyller du i din data'!$AP$61,'Här fyller du i din data'!$AU$61,'Här fyller du i din data'!$AZ$61,'Här fyller du i din data'!$BE$61,'Här fyller du i din data'!$BJ$61,'Här fyller du i din data'!$BO$61)</c:f>
              <c:numCache>
                <c:formatCode>General</c:formatCode>
                <c:ptCount val="6"/>
              </c:numCache>
            </c:numRef>
          </c:val>
          <c:smooth val="0"/>
          <c:extLst>
            <c:ext xmlns:c16="http://schemas.microsoft.com/office/drawing/2014/chart" uri="{C3380CC4-5D6E-409C-BE32-E72D297353CC}">
              <c16:uniqueId val="{00000034-FBDE-46C4-B104-F04E3B36C428}"/>
            </c:ext>
          </c:extLst>
        </c:ser>
        <c:ser>
          <c:idx val="52"/>
          <c:order val="53"/>
          <c:tx>
            <c:strRef>
              <c:f>'Här fyller du i din data'!$A$62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data'!$L$62,'Här fyller du i din data'!$Q$62,'Här fyller du i din data'!$V$62,'Här fyller du i din data'!$AA$62,'Här fyller du i din data'!$AF$62,'Här fyller du i din data'!$AK$62,'Här fyller du i din data'!$AP$62,'Här fyller du i din data'!$AU$62,'Här fyller du i din data'!$AZ$62,'Här fyller du i din data'!$BE$62,'Här fyller du i din data'!$BJ$62,'Här fyller du i din data'!$BO$62)</c:f>
              <c:numCache>
                <c:formatCode>General</c:formatCode>
                <c:ptCount val="6"/>
              </c:numCache>
            </c:numRef>
          </c:val>
          <c:smooth val="0"/>
          <c:extLst>
            <c:ext xmlns:c16="http://schemas.microsoft.com/office/drawing/2014/chart" uri="{C3380CC4-5D6E-409C-BE32-E72D297353CC}">
              <c16:uniqueId val="{00000035-FBDE-46C4-B104-F04E3B36C428}"/>
            </c:ext>
          </c:extLst>
        </c:ser>
        <c:ser>
          <c:idx val="54"/>
          <c:order val="54"/>
          <c:tx>
            <c:strRef>
              <c:f>'Här fyller du i din data'!$A$63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data'!$L$63,'Här fyller du i din data'!$Q$63,'Här fyller du i din data'!$V$63,'Här fyller du i din data'!$AA$63,'Här fyller du i din data'!$AF$63,'Här fyller du i din data'!$AK$63,'Här fyller du i din data'!$AP$63,'Här fyller du i din data'!$AU$63,'Här fyller du i din data'!$AZ$63,'Här fyller du i din data'!$BE$63,'Här fyller du i din data'!$BJ$63,'Här fyller du i din data'!$BO$63)</c:f>
              <c:numCache>
                <c:formatCode>General</c:formatCode>
                <c:ptCount val="6"/>
              </c:numCache>
            </c:numRef>
          </c:val>
          <c:smooth val="0"/>
          <c:extLst>
            <c:ext xmlns:c16="http://schemas.microsoft.com/office/drawing/2014/chart" uri="{C3380CC4-5D6E-409C-BE32-E72D297353CC}">
              <c16:uniqueId val="{00000036-FBDE-46C4-B104-F04E3B36C428}"/>
            </c:ext>
          </c:extLst>
        </c:ser>
        <c:ser>
          <c:idx val="55"/>
          <c:order val="55"/>
          <c:tx>
            <c:strRef>
              <c:f>'Här fyller du i din data'!$A$65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data'!$L$65,'Här fyller du i din data'!$Q$65,'Här fyller du i din data'!$V$65,'Här fyller du i din data'!$AA$65,'Här fyller du i din data'!$AF$65,'Här fyller du i din data'!$AK$65,'Här fyller du i din data'!$AP$65,'Här fyller du i din data'!$AU$65,'Här fyller du i din data'!$AZ$65,'Här fyller du i din data'!$BE$65,'Här fyller du i din data'!$BJ$65,'Här fyller du i din data'!$BO$65)</c:f>
            </c:numRef>
          </c:val>
          <c:smooth val="0"/>
          <c:extLst>
            <c:ext xmlns:c16="http://schemas.microsoft.com/office/drawing/2014/chart" uri="{C3380CC4-5D6E-409C-BE32-E72D297353CC}">
              <c16:uniqueId val="{00000037-FBDE-46C4-B104-F04E3B36C428}"/>
            </c:ext>
          </c:extLst>
        </c:ser>
        <c:dLbls>
          <c:showLegendKey val="0"/>
          <c:showVal val="0"/>
          <c:showCatName val="0"/>
          <c:showSerName val="0"/>
          <c:showPercent val="0"/>
          <c:showBubbleSize val="0"/>
        </c:dLbls>
        <c:marker val="1"/>
        <c:smooth val="0"/>
        <c:axId val="359222712"/>
        <c:axId val="359218792"/>
      </c:lineChart>
      <c:catAx>
        <c:axId val="359222712"/>
        <c:scaling>
          <c:orientation val="minMax"/>
        </c:scaling>
        <c:delete val="0"/>
        <c:axPos val="b"/>
        <c:numFmt formatCode="General" sourceLinked="0"/>
        <c:majorTickMark val="none"/>
        <c:minorTickMark val="none"/>
        <c:tickLblPos val="nextTo"/>
        <c:crossAx val="359218792"/>
        <c:crosses val="autoZero"/>
        <c:auto val="1"/>
        <c:lblAlgn val="ctr"/>
        <c:lblOffset val="100"/>
        <c:noMultiLvlLbl val="0"/>
      </c:catAx>
      <c:valAx>
        <c:axId val="359218792"/>
        <c:scaling>
          <c:orientation val="minMax"/>
          <c:max val="5.5"/>
          <c:min val="1"/>
        </c:scaling>
        <c:delete val="0"/>
        <c:axPos val="l"/>
        <c:majorGridlines/>
        <c:numFmt formatCode="General" sourceLinked="1"/>
        <c:majorTickMark val="none"/>
        <c:minorTickMark val="none"/>
        <c:tickLblPos val="nextTo"/>
        <c:spPr>
          <a:ln w="9525">
            <a:noFill/>
          </a:ln>
        </c:spPr>
        <c:crossAx val="359222712"/>
        <c:crosses val="autoZero"/>
        <c:crossBetween val="between"/>
        <c:majorUnit val="1"/>
        <c:minorUnit val="1"/>
      </c:valAx>
    </c:plotArea>
    <c:legend>
      <c:legendPos val="b"/>
      <c:layout/>
      <c:overlay val="0"/>
    </c:legend>
    <c:plotVisOnly val="1"/>
    <c:dispBlanksAs val="gap"/>
    <c:showDLblsOverMax val="0"/>
  </c:chart>
  <c:printSettings>
    <c:headerFooter/>
    <c:pageMargins b="0.75" l="0.25" r="0.25" t="0.75" header="0.3" footer="0.3"/>
    <c:pageSetup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april</a:t>
            </a:r>
            <a:endParaRPr lang="sv-SE"/>
          </a:p>
        </c:rich>
      </c:tx>
      <c:layout/>
      <c:overlay val="0"/>
    </c:title>
    <c:autoTitleDeleted val="0"/>
    <c:plotArea>
      <c:layout/>
      <c:barChart>
        <c:barDir val="col"/>
        <c:grouping val="clustered"/>
        <c:varyColors val="0"/>
        <c:ser>
          <c:idx val="0"/>
          <c:order val="0"/>
          <c:tx>
            <c:v>Medelpoäng</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data'!$P$10:$P$65</c:f>
              <c:numCache>
                <c:formatCode>General</c:formatCode>
                <c:ptCount val="55"/>
              </c:numCache>
            </c:numRef>
          </c:val>
          <c:extLst>
            <c:ext xmlns:c16="http://schemas.microsoft.com/office/drawing/2014/chart" uri="{C3380CC4-5D6E-409C-BE32-E72D297353CC}">
              <c16:uniqueId val="{00000000-13C4-4A75-ACBB-43B1F92C2B9F}"/>
            </c:ext>
          </c:extLst>
        </c:ser>
        <c:dLbls>
          <c:showLegendKey val="0"/>
          <c:showVal val="0"/>
          <c:showCatName val="0"/>
          <c:showSerName val="0"/>
          <c:showPercent val="0"/>
          <c:showBubbleSize val="0"/>
        </c:dLbls>
        <c:gapWidth val="75"/>
        <c:overlap val="-25"/>
        <c:axId val="363664352"/>
        <c:axId val="363668272"/>
      </c:barChart>
      <c:lineChart>
        <c:grouping val="standard"/>
        <c:varyColors val="0"/>
        <c:ser>
          <c:idx val="1"/>
          <c:order val="1"/>
          <c:tx>
            <c:v>"Ok"-poäng</c:v>
          </c:tx>
          <c:marker>
            <c:symbol val="none"/>
          </c:marker>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13C4-4A75-ACBB-43B1F92C2B9F}"/>
            </c:ext>
          </c:extLst>
        </c:ser>
        <c:dLbls>
          <c:showLegendKey val="0"/>
          <c:showVal val="0"/>
          <c:showCatName val="0"/>
          <c:showSerName val="0"/>
          <c:showPercent val="0"/>
          <c:showBubbleSize val="0"/>
        </c:dLbls>
        <c:marker val="1"/>
        <c:smooth val="0"/>
        <c:axId val="363664352"/>
        <c:axId val="363668272"/>
      </c:lineChart>
      <c:catAx>
        <c:axId val="363664352"/>
        <c:scaling>
          <c:orientation val="minMax"/>
        </c:scaling>
        <c:delete val="0"/>
        <c:axPos val="b"/>
        <c:numFmt formatCode="General" sourceLinked="0"/>
        <c:majorTickMark val="none"/>
        <c:minorTickMark val="none"/>
        <c:tickLblPos val="nextTo"/>
        <c:crossAx val="363668272"/>
        <c:crosses val="autoZero"/>
        <c:auto val="1"/>
        <c:lblAlgn val="ctr"/>
        <c:lblOffset val="100"/>
        <c:noMultiLvlLbl val="0"/>
      </c:catAx>
      <c:valAx>
        <c:axId val="363668272"/>
        <c:scaling>
          <c:orientation val="minMax"/>
        </c:scaling>
        <c:delete val="0"/>
        <c:axPos val="l"/>
        <c:majorGridlines/>
        <c:numFmt formatCode="General" sourceLinked="1"/>
        <c:majorTickMark val="none"/>
        <c:minorTickMark val="none"/>
        <c:tickLblPos val="nextTo"/>
        <c:spPr>
          <a:ln w="9525">
            <a:noFill/>
          </a:ln>
        </c:spPr>
        <c:crossAx val="36366435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juni</a:t>
            </a:r>
            <a:endParaRPr lang="sv-SE"/>
          </a:p>
        </c:rich>
      </c:tx>
      <c:layout/>
      <c:overlay val="0"/>
    </c:title>
    <c:autoTitleDeleted val="0"/>
    <c:plotArea>
      <c:layout/>
      <c:barChart>
        <c:barDir val="col"/>
        <c:grouping val="clustered"/>
        <c:varyColors val="0"/>
        <c:ser>
          <c:idx val="0"/>
          <c:order val="0"/>
          <c:tx>
            <c:v>Medelpoäng</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data'!$U$10:$U$65</c:f>
              <c:numCache>
                <c:formatCode>General</c:formatCode>
                <c:ptCount val="55"/>
              </c:numCache>
            </c:numRef>
          </c:val>
          <c:extLst>
            <c:ext xmlns:c16="http://schemas.microsoft.com/office/drawing/2014/chart" uri="{C3380CC4-5D6E-409C-BE32-E72D297353CC}">
              <c16:uniqueId val="{00000000-948D-4AB5-9622-567A698020C7}"/>
            </c:ext>
          </c:extLst>
        </c:ser>
        <c:dLbls>
          <c:showLegendKey val="0"/>
          <c:showVal val="0"/>
          <c:showCatName val="0"/>
          <c:showSerName val="0"/>
          <c:showPercent val="0"/>
          <c:showBubbleSize val="0"/>
        </c:dLbls>
        <c:gapWidth val="75"/>
        <c:overlap val="-25"/>
        <c:axId val="363669840"/>
        <c:axId val="363664744"/>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948D-4AB5-9622-567A698020C7}"/>
            </c:ext>
          </c:extLst>
        </c:ser>
        <c:dLbls>
          <c:showLegendKey val="0"/>
          <c:showVal val="0"/>
          <c:showCatName val="0"/>
          <c:showSerName val="0"/>
          <c:showPercent val="0"/>
          <c:showBubbleSize val="0"/>
        </c:dLbls>
        <c:marker val="1"/>
        <c:smooth val="0"/>
        <c:axId val="363669840"/>
        <c:axId val="363664744"/>
      </c:lineChart>
      <c:catAx>
        <c:axId val="363669840"/>
        <c:scaling>
          <c:orientation val="minMax"/>
        </c:scaling>
        <c:delete val="0"/>
        <c:axPos val="b"/>
        <c:numFmt formatCode="General" sourceLinked="0"/>
        <c:majorTickMark val="none"/>
        <c:minorTickMark val="none"/>
        <c:tickLblPos val="nextTo"/>
        <c:crossAx val="363664744"/>
        <c:crosses val="autoZero"/>
        <c:auto val="1"/>
        <c:lblAlgn val="ctr"/>
        <c:lblOffset val="100"/>
        <c:noMultiLvlLbl val="0"/>
      </c:catAx>
      <c:valAx>
        <c:axId val="363664744"/>
        <c:scaling>
          <c:orientation val="minMax"/>
        </c:scaling>
        <c:delete val="0"/>
        <c:axPos val="l"/>
        <c:majorGridlines/>
        <c:numFmt formatCode="General" sourceLinked="1"/>
        <c:majorTickMark val="none"/>
        <c:minorTickMark val="none"/>
        <c:tickLblPos val="nextTo"/>
        <c:spPr>
          <a:ln w="9525">
            <a:noFill/>
          </a:ln>
        </c:spPr>
        <c:crossAx val="36366984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augusti</a:t>
            </a:r>
            <a:endParaRPr lang="sv-SE"/>
          </a:p>
        </c:rich>
      </c:tx>
      <c:layout/>
      <c:overlay val="0"/>
    </c:title>
    <c:autoTitleDeleted val="0"/>
    <c:plotArea>
      <c:layout/>
      <c:barChart>
        <c:barDir val="col"/>
        <c:grouping val="clustered"/>
        <c:varyColors val="0"/>
        <c:ser>
          <c:idx val="0"/>
          <c:order val="0"/>
          <c:tx>
            <c:v>Medelpoäng</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data'!$Z$10:$Z$65</c:f>
              <c:numCache>
                <c:formatCode>General</c:formatCode>
                <c:ptCount val="55"/>
              </c:numCache>
            </c:numRef>
          </c:val>
          <c:extLst>
            <c:ext xmlns:c16="http://schemas.microsoft.com/office/drawing/2014/chart" uri="{C3380CC4-5D6E-409C-BE32-E72D297353CC}">
              <c16:uniqueId val="{00000000-4B25-466A-B9DB-172055D17AF6}"/>
            </c:ext>
          </c:extLst>
        </c:ser>
        <c:dLbls>
          <c:showLegendKey val="0"/>
          <c:showVal val="0"/>
          <c:showCatName val="0"/>
          <c:showSerName val="0"/>
          <c:showPercent val="0"/>
          <c:showBubbleSize val="0"/>
        </c:dLbls>
        <c:gapWidth val="75"/>
        <c:overlap val="-25"/>
        <c:axId val="363669448"/>
        <c:axId val="363665136"/>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4B25-466A-B9DB-172055D17AF6}"/>
            </c:ext>
          </c:extLst>
        </c:ser>
        <c:dLbls>
          <c:showLegendKey val="0"/>
          <c:showVal val="0"/>
          <c:showCatName val="0"/>
          <c:showSerName val="0"/>
          <c:showPercent val="0"/>
          <c:showBubbleSize val="0"/>
        </c:dLbls>
        <c:marker val="1"/>
        <c:smooth val="0"/>
        <c:axId val="363669448"/>
        <c:axId val="363665136"/>
      </c:lineChart>
      <c:catAx>
        <c:axId val="363669448"/>
        <c:scaling>
          <c:orientation val="minMax"/>
        </c:scaling>
        <c:delete val="0"/>
        <c:axPos val="b"/>
        <c:numFmt formatCode="General" sourceLinked="0"/>
        <c:majorTickMark val="none"/>
        <c:minorTickMark val="none"/>
        <c:tickLblPos val="nextTo"/>
        <c:crossAx val="363665136"/>
        <c:crosses val="autoZero"/>
        <c:auto val="1"/>
        <c:lblAlgn val="ctr"/>
        <c:lblOffset val="100"/>
        <c:noMultiLvlLbl val="0"/>
      </c:catAx>
      <c:valAx>
        <c:axId val="363665136"/>
        <c:scaling>
          <c:orientation val="minMax"/>
        </c:scaling>
        <c:delete val="0"/>
        <c:axPos val="l"/>
        <c:majorGridlines/>
        <c:numFmt formatCode="General" sourceLinked="1"/>
        <c:majorTickMark val="none"/>
        <c:minorTickMark val="none"/>
        <c:tickLblPos val="nextTo"/>
        <c:spPr>
          <a:ln w="9525">
            <a:noFill/>
          </a:ln>
        </c:spPr>
        <c:crossAx val="36366944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oktober</a:t>
            </a:r>
            <a:endParaRPr lang="sv-SE"/>
          </a:p>
        </c:rich>
      </c:tx>
      <c:layout/>
      <c:overlay val="0"/>
    </c:title>
    <c:autoTitleDeleted val="0"/>
    <c:plotArea>
      <c:layout/>
      <c:barChart>
        <c:barDir val="col"/>
        <c:grouping val="clustered"/>
        <c:varyColors val="0"/>
        <c:ser>
          <c:idx val="0"/>
          <c:order val="0"/>
          <c:tx>
            <c:v>Medelpoäng</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data'!$AE$10:$AE$65</c:f>
              <c:numCache>
                <c:formatCode>General</c:formatCode>
                <c:ptCount val="55"/>
              </c:numCache>
            </c:numRef>
          </c:val>
          <c:extLst>
            <c:ext xmlns:c16="http://schemas.microsoft.com/office/drawing/2014/chart" uri="{C3380CC4-5D6E-409C-BE32-E72D297353CC}">
              <c16:uniqueId val="{00000000-A04C-4741-8B79-0AFAFED6BB0D}"/>
            </c:ext>
          </c:extLst>
        </c:ser>
        <c:dLbls>
          <c:showLegendKey val="0"/>
          <c:showVal val="0"/>
          <c:showCatName val="0"/>
          <c:showSerName val="0"/>
          <c:showPercent val="0"/>
          <c:showBubbleSize val="0"/>
        </c:dLbls>
        <c:gapWidth val="75"/>
        <c:overlap val="-25"/>
        <c:axId val="363667488"/>
        <c:axId val="363666312"/>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A04C-4741-8B79-0AFAFED6BB0D}"/>
            </c:ext>
          </c:extLst>
        </c:ser>
        <c:dLbls>
          <c:showLegendKey val="0"/>
          <c:showVal val="0"/>
          <c:showCatName val="0"/>
          <c:showSerName val="0"/>
          <c:showPercent val="0"/>
          <c:showBubbleSize val="0"/>
        </c:dLbls>
        <c:marker val="1"/>
        <c:smooth val="0"/>
        <c:axId val="363667488"/>
        <c:axId val="363666312"/>
      </c:lineChart>
      <c:catAx>
        <c:axId val="363667488"/>
        <c:scaling>
          <c:orientation val="minMax"/>
        </c:scaling>
        <c:delete val="0"/>
        <c:axPos val="b"/>
        <c:numFmt formatCode="General" sourceLinked="0"/>
        <c:majorTickMark val="none"/>
        <c:minorTickMark val="none"/>
        <c:tickLblPos val="nextTo"/>
        <c:crossAx val="363666312"/>
        <c:crosses val="autoZero"/>
        <c:auto val="1"/>
        <c:lblAlgn val="ctr"/>
        <c:lblOffset val="100"/>
        <c:noMultiLvlLbl val="0"/>
      </c:catAx>
      <c:valAx>
        <c:axId val="363666312"/>
        <c:scaling>
          <c:orientation val="minMax"/>
        </c:scaling>
        <c:delete val="0"/>
        <c:axPos val="l"/>
        <c:majorGridlines/>
        <c:numFmt formatCode="General" sourceLinked="1"/>
        <c:majorTickMark val="none"/>
        <c:minorTickMark val="none"/>
        <c:tickLblPos val="nextTo"/>
        <c:spPr>
          <a:ln w="9525">
            <a:noFill/>
          </a:ln>
        </c:spPr>
        <c:crossAx val="36366748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 december</a:t>
            </a:r>
            <a:endParaRPr lang="sv-SE"/>
          </a:p>
        </c:rich>
      </c:tx>
      <c:layout/>
      <c:overlay val="0"/>
    </c:title>
    <c:autoTitleDeleted val="0"/>
    <c:plotArea>
      <c:layout/>
      <c:barChart>
        <c:barDir val="col"/>
        <c:grouping val="clustered"/>
        <c:varyColors val="0"/>
        <c:ser>
          <c:idx val="0"/>
          <c:order val="0"/>
          <c:tx>
            <c:v>Medelpoäng</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'Här fyller du i din data'!$A$10:$A$65</c:f>
              <c:numCache>
                <c:formatCode>General</c:formatCode>
                <c:ptCount val="55"/>
              </c:numCache>
            </c:numRef>
          </c:cat>
          <c:val>
            <c:numRef>
              <c:f>'Här fyller du i din data'!$AJ$10:$AJ$65</c:f>
              <c:numCache>
                <c:formatCode>General</c:formatCode>
                <c:ptCount val="55"/>
              </c:numCache>
            </c:numRef>
          </c:val>
          <c:extLst>
            <c:ext xmlns:c16="http://schemas.microsoft.com/office/drawing/2014/chart" uri="{C3380CC4-5D6E-409C-BE32-E72D297353CC}">
              <c16:uniqueId val="{00000000-C0CB-456B-8C5A-590EAE6F53EB}"/>
            </c:ext>
          </c:extLst>
        </c:ser>
        <c:dLbls>
          <c:showLegendKey val="0"/>
          <c:showVal val="0"/>
          <c:showCatName val="0"/>
          <c:showSerName val="0"/>
          <c:showPercent val="0"/>
          <c:showBubbleSize val="0"/>
        </c:dLbls>
        <c:gapWidth val="75"/>
        <c:overlap val="-25"/>
        <c:axId val="364465040"/>
        <c:axId val="364462296"/>
      </c:barChart>
      <c:lineChart>
        <c:grouping val="standard"/>
        <c:varyColors val="0"/>
        <c:ser>
          <c:idx val="1"/>
          <c:order val="1"/>
          <c:tx>
            <c:v>"Ok"-poäng</c:v>
          </c:tx>
          <c:marker>
            <c:symbol val="none"/>
          </c:marker>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C0CB-456B-8C5A-590EAE6F53EB}"/>
            </c:ext>
          </c:extLst>
        </c:ser>
        <c:dLbls>
          <c:showLegendKey val="0"/>
          <c:showVal val="0"/>
          <c:showCatName val="0"/>
          <c:showSerName val="0"/>
          <c:showPercent val="0"/>
          <c:showBubbleSize val="0"/>
        </c:dLbls>
        <c:marker val="1"/>
        <c:smooth val="0"/>
        <c:axId val="364465040"/>
        <c:axId val="364462296"/>
      </c:lineChart>
      <c:catAx>
        <c:axId val="364465040"/>
        <c:scaling>
          <c:orientation val="minMax"/>
        </c:scaling>
        <c:delete val="0"/>
        <c:axPos val="b"/>
        <c:numFmt formatCode="General" sourceLinked="0"/>
        <c:majorTickMark val="none"/>
        <c:minorTickMark val="none"/>
        <c:tickLblPos val="nextTo"/>
        <c:crossAx val="364462296"/>
        <c:crosses val="autoZero"/>
        <c:auto val="1"/>
        <c:lblAlgn val="ctr"/>
        <c:lblOffset val="100"/>
        <c:noMultiLvlLbl val="0"/>
      </c:catAx>
      <c:valAx>
        <c:axId val="364462296"/>
        <c:scaling>
          <c:orientation val="minMax"/>
        </c:scaling>
        <c:delete val="0"/>
        <c:axPos val="l"/>
        <c:majorGridlines/>
        <c:numFmt formatCode="General" sourceLinked="1"/>
        <c:majorTickMark val="none"/>
        <c:minorTickMark val="none"/>
        <c:tickLblPos val="nextTo"/>
        <c:spPr>
          <a:ln w="9525">
            <a:noFill/>
          </a:ln>
        </c:spPr>
        <c:crossAx val="36446504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Flextid</a:t>
            </a:r>
          </a:p>
        </c:rich>
      </c:tx>
      <c:layout/>
      <c:overlay val="0"/>
    </c:title>
    <c:autoTitleDeleted val="0"/>
    <c:plotArea>
      <c:layout/>
      <c:lineChart>
        <c:grouping val="standard"/>
        <c:varyColors val="0"/>
        <c:ser>
          <c:idx val="0"/>
          <c:order val="0"/>
          <c:tx>
            <c:strRef>
              <c:f>'Här fyller du i din data'!$A$10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data'!$M$10,'Här fyller du i din data'!$R$10,'Här fyller du i din data'!$W$10,'Här fyller du i din data'!$AB$10,'Här fyller du i din data'!$AG$10,'Här fyller du i din data'!$AL$10)</c:f>
              <c:numCache>
                <c:formatCode>General</c:formatCode>
                <c:ptCount val="6"/>
              </c:numCache>
            </c:numRef>
          </c:val>
          <c:smooth val="0"/>
          <c:extLst>
            <c:ext xmlns:c16="http://schemas.microsoft.com/office/drawing/2014/chart" uri="{C3380CC4-5D6E-409C-BE32-E72D297353CC}">
              <c16:uniqueId val="{00000000-DA9A-42A4-8620-15FE3B17FD4A}"/>
            </c:ext>
          </c:extLst>
        </c:ser>
        <c:ser>
          <c:idx val="1"/>
          <c:order val="1"/>
          <c:tx>
            <c:strRef>
              <c:f>'Här fyller du i din data'!$A$11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data'!$M$11,'Här fyller du i din data'!$R$11,'Här fyller du i din data'!$W$11,'Här fyller du i din data'!$AB$11,'Här fyller du i din data'!$AG$11,'Här fyller du i din data'!$AL$11,'Här fyller du i din data'!$AQ$11,'Här fyller du i din data'!$AV$11,'Här fyller du i din data'!$BA$11,'Här fyller du i din data'!$BF$11,'Här fyller du i din data'!$BK$11,'Här fyller du i din data'!$BP$11)</c:f>
              <c:numCache>
                <c:formatCode>General</c:formatCode>
                <c:ptCount val="6"/>
              </c:numCache>
            </c:numRef>
          </c:val>
          <c:smooth val="0"/>
          <c:extLst>
            <c:ext xmlns:c16="http://schemas.microsoft.com/office/drawing/2014/chart" uri="{C3380CC4-5D6E-409C-BE32-E72D297353CC}">
              <c16:uniqueId val="{00000001-DA9A-42A4-8620-15FE3B17FD4A}"/>
            </c:ext>
          </c:extLst>
        </c:ser>
        <c:ser>
          <c:idx val="2"/>
          <c:order val="2"/>
          <c:tx>
            <c:strRef>
              <c:f>'Här fyller du i din data'!$A$12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data'!$M$12,'Här fyller du i din data'!$R$12,'Här fyller du i din data'!$W$12,'Här fyller du i din data'!$AB$12,'Här fyller du i din data'!$AG$12,'Här fyller du i din data'!$AL$12,'Här fyller du i din data'!$AQ$12,'Här fyller du i din data'!$AV$12,'Här fyller du i din data'!$BA$12,'Här fyller du i din data'!$BF$12,'Här fyller du i din data'!$BK$12,'Här fyller du i din data'!$BP$12)</c:f>
              <c:numCache>
                <c:formatCode>General</c:formatCode>
                <c:ptCount val="6"/>
              </c:numCache>
            </c:numRef>
          </c:val>
          <c:smooth val="0"/>
          <c:extLst>
            <c:ext xmlns:c16="http://schemas.microsoft.com/office/drawing/2014/chart" uri="{C3380CC4-5D6E-409C-BE32-E72D297353CC}">
              <c16:uniqueId val="{00000002-DA9A-42A4-8620-15FE3B17FD4A}"/>
            </c:ext>
          </c:extLst>
        </c:ser>
        <c:ser>
          <c:idx val="3"/>
          <c:order val="3"/>
          <c:tx>
            <c:strRef>
              <c:f>'Här fyller du i din data'!$A$13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data'!$M$13,'Här fyller du i din data'!$R$13,'Här fyller du i din data'!$W$13,'Här fyller du i din data'!$AB$13,'Här fyller du i din data'!$AG$13,'Här fyller du i din data'!$AL$13,'Här fyller du i din data'!$AQ$13,'Här fyller du i din data'!$AV$13,'Här fyller du i din data'!$BA$13,'Här fyller du i din data'!$BF$13,'Här fyller du i din data'!$BK$13,'Här fyller du i din data'!$BP$13)</c:f>
              <c:numCache>
                <c:formatCode>General</c:formatCode>
                <c:ptCount val="6"/>
              </c:numCache>
            </c:numRef>
          </c:val>
          <c:smooth val="0"/>
          <c:extLst>
            <c:ext xmlns:c16="http://schemas.microsoft.com/office/drawing/2014/chart" uri="{C3380CC4-5D6E-409C-BE32-E72D297353CC}">
              <c16:uniqueId val="{00000003-DA9A-42A4-8620-15FE3B17FD4A}"/>
            </c:ext>
          </c:extLst>
        </c:ser>
        <c:ser>
          <c:idx val="4"/>
          <c:order val="4"/>
          <c:tx>
            <c:strRef>
              <c:f>'Här fyller du i din data'!$A$14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data'!$M$14,'Här fyller du i din data'!$R$14,'Här fyller du i din data'!$W$14,'Här fyller du i din data'!$AB$14,'Här fyller du i din data'!$AG$14,'Här fyller du i din data'!$AL$14,'Här fyller du i din data'!$AQ$14,'Här fyller du i din data'!$AV$14,'Här fyller du i din data'!$BA$14,'Här fyller du i din data'!$BF$14,'Här fyller du i din data'!$BK$14,'Här fyller du i din data'!$BP$14)</c:f>
              <c:numCache>
                <c:formatCode>General</c:formatCode>
                <c:ptCount val="6"/>
              </c:numCache>
            </c:numRef>
          </c:val>
          <c:smooth val="0"/>
          <c:extLst>
            <c:ext xmlns:c16="http://schemas.microsoft.com/office/drawing/2014/chart" uri="{C3380CC4-5D6E-409C-BE32-E72D297353CC}">
              <c16:uniqueId val="{00000004-DA9A-42A4-8620-15FE3B17FD4A}"/>
            </c:ext>
          </c:extLst>
        </c:ser>
        <c:ser>
          <c:idx val="5"/>
          <c:order val="5"/>
          <c:tx>
            <c:strRef>
              <c:f>'Här fyller du i din data'!$A$15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data'!$M$15,'Här fyller du i din data'!$R$15,'Här fyller du i din data'!$W$15,'Här fyller du i din data'!$AB$15,'Här fyller du i din data'!$AG$15,'Här fyller du i din data'!$AL$15,'Här fyller du i din data'!$AQ$15,'Här fyller du i din data'!$AV$15,'Här fyller du i din data'!$BA$15,'Här fyller du i din data'!$BF$15,'Här fyller du i din data'!$BK$15,'Här fyller du i din data'!$BP$15)</c:f>
              <c:numCache>
                <c:formatCode>General</c:formatCode>
                <c:ptCount val="6"/>
              </c:numCache>
            </c:numRef>
          </c:val>
          <c:smooth val="0"/>
          <c:extLst>
            <c:ext xmlns:c16="http://schemas.microsoft.com/office/drawing/2014/chart" uri="{C3380CC4-5D6E-409C-BE32-E72D297353CC}">
              <c16:uniqueId val="{00000005-DA9A-42A4-8620-15FE3B17FD4A}"/>
            </c:ext>
          </c:extLst>
        </c:ser>
        <c:ser>
          <c:idx val="6"/>
          <c:order val="6"/>
          <c:tx>
            <c:strRef>
              <c:f>'Här fyller du i din data'!$A$16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data'!$M$16,'Här fyller du i din data'!$R$16,'Här fyller du i din data'!$W$16,'Här fyller du i din data'!$AB$16,'Här fyller du i din data'!$AG$16,'Här fyller du i din data'!$AL$16,'Här fyller du i din data'!$AQ$16,'Här fyller du i din data'!$AV$16,'Här fyller du i din data'!$BA$16,'Här fyller du i din data'!$BF$16,'Här fyller du i din data'!$BK$16,'Här fyller du i din data'!$BP$16)</c:f>
              <c:numCache>
                <c:formatCode>General</c:formatCode>
                <c:ptCount val="6"/>
              </c:numCache>
            </c:numRef>
          </c:val>
          <c:smooth val="0"/>
          <c:extLst>
            <c:ext xmlns:c16="http://schemas.microsoft.com/office/drawing/2014/chart" uri="{C3380CC4-5D6E-409C-BE32-E72D297353CC}">
              <c16:uniqueId val="{00000006-DA9A-42A4-8620-15FE3B17FD4A}"/>
            </c:ext>
          </c:extLst>
        </c:ser>
        <c:ser>
          <c:idx val="7"/>
          <c:order val="7"/>
          <c:tx>
            <c:strRef>
              <c:f>'Här fyller du i din data'!$A$17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data'!$M$17,'Här fyller du i din data'!$R$17,'Här fyller du i din data'!$W$17,'Här fyller du i din data'!$AB$17,'Här fyller du i din data'!$AG$17,'Här fyller du i din data'!$AL$17,'Här fyller du i din data'!$AQ$17,'Här fyller du i din data'!$AV$17,'Här fyller du i din data'!$BA$17,'Här fyller du i din data'!$BF$17,'Här fyller du i din data'!$BK$17,'Här fyller du i din data'!$BP$17)</c:f>
              <c:numCache>
                <c:formatCode>General</c:formatCode>
                <c:ptCount val="6"/>
              </c:numCache>
            </c:numRef>
          </c:val>
          <c:smooth val="0"/>
          <c:extLst>
            <c:ext xmlns:c16="http://schemas.microsoft.com/office/drawing/2014/chart" uri="{C3380CC4-5D6E-409C-BE32-E72D297353CC}">
              <c16:uniqueId val="{00000007-DA9A-42A4-8620-15FE3B17FD4A}"/>
            </c:ext>
          </c:extLst>
        </c:ser>
        <c:ser>
          <c:idx val="8"/>
          <c:order val="8"/>
          <c:tx>
            <c:strRef>
              <c:f>'Här fyller du i din data'!$A$18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data'!$M$18,'Här fyller du i din data'!$R$18,'Här fyller du i din data'!$W$18,'Här fyller du i din data'!$AB$18,'Här fyller du i din data'!$AG$18,'Här fyller du i din data'!$AL$18,'Här fyller du i din data'!$AQ$18,'Här fyller du i din data'!$AV$18,'Här fyller du i din data'!$BA$18,'Här fyller du i din data'!$BF$18,'Här fyller du i din data'!$BK$18,'Här fyller du i din data'!$BP$18)</c:f>
              <c:numCache>
                <c:formatCode>General</c:formatCode>
                <c:ptCount val="6"/>
              </c:numCache>
            </c:numRef>
          </c:val>
          <c:smooth val="0"/>
          <c:extLst>
            <c:ext xmlns:c16="http://schemas.microsoft.com/office/drawing/2014/chart" uri="{C3380CC4-5D6E-409C-BE32-E72D297353CC}">
              <c16:uniqueId val="{00000008-DA9A-42A4-8620-15FE3B17FD4A}"/>
            </c:ext>
          </c:extLst>
        </c:ser>
        <c:ser>
          <c:idx val="9"/>
          <c:order val="9"/>
          <c:tx>
            <c:strRef>
              <c:f>'Här fyller du i din data'!$A$19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data'!$M$19,'Här fyller du i din data'!$R$19,'Här fyller du i din data'!$W$19,'Här fyller du i din data'!$AB$19,'Här fyller du i din data'!$AG$19,'Här fyller du i din data'!$AL$19,'Här fyller du i din data'!$AQ$19,'Här fyller du i din data'!$AV$19,'Här fyller du i din data'!$BA$19,'Här fyller du i din data'!$BF$19,'Här fyller du i din data'!$BK$19,'Här fyller du i din data'!$BP$19)</c:f>
              <c:numCache>
                <c:formatCode>General</c:formatCode>
                <c:ptCount val="6"/>
              </c:numCache>
            </c:numRef>
          </c:val>
          <c:smooth val="0"/>
          <c:extLst>
            <c:ext xmlns:c16="http://schemas.microsoft.com/office/drawing/2014/chart" uri="{C3380CC4-5D6E-409C-BE32-E72D297353CC}">
              <c16:uniqueId val="{00000009-DA9A-42A4-8620-15FE3B17FD4A}"/>
            </c:ext>
          </c:extLst>
        </c:ser>
        <c:ser>
          <c:idx val="10"/>
          <c:order val="10"/>
          <c:tx>
            <c:strRef>
              <c:f>'Här fyller du i din data'!$A$20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data'!$M$20,'Här fyller du i din data'!$R$20,'Här fyller du i din data'!$W$20,'Här fyller du i din data'!$AB$20,'Här fyller du i din data'!$AG$20,'Här fyller du i din data'!$AL$20,'Här fyller du i din data'!$AQ$20,'Här fyller du i din data'!$AV$20,'Här fyller du i din data'!$BA$20,'Här fyller du i din data'!$BF$20,'Här fyller du i din data'!$BK$20,'Här fyller du i din data'!$BP$20)</c:f>
              <c:numCache>
                <c:formatCode>General</c:formatCode>
                <c:ptCount val="6"/>
              </c:numCache>
            </c:numRef>
          </c:val>
          <c:smooth val="0"/>
          <c:extLst>
            <c:ext xmlns:c16="http://schemas.microsoft.com/office/drawing/2014/chart" uri="{C3380CC4-5D6E-409C-BE32-E72D297353CC}">
              <c16:uniqueId val="{0000000A-DA9A-42A4-8620-15FE3B17FD4A}"/>
            </c:ext>
          </c:extLst>
        </c:ser>
        <c:ser>
          <c:idx val="11"/>
          <c:order val="11"/>
          <c:tx>
            <c:strRef>
              <c:f>'Här fyller du i din data'!$A$21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data'!$M$21,'Här fyller du i din data'!$R$21,'Här fyller du i din data'!$W$21,'Här fyller du i din data'!$AB$21,'Här fyller du i din data'!$AG$21,'Här fyller du i din data'!$AL$21,'Här fyller du i din data'!$AQ$21,'Här fyller du i din data'!$AV$21,'Här fyller du i din data'!$BA$21,'Här fyller du i din data'!$BF$21,'Här fyller du i din data'!$BK$21,'Här fyller du i din data'!$BP$21)</c:f>
              <c:numCache>
                <c:formatCode>General</c:formatCode>
                <c:ptCount val="6"/>
              </c:numCache>
            </c:numRef>
          </c:val>
          <c:smooth val="0"/>
          <c:extLst>
            <c:ext xmlns:c16="http://schemas.microsoft.com/office/drawing/2014/chart" uri="{C3380CC4-5D6E-409C-BE32-E72D297353CC}">
              <c16:uniqueId val="{0000000B-DA9A-42A4-8620-15FE3B17FD4A}"/>
            </c:ext>
          </c:extLst>
        </c:ser>
        <c:ser>
          <c:idx val="12"/>
          <c:order val="12"/>
          <c:tx>
            <c:strRef>
              <c:f>'Här fyller du i din data'!$A$22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data'!$M$22,'Här fyller du i din data'!$R$22,'Här fyller du i din data'!$W$22,'Här fyller du i din data'!$AB$22,'Här fyller du i din data'!$AG$22,'Här fyller du i din data'!$AL$22,'Här fyller du i din data'!$AQ$22,'Här fyller du i din data'!$AV$22,'Här fyller du i din data'!$BA$22,'Här fyller du i din data'!$BF$22,'Här fyller du i din data'!$BK$22,'Här fyller du i din data'!$BP$22)</c:f>
              <c:numCache>
                <c:formatCode>General</c:formatCode>
                <c:ptCount val="6"/>
              </c:numCache>
            </c:numRef>
          </c:val>
          <c:smooth val="0"/>
          <c:extLst>
            <c:ext xmlns:c16="http://schemas.microsoft.com/office/drawing/2014/chart" uri="{C3380CC4-5D6E-409C-BE32-E72D297353CC}">
              <c16:uniqueId val="{0000000C-DA9A-42A4-8620-15FE3B17FD4A}"/>
            </c:ext>
          </c:extLst>
        </c:ser>
        <c:ser>
          <c:idx val="13"/>
          <c:order val="13"/>
          <c:tx>
            <c:strRef>
              <c:f>'Här fyller du i din data'!$A$23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data'!$M$23,'Här fyller du i din data'!$R$23,'Här fyller du i din data'!$W$23,'Här fyller du i din data'!$AB$23,'Här fyller du i din data'!$AG$23,'Här fyller du i din data'!$AL$23,'Här fyller du i din data'!$AQ$23,'Här fyller du i din data'!$AV$23,'Här fyller du i din data'!$BA$23,'Här fyller du i din data'!$BF$23,'Här fyller du i din data'!$BK$23,'Här fyller du i din data'!$BP$23)</c:f>
              <c:numCache>
                <c:formatCode>General</c:formatCode>
                <c:ptCount val="6"/>
              </c:numCache>
            </c:numRef>
          </c:val>
          <c:smooth val="0"/>
          <c:extLst>
            <c:ext xmlns:c16="http://schemas.microsoft.com/office/drawing/2014/chart" uri="{C3380CC4-5D6E-409C-BE32-E72D297353CC}">
              <c16:uniqueId val="{0000000D-DA9A-42A4-8620-15FE3B17FD4A}"/>
            </c:ext>
          </c:extLst>
        </c:ser>
        <c:ser>
          <c:idx val="14"/>
          <c:order val="14"/>
          <c:tx>
            <c:strRef>
              <c:f>'Här fyller du i din data'!$A$24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data'!$M$24,'Här fyller du i din data'!$R$24,'Här fyller du i din data'!$W$24,'Här fyller du i din data'!$AB$24,'Här fyller du i din data'!$AG$24,'Här fyller du i din data'!$AL$24,'Här fyller du i din data'!$AQ$24,'Här fyller du i din data'!$AV$24,'Här fyller du i din data'!$BA$24,'Här fyller du i din data'!$BF$24,'Här fyller du i din data'!$BK$24,'Här fyller du i din data'!$BP$24)</c:f>
              <c:numCache>
                <c:formatCode>General</c:formatCode>
                <c:ptCount val="6"/>
              </c:numCache>
            </c:numRef>
          </c:val>
          <c:smooth val="0"/>
          <c:extLst>
            <c:ext xmlns:c16="http://schemas.microsoft.com/office/drawing/2014/chart" uri="{C3380CC4-5D6E-409C-BE32-E72D297353CC}">
              <c16:uniqueId val="{0000000E-DA9A-42A4-8620-15FE3B17FD4A}"/>
            </c:ext>
          </c:extLst>
        </c:ser>
        <c:ser>
          <c:idx val="15"/>
          <c:order val="15"/>
          <c:tx>
            <c:strRef>
              <c:f>'Här fyller du i din data'!$A$25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data'!$M$25,'Här fyller du i din data'!$R$25,'Här fyller du i din data'!$W$25,'Här fyller du i din data'!$AB$25,'Här fyller du i din data'!$AG$25,'Här fyller du i din data'!$AL$25,'Här fyller du i din data'!$AQ$25,'Här fyller du i din data'!$AV$25,'Här fyller du i din data'!$BA$25,'Här fyller du i din data'!$BF$25,'Här fyller du i din data'!$BK$25,'Här fyller du i din data'!$BP$25)</c:f>
              <c:numCache>
                <c:formatCode>General</c:formatCode>
                <c:ptCount val="6"/>
              </c:numCache>
            </c:numRef>
          </c:val>
          <c:smooth val="0"/>
          <c:extLst>
            <c:ext xmlns:c16="http://schemas.microsoft.com/office/drawing/2014/chart" uri="{C3380CC4-5D6E-409C-BE32-E72D297353CC}">
              <c16:uniqueId val="{0000000F-DA9A-42A4-8620-15FE3B17FD4A}"/>
            </c:ext>
          </c:extLst>
        </c:ser>
        <c:ser>
          <c:idx val="16"/>
          <c:order val="16"/>
          <c:tx>
            <c:strRef>
              <c:f>'Här fyller du i din data'!$A$26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data'!$M$26,'Här fyller du i din data'!$R$26,'Här fyller du i din data'!$W$26,'Här fyller du i din data'!$AB$26,'Här fyller du i din data'!$AG$26,'Här fyller du i din data'!$AL$26,'Här fyller du i din data'!$AQ$26,'Här fyller du i din data'!$AV$26,'Här fyller du i din data'!$BA$26,'Här fyller du i din data'!$BF$26,'Här fyller du i din data'!$BK$26,'Här fyller du i din data'!$BP$26)</c:f>
              <c:numCache>
                <c:formatCode>General</c:formatCode>
                <c:ptCount val="6"/>
              </c:numCache>
            </c:numRef>
          </c:val>
          <c:smooth val="0"/>
          <c:extLst>
            <c:ext xmlns:c16="http://schemas.microsoft.com/office/drawing/2014/chart" uri="{C3380CC4-5D6E-409C-BE32-E72D297353CC}">
              <c16:uniqueId val="{00000010-DA9A-42A4-8620-15FE3B17FD4A}"/>
            </c:ext>
          </c:extLst>
        </c:ser>
        <c:ser>
          <c:idx val="17"/>
          <c:order val="17"/>
          <c:tx>
            <c:strRef>
              <c:f>'Här fyller du i din data'!$A$27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data'!$M$27,'Här fyller du i din data'!$R$27,'Här fyller du i din data'!$W$27,'Här fyller du i din data'!$AB$27,'Här fyller du i din data'!$AG$27,'Här fyller du i din data'!$AL$27,'Här fyller du i din data'!$AQ$27,'Här fyller du i din data'!$AV$27,'Här fyller du i din data'!$BA$27,'Här fyller du i din data'!$BF$27,'Här fyller du i din data'!$BK$27,'Här fyller du i din data'!$BP$27)</c:f>
              <c:numCache>
                <c:formatCode>General</c:formatCode>
                <c:ptCount val="6"/>
              </c:numCache>
            </c:numRef>
          </c:val>
          <c:smooth val="0"/>
          <c:extLst>
            <c:ext xmlns:c16="http://schemas.microsoft.com/office/drawing/2014/chart" uri="{C3380CC4-5D6E-409C-BE32-E72D297353CC}">
              <c16:uniqueId val="{00000011-DA9A-42A4-8620-15FE3B17FD4A}"/>
            </c:ext>
          </c:extLst>
        </c:ser>
        <c:ser>
          <c:idx val="18"/>
          <c:order val="18"/>
          <c:tx>
            <c:strRef>
              <c:f>'Här fyller du i din data'!$A$28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data'!$M$28,'Här fyller du i din data'!$R$28,'Här fyller du i din data'!$W$28,'Här fyller du i din data'!$AB$28,'Här fyller du i din data'!$AG$28,'Här fyller du i din data'!$AL$28,'Här fyller du i din data'!$AQ$28,'Här fyller du i din data'!$AV$28,'Här fyller du i din data'!$BA$28,'Här fyller du i din data'!$BF$28,'Här fyller du i din data'!$BK$28,'Här fyller du i din data'!$BP$28)</c:f>
              <c:numCache>
                <c:formatCode>General</c:formatCode>
                <c:ptCount val="6"/>
              </c:numCache>
            </c:numRef>
          </c:val>
          <c:smooth val="0"/>
          <c:extLst>
            <c:ext xmlns:c16="http://schemas.microsoft.com/office/drawing/2014/chart" uri="{C3380CC4-5D6E-409C-BE32-E72D297353CC}">
              <c16:uniqueId val="{00000012-DA9A-42A4-8620-15FE3B17FD4A}"/>
            </c:ext>
          </c:extLst>
        </c:ser>
        <c:ser>
          <c:idx val="19"/>
          <c:order val="19"/>
          <c:tx>
            <c:strRef>
              <c:f>'Här fyller du i din data'!$A$29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data'!$M$29,'Här fyller du i din data'!$R$29,'Här fyller du i din data'!$W$29,'Här fyller du i din data'!$AB$29,'Här fyller du i din data'!$AG$29,'Här fyller du i din data'!$AL$29,'Här fyller du i din data'!$AQ$29,'Här fyller du i din data'!$AV$29,'Här fyller du i din data'!$BA$29,'Här fyller du i din data'!$BF$29,'Här fyller du i din data'!$BK$29,'Här fyller du i din data'!$BP$29)</c:f>
              <c:numCache>
                <c:formatCode>General</c:formatCode>
                <c:ptCount val="6"/>
              </c:numCache>
            </c:numRef>
          </c:val>
          <c:smooth val="0"/>
          <c:extLst>
            <c:ext xmlns:c16="http://schemas.microsoft.com/office/drawing/2014/chart" uri="{C3380CC4-5D6E-409C-BE32-E72D297353CC}">
              <c16:uniqueId val="{00000013-DA9A-42A4-8620-15FE3B17FD4A}"/>
            </c:ext>
          </c:extLst>
        </c:ser>
        <c:ser>
          <c:idx val="20"/>
          <c:order val="20"/>
          <c:tx>
            <c:strRef>
              <c:f>'Här fyller du i din data'!$A$30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data'!$M$30,'Här fyller du i din data'!$R$30,'Här fyller du i din data'!$W$30,'Här fyller du i din data'!$AB$30,'Här fyller du i din data'!$AG$30,'Här fyller du i din data'!$AL$30,'Här fyller du i din data'!$AQ$30,'Här fyller du i din data'!$AV$30,'Här fyller du i din data'!$BA$30,'Här fyller du i din data'!$BF$30,'Här fyller du i din data'!$BK$30,'Här fyller du i din data'!$BP$30)</c:f>
              <c:numCache>
                <c:formatCode>General</c:formatCode>
                <c:ptCount val="6"/>
              </c:numCache>
            </c:numRef>
          </c:val>
          <c:smooth val="0"/>
          <c:extLst>
            <c:ext xmlns:c16="http://schemas.microsoft.com/office/drawing/2014/chart" uri="{C3380CC4-5D6E-409C-BE32-E72D297353CC}">
              <c16:uniqueId val="{00000014-DA9A-42A4-8620-15FE3B17FD4A}"/>
            </c:ext>
          </c:extLst>
        </c:ser>
        <c:ser>
          <c:idx val="21"/>
          <c:order val="21"/>
          <c:tx>
            <c:strRef>
              <c:f>'Här fyller du i din data'!$A$31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data'!$M$31,'Här fyller du i din data'!$R$31,'Här fyller du i din data'!$W$31,'Här fyller du i din data'!$AB$31,'Här fyller du i din data'!$AG$31,'Här fyller du i din data'!$AL$31,'Här fyller du i din data'!$AQ$31,'Här fyller du i din data'!$AV$31,'Här fyller du i din data'!$BA$31,'Här fyller du i din data'!$BF$31,'Här fyller du i din data'!$BK$31,'Här fyller du i din data'!$BP$31)</c:f>
              <c:numCache>
                <c:formatCode>General</c:formatCode>
                <c:ptCount val="6"/>
              </c:numCache>
            </c:numRef>
          </c:val>
          <c:smooth val="0"/>
          <c:extLst>
            <c:ext xmlns:c16="http://schemas.microsoft.com/office/drawing/2014/chart" uri="{C3380CC4-5D6E-409C-BE32-E72D297353CC}">
              <c16:uniqueId val="{00000015-DA9A-42A4-8620-15FE3B17FD4A}"/>
            </c:ext>
          </c:extLst>
        </c:ser>
        <c:ser>
          <c:idx val="22"/>
          <c:order val="22"/>
          <c:tx>
            <c:strRef>
              <c:f>'Här fyller du i din data'!$A$32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data'!$M$32,'Här fyller du i din data'!$R$32,'Här fyller du i din data'!$W$32,'Här fyller du i din data'!$AB$32,'Här fyller du i din data'!$AG$32,'Här fyller du i din data'!$AL$32,'Här fyller du i din data'!$AQ$32,'Här fyller du i din data'!$AV$32,'Här fyller du i din data'!$BA$32,'Här fyller du i din data'!$BF$32,'Här fyller du i din data'!$BK$32,'Här fyller du i din data'!$BP$32)</c:f>
              <c:numCache>
                <c:formatCode>General</c:formatCode>
                <c:ptCount val="6"/>
              </c:numCache>
            </c:numRef>
          </c:val>
          <c:smooth val="0"/>
          <c:extLst>
            <c:ext xmlns:c16="http://schemas.microsoft.com/office/drawing/2014/chart" uri="{C3380CC4-5D6E-409C-BE32-E72D297353CC}">
              <c16:uniqueId val="{00000016-DA9A-42A4-8620-15FE3B17FD4A}"/>
            </c:ext>
          </c:extLst>
        </c:ser>
        <c:ser>
          <c:idx val="23"/>
          <c:order val="23"/>
          <c:tx>
            <c:strRef>
              <c:f>'Här fyller du i din data'!$A$33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data'!$M$33,'Här fyller du i din data'!$R$33,'Här fyller du i din data'!$W$33,'Här fyller du i din data'!$AB$33,'Här fyller du i din data'!$AG$33,'Här fyller du i din data'!$AL$33,'Här fyller du i din data'!$AQ$33,'Här fyller du i din data'!$AV$33,'Här fyller du i din data'!$BA$33,'Här fyller du i din data'!$BF$33,'Här fyller du i din data'!$BK$33,'Här fyller du i din data'!$BP$33)</c:f>
              <c:numCache>
                <c:formatCode>General</c:formatCode>
                <c:ptCount val="6"/>
              </c:numCache>
            </c:numRef>
          </c:val>
          <c:smooth val="0"/>
          <c:extLst>
            <c:ext xmlns:c16="http://schemas.microsoft.com/office/drawing/2014/chart" uri="{C3380CC4-5D6E-409C-BE32-E72D297353CC}">
              <c16:uniqueId val="{00000017-DA9A-42A4-8620-15FE3B17FD4A}"/>
            </c:ext>
          </c:extLst>
        </c:ser>
        <c:ser>
          <c:idx val="24"/>
          <c:order val="24"/>
          <c:tx>
            <c:strRef>
              <c:f>'Här fyller du i din data'!$A$34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data'!$M$34,'Här fyller du i din data'!$R$34,'Här fyller du i din data'!$W$34,'Här fyller du i din data'!$AB$34,'Här fyller du i din data'!$AG$34,'Här fyller du i din data'!$AL$34,'Här fyller du i din data'!$AQ$34,'Här fyller du i din data'!$AV$34,'Här fyller du i din data'!$BA$34,'Här fyller du i din data'!$BF$34,'Här fyller du i din data'!$BK$34,'Här fyller du i din data'!$BP$34)</c:f>
              <c:numCache>
                <c:formatCode>General</c:formatCode>
                <c:ptCount val="6"/>
              </c:numCache>
            </c:numRef>
          </c:val>
          <c:smooth val="0"/>
          <c:extLst>
            <c:ext xmlns:c16="http://schemas.microsoft.com/office/drawing/2014/chart" uri="{C3380CC4-5D6E-409C-BE32-E72D297353CC}">
              <c16:uniqueId val="{00000018-DA9A-42A4-8620-15FE3B17FD4A}"/>
            </c:ext>
          </c:extLst>
        </c:ser>
        <c:ser>
          <c:idx val="25"/>
          <c:order val="25"/>
          <c:tx>
            <c:strRef>
              <c:f>'Här fyller du i din data'!$A$35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data'!$M$35,'Här fyller du i din data'!$R$35,'Här fyller du i din data'!$W$35,'Här fyller du i din data'!$AB$35,'Här fyller du i din data'!$AG$35,'Här fyller du i din data'!$AL$35,'Här fyller du i din data'!$AQ$35,'Här fyller du i din data'!$AV$35,'Här fyller du i din data'!$BA$35,'Här fyller du i din data'!$BF$35,'Här fyller du i din data'!$BK$35,'Här fyller du i din data'!$BP$35)</c:f>
              <c:numCache>
                <c:formatCode>General</c:formatCode>
                <c:ptCount val="6"/>
              </c:numCache>
            </c:numRef>
          </c:val>
          <c:smooth val="0"/>
          <c:extLst>
            <c:ext xmlns:c16="http://schemas.microsoft.com/office/drawing/2014/chart" uri="{C3380CC4-5D6E-409C-BE32-E72D297353CC}">
              <c16:uniqueId val="{00000019-DA9A-42A4-8620-15FE3B17FD4A}"/>
            </c:ext>
          </c:extLst>
        </c:ser>
        <c:ser>
          <c:idx val="26"/>
          <c:order val="26"/>
          <c:tx>
            <c:strRef>
              <c:f>'Här fyller du i din data'!$A$36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data'!$M$36,'Här fyller du i din data'!$R$36,'Här fyller du i din data'!$W$36,'Här fyller du i din data'!$AB$36,'Här fyller du i din data'!$AG$36,'Här fyller du i din data'!$AL$36,'Här fyller du i din data'!$AQ$36,'Här fyller du i din data'!$AV$36,'Här fyller du i din data'!$BA$36,'Här fyller du i din data'!$BF$36,'Här fyller du i din data'!$BK$36,'Här fyller du i din data'!$BP$36)</c:f>
              <c:numCache>
                <c:formatCode>General</c:formatCode>
                <c:ptCount val="6"/>
              </c:numCache>
            </c:numRef>
          </c:val>
          <c:smooth val="0"/>
          <c:extLst>
            <c:ext xmlns:c16="http://schemas.microsoft.com/office/drawing/2014/chart" uri="{C3380CC4-5D6E-409C-BE32-E72D297353CC}">
              <c16:uniqueId val="{0000001A-DA9A-42A4-8620-15FE3B17FD4A}"/>
            </c:ext>
          </c:extLst>
        </c:ser>
        <c:ser>
          <c:idx val="27"/>
          <c:order val="27"/>
          <c:tx>
            <c:strRef>
              <c:f>'Här fyller du i din data'!$A$37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data'!$M$37,'Här fyller du i din data'!$R$37,'Här fyller du i din data'!$W$37,'Här fyller du i din data'!$AB$37,'Här fyller du i din data'!$AG$37,'Här fyller du i din data'!$AL$37,'Här fyller du i din data'!$AQ$37,'Här fyller du i din data'!$AV$37,'Här fyller du i din data'!$BA$37,'Här fyller du i din data'!$BF$37,'Här fyller du i din data'!$BK$37,'Här fyller du i din data'!$BP$37)</c:f>
              <c:numCache>
                <c:formatCode>General</c:formatCode>
                <c:ptCount val="6"/>
              </c:numCache>
            </c:numRef>
          </c:val>
          <c:smooth val="0"/>
          <c:extLst>
            <c:ext xmlns:c16="http://schemas.microsoft.com/office/drawing/2014/chart" uri="{C3380CC4-5D6E-409C-BE32-E72D297353CC}">
              <c16:uniqueId val="{0000001B-DA9A-42A4-8620-15FE3B17FD4A}"/>
            </c:ext>
          </c:extLst>
        </c:ser>
        <c:ser>
          <c:idx val="28"/>
          <c:order val="28"/>
          <c:tx>
            <c:strRef>
              <c:f>'Här fyller du i din data'!$A$38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data'!$M$38,'Här fyller du i din data'!$R$38,'Här fyller du i din data'!$W$38,'Här fyller du i din data'!$AB$38,'Här fyller du i din data'!$AG$38,'Här fyller du i din data'!$AL$38,'Här fyller du i din data'!$AQ$38,'Här fyller du i din data'!$AV$38,'Här fyller du i din data'!$BA$38,'Här fyller du i din data'!$BF$38,'Här fyller du i din data'!$BK$38,'Här fyller du i din data'!$BP$38)</c:f>
              <c:numCache>
                <c:formatCode>General</c:formatCode>
                <c:ptCount val="6"/>
              </c:numCache>
            </c:numRef>
          </c:val>
          <c:smooth val="0"/>
          <c:extLst>
            <c:ext xmlns:c16="http://schemas.microsoft.com/office/drawing/2014/chart" uri="{C3380CC4-5D6E-409C-BE32-E72D297353CC}">
              <c16:uniqueId val="{0000001C-DA9A-42A4-8620-15FE3B17FD4A}"/>
            </c:ext>
          </c:extLst>
        </c:ser>
        <c:ser>
          <c:idx val="29"/>
          <c:order val="29"/>
          <c:tx>
            <c:strRef>
              <c:f>'Här fyller du i din data'!$A$39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data'!$M$39,'Här fyller du i din data'!$R$39,'Här fyller du i din data'!$W$39,'Här fyller du i din data'!$AB$39,'Här fyller du i din data'!$AG$39,'Här fyller du i din data'!$AL$39,'Här fyller du i din data'!$AQ$39,'Här fyller du i din data'!$AV$39,'Här fyller du i din data'!$BA$39,'Här fyller du i din data'!$BF$39,'Här fyller du i din data'!$BK$39,'Här fyller du i din data'!$BP$39)</c:f>
              <c:numCache>
                <c:formatCode>General</c:formatCode>
                <c:ptCount val="6"/>
              </c:numCache>
            </c:numRef>
          </c:val>
          <c:smooth val="0"/>
          <c:extLst>
            <c:ext xmlns:c16="http://schemas.microsoft.com/office/drawing/2014/chart" uri="{C3380CC4-5D6E-409C-BE32-E72D297353CC}">
              <c16:uniqueId val="{0000001D-DA9A-42A4-8620-15FE3B17FD4A}"/>
            </c:ext>
          </c:extLst>
        </c:ser>
        <c:ser>
          <c:idx val="30"/>
          <c:order val="30"/>
          <c:tx>
            <c:strRef>
              <c:f>'Här fyller du i din data'!$A$40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data'!$M$40,'Här fyller du i din data'!$R$40,'Här fyller du i din data'!$W$40,'Här fyller du i din data'!$AB$40,'Här fyller du i din data'!$AG$40,'Här fyller du i din data'!$AL$40,'Här fyller du i din data'!$AQ$40,'Här fyller du i din data'!$AV$40,'Här fyller du i din data'!$BA$40,'Här fyller du i din data'!$BF$40,'Här fyller du i din data'!$BK$40,'Här fyller du i din data'!$BP$40)</c:f>
              <c:numCache>
                <c:formatCode>General</c:formatCode>
                <c:ptCount val="6"/>
              </c:numCache>
            </c:numRef>
          </c:val>
          <c:smooth val="0"/>
          <c:extLst>
            <c:ext xmlns:c16="http://schemas.microsoft.com/office/drawing/2014/chart" uri="{C3380CC4-5D6E-409C-BE32-E72D297353CC}">
              <c16:uniqueId val="{0000001E-DA9A-42A4-8620-15FE3B17FD4A}"/>
            </c:ext>
          </c:extLst>
        </c:ser>
        <c:ser>
          <c:idx val="31"/>
          <c:order val="31"/>
          <c:tx>
            <c:strRef>
              <c:f>'Här fyller du i din data'!$A$41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data'!$M$41,'Här fyller du i din data'!$R$41,'Här fyller du i din data'!$W$41,'Här fyller du i din data'!$AB$41,'Här fyller du i din data'!$AG$41,'Här fyller du i din data'!$AL$41,'Här fyller du i din data'!$AQ$41,'Här fyller du i din data'!$AV$41,'Här fyller du i din data'!$BA$41,'Här fyller du i din data'!$BF$41,'Här fyller du i din data'!$BK$41,'Här fyller du i din data'!$BP$41)</c:f>
              <c:numCache>
                <c:formatCode>General</c:formatCode>
                <c:ptCount val="6"/>
              </c:numCache>
            </c:numRef>
          </c:val>
          <c:smooth val="0"/>
          <c:extLst>
            <c:ext xmlns:c16="http://schemas.microsoft.com/office/drawing/2014/chart" uri="{C3380CC4-5D6E-409C-BE32-E72D297353CC}">
              <c16:uniqueId val="{0000001F-DA9A-42A4-8620-15FE3B17FD4A}"/>
            </c:ext>
          </c:extLst>
        </c:ser>
        <c:ser>
          <c:idx val="32"/>
          <c:order val="32"/>
          <c:tx>
            <c:strRef>
              <c:f>'Här fyller du i din data'!$A$42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data'!$M$42,'Här fyller du i din data'!$R$42,'Här fyller du i din data'!$W$42,'Här fyller du i din data'!$AB$42,'Här fyller du i din data'!$AG$42,'Här fyller du i din data'!$AL$42,'Här fyller du i din data'!$AQ$42,'Här fyller du i din data'!$AV$42,'Här fyller du i din data'!$BA$42,'Här fyller du i din data'!$BF$42,'Här fyller du i din data'!$BK$42,'Här fyller du i din data'!$BP$42)</c:f>
              <c:numCache>
                <c:formatCode>General</c:formatCode>
                <c:ptCount val="6"/>
              </c:numCache>
            </c:numRef>
          </c:val>
          <c:smooth val="0"/>
          <c:extLst>
            <c:ext xmlns:c16="http://schemas.microsoft.com/office/drawing/2014/chart" uri="{C3380CC4-5D6E-409C-BE32-E72D297353CC}">
              <c16:uniqueId val="{00000020-DA9A-42A4-8620-15FE3B17FD4A}"/>
            </c:ext>
          </c:extLst>
        </c:ser>
        <c:ser>
          <c:idx val="33"/>
          <c:order val="33"/>
          <c:tx>
            <c:strRef>
              <c:f>'Här fyller du i din data'!$A$43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data'!$M$43,'Här fyller du i din data'!$R$43,'Här fyller du i din data'!$W$43,'Här fyller du i din data'!$AB$43,'Här fyller du i din data'!$AG$43,'Här fyller du i din data'!$AL$43,'Här fyller du i din data'!$AQ$43,'Här fyller du i din data'!$AV$43,'Här fyller du i din data'!$BA$43,'Här fyller du i din data'!$BF$43,'Här fyller du i din data'!$BK$43,'Här fyller du i din data'!$BP$43)</c:f>
              <c:numCache>
                <c:formatCode>General</c:formatCode>
                <c:ptCount val="6"/>
              </c:numCache>
            </c:numRef>
          </c:val>
          <c:smooth val="0"/>
          <c:extLst>
            <c:ext xmlns:c16="http://schemas.microsoft.com/office/drawing/2014/chart" uri="{C3380CC4-5D6E-409C-BE32-E72D297353CC}">
              <c16:uniqueId val="{00000021-DA9A-42A4-8620-15FE3B17FD4A}"/>
            </c:ext>
          </c:extLst>
        </c:ser>
        <c:ser>
          <c:idx val="34"/>
          <c:order val="34"/>
          <c:tx>
            <c:strRef>
              <c:f>'Här fyller du i din data'!$A$44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data'!$M$44,'Här fyller du i din data'!$R$44,'Här fyller du i din data'!$W$44,'Här fyller du i din data'!$AB$44,'Här fyller du i din data'!$AG$44,'Här fyller du i din data'!$AL$44,'Här fyller du i din data'!$AQ$44,'Här fyller du i din data'!$AV$44,'Här fyller du i din data'!$BA$44,'Här fyller du i din data'!$BF$44,'Här fyller du i din data'!$BK$44,'Här fyller du i din data'!$BP$44)</c:f>
              <c:numCache>
                <c:formatCode>General</c:formatCode>
                <c:ptCount val="6"/>
              </c:numCache>
            </c:numRef>
          </c:val>
          <c:smooth val="0"/>
          <c:extLst>
            <c:ext xmlns:c16="http://schemas.microsoft.com/office/drawing/2014/chart" uri="{C3380CC4-5D6E-409C-BE32-E72D297353CC}">
              <c16:uniqueId val="{00000022-DA9A-42A4-8620-15FE3B17FD4A}"/>
            </c:ext>
          </c:extLst>
        </c:ser>
        <c:ser>
          <c:idx val="35"/>
          <c:order val="35"/>
          <c:tx>
            <c:strRef>
              <c:f>'Här fyller du i din data'!$A$45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data'!$M$45,'Här fyller du i din data'!$R$45,'Här fyller du i din data'!$W$45,'Här fyller du i din data'!$AB$45,'Här fyller du i din data'!$AG$45,'Här fyller du i din data'!$AL$45,'Här fyller du i din data'!$AQ$45,'Här fyller du i din data'!$AV$45,'Här fyller du i din data'!$BA$45,'Här fyller du i din data'!$BF$45,'Här fyller du i din data'!$BK$45,'Här fyller du i din data'!$BP$45)</c:f>
              <c:numCache>
                <c:formatCode>General</c:formatCode>
                <c:ptCount val="6"/>
              </c:numCache>
            </c:numRef>
          </c:val>
          <c:smooth val="0"/>
          <c:extLst>
            <c:ext xmlns:c16="http://schemas.microsoft.com/office/drawing/2014/chart" uri="{C3380CC4-5D6E-409C-BE32-E72D297353CC}">
              <c16:uniqueId val="{00000023-DA9A-42A4-8620-15FE3B17FD4A}"/>
            </c:ext>
          </c:extLst>
        </c:ser>
        <c:ser>
          <c:idx val="36"/>
          <c:order val="36"/>
          <c:tx>
            <c:strRef>
              <c:f>'Här fyller du i din data'!$A$46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data'!$M$46,'Här fyller du i din data'!$R$46,'Här fyller du i din data'!$W$46,'Här fyller du i din data'!$AB$46,'Här fyller du i din data'!$AG$46,'Här fyller du i din data'!$AL$46,'Här fyller du i din data'!$AQ$46,'Här fyller du i din data'!$AV$46,'Här fyller du i din data'!$BA$46,'Här fyller du i din data'!$BF$46,'Här fyller du i din data'!$BK$46,'Här fyller du i din data'!$BP$46)</c:f>
              <c:numCache>
                <c:formatCode>General</c:formatCode>
                <c:ptCount val="6"/>
              </c:numCache>
            </c:numRef>
          </c:val>
          <c:smooth val="0"/>
          <c:extLst>
            <c:ext xmlns:c16="http://schemas.microsoft.com/office/drawing/2014/chart" uri="{C3380CC4-5D6E-409C-BE32-E72D297353CC}">
              <c16:uniqueId val="{00000024-DA9A-42A4-8620-15FE3B17FD4A}"/>
            </c:ext>
          </c:extLst>
        </c:ser>
        <c:ser>
          <c:idx val="37"/>
          <c:order val="37"/>
          <c:tx>
            <c:strRef>
              <c:f>'Här fyller du i din data'!$A$47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data'!$M$47,'Här fyller du i din data'!$R$47,'Här fyller du i din data'!$W$47,'Här fyller du i din data'!$AB$47,'Här fyller du i din data'!$AG$47,'Här fyller du i din data'!$AL$47,'Här fyller du i din data'!$AQ$47,'Här fyller du i din data'!$AV$47,'Här fyller du i din data'!$BA$47,'Här fyller du i din data'!$BF$47,'Här fyller du i din data'!$BK$47,'Här fyller du i din data'!$BP$47)</c:f>
              <c:numCache>
                <c:formatCode>General</c:formatCode>
                <c:ptCount val="6"/>
              </c:numCache>
            </c:numRef>
          </c:val>
          <c:smooth val="0"/>
          <c:extLst>
            <c:ext xmlns:c16="http://schemas.microsoft.com/office/drawing/2014/chart" uri="{C3380CC4-5D6E-409C-BE32-E72D297353CC}">
              <c16:uniqueId val="{00000025-DA9A-42A4-8620-15FE3B17FD4A}"/>
            </c:ext>
          </c:extLst>
        </c:ser>
        <c:ser>
          <c:idx val="38"/>
          <c:order val="38"/>
          <c:tx>
            <c:strRef>
              <c:f>'Här fyller du i din data'!$A$48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data'!$M$48,'Här fyller du i din data'!$R$48,'Här fyller du i din data'!$W$48,'Här fyller du i din data'!$AB$48,'Här fyller du i din data'!$AG$48,'Här fyller du i din data'!$AL$48,'Här fyller du i din data'!$AQ$48,'Här fyller du i din data'!$AV$48,'Här fyller du i din data'!$BA$48,'Här fyller du i din data'!$BF$48,'Här fyller du i din data'!$BK$48,'Här fyller du i din data'!$BP$48)</c:f>
              <c:numCache>
                <c:formatCode>General</c:formatCode>
                <c:ptCount val="6"/>
              </c:numCache>
            </c:numRef>
          </c:val>
          <c:smooth val="0"/>
          <c:extLst>
            <c:ext xmlns:c16="http://schemas.microsoft.com/office/drawing/2014/chart" uri="{C3380CC4-5D6E-409C-BE32-E72D297353CC}">
              <c16:uniqueId val="{00000026-DA9A-42A4-8620-15FE3B17FD4A}"/>
            </c:ext>
          </c:extLst>
        </c:ser>
        <c:ser>
          <c:idx val="39"/>
          <c:order val="39"/>
          <c:tx>
            <c:strRef>
              <c:f>'Här fyller du i din data'!$A$49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data'!$M$49,'Här fyller du i din data'!$R$49,'Här fyller du i din data'!$W$49,'Här fyller du i din data'!$AB$49,'Här fyller du i din data'!$AG$49,'Här fyller du i din data'!$AL$49,'Här fyller du i din data'!$AQ$49,'Här fyller du i din data'!$AV$49,'Här fyller du i din data'!$BA$49,'Här fyller du i din data'!$BF$49,'Här fyller du i din data'!$BK$49,'Här fyller du i din data'!$BP$49)</c:f>
              <c:numCache>
                <c:formatCode>General</c:formatCode>
                <c:ptCount val="6"/>
              </c:numCache>
            </c:numRef>
          </c:val>
          <c:smooth val="0"/>
          <c:extLst>
            <c:ext xmlns:c16="http://schemas.microsoft.com/office/drawing/2014/chart" uri="{C3380CC4-5D6E-409C-BE32-E72D297353CC}">
              <c16:uniqueId val="{00000027-DA9A-42A4-8620-15FE3B17FD4A}"/>
            </c:ext>
          </c:extLst>
        </c:ser>
        <c:ser>
          <c:idx val="40"/>
          <c:order val="40"/>
          <c:tx>
            <c:strRef>
              <c:f>'Här fyller du i din data'!$A$50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data'!$M$50,'Här fyller du i din data'!$R$50,'Här fyller du i din data'!$W$50,'Här fyller du i din data'!$AB$50,'Här fyller du i din data'!$AG$50,'Här fyller du i din data'!$AL$50,'Här fyller du i din data'!$AQ$50,'Här fyller du i din data'!$AV$50,'Här fyller du i din data'!$BA$50,'Här fyller du i din data'!$BF$50,'Här fyller du i din data'!$BK$50,'Här fyller du i din data'!$BP$50)</c:f>
              <c:numCache>
                <c:formatCode>General</c:formatCode>
                <c:ptCount val="6"/>
              </c:numCache>
            </c:numRef>
          </c:val>
          <c:smooth val="0"/>
          <c:extLst>
            <c:ext xmlns:c16="http://schemas.microsoft.com/office/drawing/2014/chart" uri="{C3380CC4-5D6E-409C-BE32-E72D297353CC}">
              <c16:uniqueId val="{00000028-DA9A-42A4-8620-15FE3B17FD4A}"/>
            </c:ext>
          </c:extLst>
        </c:ser>
        <c:ser>
          <c:idx val="41"/>
          <c:order val="41"/>
          <c:tx>
            <c:strRef>
              <c:f>'Här fyller du i din data'!$A$51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data'!$M$51,'Här fyller du i din data'!$R$51,'Här fyller du i din data'!$W$51,'Här fyller du i din data'!$AB$51,'Här fyller du i din data'!$AG$51,'Här fyller du i din data'!$AL$51,'Här fyller du i din data'!$AQ$51,'Här fyller du i din data'!$AV$51,'Här fyller du i din data'!$BA$51,'Här fyller du i din data'!$BF$51,'Här fyller du i din data'!$BK$51,'Här fyller du i din data'!$BP$51)</c:f>
              <c:numCache>
                <c:formatCode>General</c:formatCode>
                <c:ptCount val="6"/>
              </c:numCache>
            </c:numRef>
          </c:val>
          <c:smooth val="0"/>
          <c:extLst>
            <c:ext xmlns:c16="http://schemas.microsoft.com/office/drawing/2014/chart" uri="{C3380CC4-5D6E-409C-BE32-E72D297353CC}">
              <c16:uniqueId val="{00000029-DA9A-42A4-8620-15FE3B17FD4A}"/>
            </c:ext>
          </c:extLst>
        </c:ser>
        <c:ser>
          <c:idx val="42"/>
          <c:order val="42"/>
          <c:tx>
            <c:strRef>
              <c:f>'Här fyller du i din data'!$A$52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data'!$M$52,'Här fyller du i din data'!$R$52,'Här fyller du i din data'!$W$52,'Här fyller du i din data'!$AB$52,'Här fyller du i din data'!$AG$52,'Här fyller du i din data'!$AL$52,'Här fyller du i din data'!$AQ$52,'Här fyller du i din data'!$AV$52,'Här fyller du i din data'!$BA$52,'Här fyller du i din data'!$BF$52,'Här fyller du i din data'!$BK$52,'Här fyller du i din data'!$BP$52)</c:f>
              <c:numCache>
                <c:formatCode>General</c:formatCode>
                <c:ptCount val="6"/>
              </c:numCache>
            </c:numRef>
          </c:val>
          <c:smooth val="0"/>
          <c:extLst>
            <c:ext xmlns:c16="http://schemas.microsoft.com/office/drawing/2014/chart" uri="{C3380CC4-5D6E-409C-BE32-E72D297353CC}">
              <c16:uniqueId val="{0000002A-DA9A-42A4-8620-15FE3B17FD4A}"/>
            </c:ext>
          </c:extLst>
        </c:ser>
        <c:ser>
          <c:idx val="43"/>
          <c:order val="43"/>
          <c:tx>
            <c:strRef>
              <c:f>'Här fyller du i din data'!$A$53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data'!$M$53,'Här fyller du i din data'!$R$53,'Här fyller du i din data'!$W$53,'Här fyller du i din data'!$AB$53,'Här fyller du i din data'!$AG$53,'Här fyller du i din data'!$AL$53,'Här fyller du i din data'!$AQ$53,'Här fyller du i din data'!$AV$53,'Här fyller du i din data'!$BA$53,'Här fyller du i din data'!$BF$53,'Här fyller du i din data'!$BK$53,'Här fyller du i din data'!$BP$53)</c:f>
              <c:numCache>
                <c:formatCode>General</c:formatCode>
                <c:ptCount val="6"/>
              </c:numCache>
            </c:numRef>
          </c:val>
          <c:smooth val="0"/>
          <c:extLst>
            <c:ext xmlns:c16="http://schemas.microsoft.com/office/drawing/2014/chart" uri="{C3380CC4-5D6E-409C-BE32-E72D297353CC}">
              <c16:uniqueId val="{0000002B-DA9A-42A4-8620-15FE3B17FD4A}"/>
            </c:ext>
          </c:extLst>
        </c:ser>
        <c:ser>
          <c:idx val="44"/>
          <c:order val="44"/>
          <c:tx>
            <c:strRef>
              <c:f>'Här fyller du i din data'!$A$54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data'!$M$54,'Här fyller du i din data'!$R$54,'Här fyller du i din data'!$W$54,'Här fyller du i din data'!$AB$54,'Här fyller du i din data'!$AG$54,'Här fyller du i din data'!$AL$54,'Här fyller du i din data'!$AQ$54,'Här fyller du i din data'!$AV$54,'Här fyller du i din data'!$BA$54,'Här fyller du i din data'!$BF$54,'Här fyller du i din data'!$BK$54,'Här fyller du i din data'!$BP$54)</c:f>
              <c:numCache>
                <c:formatCode>General</c:formatCode>
                <c:ptCount val="6"/>
              </c:numCache>
            </c:numRef>
          </c:val>
          <c:smooth val="0"/>
          <c:extLst>
            <c:ext xmlns:c16="http://schemas.microsoft.com/office/drawing/2014/chart" uri="{C3380CC4-5D6E-409C-BE32-E72D297353CC}">
              <c16:uniqueId val="{0000002C-DA9A-42A4-8620-15FE3B17FD4A}"/>
            </c:ext>
          </c:extLst>
        </c:ser>
        <c:ser>
          <c:idx val="45"/>
          <c:order val="45"/>
          <c:tx>
            <c:strRef>
              <c:f>'Här fyller du i din data'!$A$55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data'!$M$55,'Här fyller du i din data'!$R$55,'Här fyller du i din data'!$W$55,'Här fyller du i din data'!$AB$55,'Här fyller du i din data'!$AG$55,'Här fyller du i din data'!$AL$55,'Här fyller du i din data'!$AQ$55,'Här fyller du i din data'!$AV$55,'Här fyller du i din data'!$BA$55,'Här fyller du i din data'!$BF$55,'Här fyller du i din data'!$BK$55,'Här fyller du i din data'!$BP$55)</c:f>
              <c:numCache>
                <c:formatCode>General</c:formatCode>
                <c:ptCount val="6"/>
              </c:numCache>
            </c:numRef>
          </c:val>
          <c:smooth val="0"/>
          <c:extLst>
            <c:ext xmlns:c16="http://schemas.microsoft.com/office/drawing/2014/chart" uri="{C3380CC4-5D6E-409C-BE32-E72D297353CC}">
              <c16:uniqueId val="{0000002D-DA9A-42A4-8620-15FE3B17FD4A}"/>
            </c:ext>
          </c:extLst>
        </c:ser>
        <c:ser>
          <c:idx val="46"/>
          <c:order val="46"/>
          <c:tx>
            <c:strRef>
              <c:f>'Här fyller du i din data'!$A$56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data'!$M$56,'Här fyller du i din data'!$R$56,'Här fyller du i din data'!$W$56,'Här fyller du i din data'!$AB$56,'Här fyller du i din data'!$AG$56,'Här fyller du i din data'!$AL$56,'Här fyller du i din data'!$AQ$56,'Här fyller du i din data'!$AV$56,'Här fyller du i din data'!$BA$56,'Här fyller du i din data'!$BF$56,'Här fyller du i din data'!$BK$56,'Här fyller du i din data'!$BP$56)</c:f>
              <c:numCache>
                <c:formatCode>General</c:formatCode>
                <c:ptCount val="6"/>
              </c:numCache>
            </c:numRef>
          </c:val>
          <c:smooth val="0"/>
          <c:extLst>
            <c:ext xmlns:c16="http://schemas.microsoft.com/office/drawing/2014/chart" uri="{C3380CC4-5D6E-409C-BE32-E72D297353CC}">
              <c16:uniqueId val="{0000002E-DA9A-42A4-8620-15FE3B17FD4A}"/>
            </c:ext>
          </c:extLst>
        </c:ser>
        <c:ser>
          <c:idx val="47"/>
          <c:order val="47"/>
          <c:tx>
            <c:strRef>
              <c:f>'Här fyller du i din data'!$A$57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data'!$M$57,'Här fyller du i din data'!$R$57,'Här fyller du i din data'!$W$57,'Här fyller du i din data'!$AB$57,'Här fyller du i din data'!$AG$57,'Här fyller du i din data'!$AL$57,'Här fyller du i din data'!$AQ$57,'Här fyller du i din data'!$AV$57,'Här fyller du i din data'!$BA$57,'Här fyller du i din data'!$BF$57,'Här fyller du i din data'!$BK$57,'Här fyller du i din data'!$BP$57)</c:f>
              <c:numCache>
                <c:formatCode>General</c:formatCode>
                <c:ptCount val="6"/>
              </c:numCache>
            </c:numRef>
          </c:val>
          <c:smooth val="0"/>
          <c:extLst>
            <c:ext xmlns:c16="http://schemas.microsoft.com/office/drawing/2014/chart" uri="{C3380CC4-5D6E-409C-BE32-E72D297353CC}">
              <c16:uniqueId val="{0000002F-DA9A-42A4-8620-15FE3B17FD4A}"/>
            </c:ext>
          </c:extLst>
        </c:ser>
        <c:ser>
          <c:idx val="48"/>
          <c:order val="48"/>
          <c:tx>
            <c:strRef>
              <c:f>'Här fyller du i din data'!$A$58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data'!$M$58,'Här fyller du i din data'!$R$58,'Här fyller du i din data'!$W$58,'Här fyller du i din data'!$AB$58,'Här fyller du i din data'!$AG$58,'Här fyller du i din data'!$AL$58,'Här fyller du i din data'!$AQ$58,'Här fyller du i din data'!$AV$58,'Här fyller du i din data'!$BA$58,'Här fyller du i din data'!$BF$58,'Här fyller du i din data'!$BK$58,'Här fyller du i din data'!$BP$58)</c:f>
              <c:numCache>
                <c:formatCode>General</c:formatCode>
                <c:ptCount val="6"/>
              </c:numCache>
            </c:numRef>
          </c:val>
          <c:smooth val="0"/>
          <c:extLst>
            <c:ext xmlns:c16="http://schemas.microsoft.com/office/drawing/2014/chart" uri="{C3380CC4-5D6E-409C-BE32-E72D297353CC}">
              <c16:uniqueId val="{00000030-DA9A-42A4-8620-15FE3B17FD4A}"/>
            </c:ext>
          </c:extLst>
        </c:ser>
        <c:ser>
          <c:idx val="49"/>
          <c:order val="49"/>
          <c:tx>
            <c:strRef>
              <c:f>'Här fyller du i din data'!$A$59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data'!$M$59,'Här fyller du i din data'!$R$59,'Här fyller du i din data'!$W$59,'Här fyller du i din data'!$AB$59,'Här fyller du i din data'!$AG$59,'Här fyller du i din data'!$AL$59,'Här fyller du i din data'!$AQ$59,'Här fyller du i din data'!$AV$59,'Här fyller du i din data'!$BA$59,'Här fyller du i din data'!$BF$59,'Här fyller du i din data'!$BK$59,'Här fyller du i din data'!$BP$59)</c:f>
              <c:numCache>
                <c:formatCode>General</c:formatCode>
                <c:ptCount val="6"/>
              </c:numCache>
            </c:numRef>
          </c:val>
          <c:smooth val="0"/>
          <c:extLst>
            <c:ext xmlns:c16="http://schemas.microsoft.com/office/drawing/2014/chart" uri="{C3380CC4-5D6E-409C-BE32-E72D297353CC}">
              <c16:uniqueId val="{00000031-DA9A-42A4-8620-15FE3B17FD4A}"/>
            </c:ext>
          </c:extLst>
        </c:ser>
        <c:ser>
          <c:idx val="50"/>
          <c:order val="50"/>
          <c:tx>
            <c:strRef>
              <c:f>'Här fyller du i din data'!$A$60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data'!$M$60,'Här fyller du i din data'!$R$60,'Här fyller du i din data'!$W$60,'Här fyller du i din data'!$AB$60,'Här fyller du i din data'!$AG$60,'Här fyller du i din data'!$AL$60,'Här fyller du i din data'!$AQ$60,'Här fyller du i din data'!$AV$60,'Här fyller du i din data'!$BA$60,'Här fyller du i din data'!$BF$60,'Här fyller du i din data'!$BK$60,'Här fyller du i din data'!$BP$60)</c:f>
              <c:numCache>
                <c:formatCode>General</c:formatCode>
                <c:ptCount val="6"/>
              </c:numCache>
            </c:numRef>
          </c:val>
          <c:smooth val="0"/>
          <c:extLst>
            <c:ext xmlns:c16="http://schemas.microsoft.com/office/drawing/2014/chart" uri="{C3380CC4-5D6E-409C-BE32-E72D297353CC}">
              <c16:uniqueId val="{00000032-DA9A-42A4-8620-15FE3B17FD4A}"/>
            </c:ext>
          </c:extLst>
        </c:ser>
        <c:ser>
          <c:idx val="51"/>
          <c:order val="51"/>
          <c:tx>
            <c:strRef>
              <c:f>'Här fyller du i din data'!$A$61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data'!$M$61,'Här fyller du i din data'!$R$61,'Här fyller du i din data'!$W$61,'Här fyller du i din data'!$AB$61,'Här fyller du i din data'!$AG$61,'Här fyller du i din data'!$AL$61,'Här fyller du i din data'!$AQ$61,'Här fyller du i din data'!$AV$61,'Här fyller du i din data'!$BA$61,'Här fyller du i din data'!$BF$61,'Här fyller du i din data'!$BK$61,'Här fyller du i din data'!$BP$61)</c:f>
              <c:numCache>
                <c:formatCode>General</c:formatCode>
                <c:ptCount val="6"/>
              </c:numCache>
            </c:numRef>
          </c:val>
          <c:smooth val="0"/>
          <c:extLst>
            <c:ext xmlns:c16="http://schemas.microsoft.com/office/drawing/2014/chart" uri="{C3380CC4-5D6E-409C-BE32-E72D297353CC}">
              <c16:uniqueId val="{00000033-DA9A-42A4-8620-15FE3B17FD4A}"/>
            </c:ext>
          </c:extLst>
        </c:ser>
        <c:ser>
          <c:idx val="52"/>
          <c:order val="52"/>
          <c:tx>
            <c:strRef>
              <c:f>'Här fyller du i din data'!$A$62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data'!$M$62,'Här fyller du i din data'!$R$62,'Här fyller du i din data'!$W$62,'Här fyller du i din data'!$AB$62,'Här fyller du i din data'!$AG$62,'Här fyller du i din data'!$AL$62,'Här fyller du i din data'!$AQ$62,'Här fyller du i din data'!$AV$62,'Här fyller du i din data'!$BA$62,'Här fyller du i din data'!$BF$62,'Här fyller du i din data'!$BK$62,'Här fyller du i din data'!$BP$62)</c:f>
              <c:numCache>
                <c:formatCode>General</c:formatCode>
                <c:ptCount val="6"/>
              </c:numCache>
            </c:numRef>
          </c:val>
          <c:smooth val="0"/>
          <c:extLst>
            <c:ext xmlns:c16="http://schemas.microsoft.com/office/drawing/2014/chart" uri="{C3380CC4-5D6E-409C-BE32-E72D297353CC}">
              <c16:uniqueId val="{00000034-DA9A-42A4-8620-15FE3B17FD4A}"/>
            </c:ext>
          </c:extLst>
        </c:ser>
        <c:ser>
          <c:idx val="53"/>
          <c:order val="53"/>
          <c:tx>
            <c:strRef>
              <c:f>'Här fyller du i din data'!$A$63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data'!$M$63,'Här fyller du i din data'!$R$63,'Här fyller du i din data'!$W$63,'Här fyller du i din data'!$AB$63,'Här fyller du i din data'!$AG$63,'Här fyller du i din data'!$AL$63,'Här fyller du i din data'!$AQ$63,'Här fyller du i din data'!$AV$63,'Här fyller du i din data'!$BA$63,'Här fyller du i din data'!$BF$63,'Här fyller du i din data'!$BK$63,'Här fyller du i din data'!$BP$63)</c:f>
              <c:numCache>
                <c:formatCode>General</c:formatCode>
                <c:ptCount val="6"/>
              </c:numCache>
            </c:numRef>
          </c:val>
          <c:smooth val="0"/>
          <c:extLst>
            <c:ext xmlns:c16="http://schemas.microsoft.com/office/drawing/2014/chart" uri="{C3380CC4-5D6E-409C-BE32-E72D297353CC}">
              <c16:uniqueId val="{00000035-DA9A-42A4-8620-15FE3B17FD4A}"/>
            </c:ext>
          </c:extLst>
        </c:ser>
        <c:ser>
          <c:idx val="54"/>
          <c:order val="54"/>
          <c:tx>
            <c:strRef>
              <c:f>'Här fyller du i din data'!$A$64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data'!$M$64,'Här fyller du i din data'!$R$64,'Här fyller du i din data'!$W$64,'Här fyller du i din data'!$AB$64,'Här fyller du i din data'!$AG$64,'Här fyller du i din data'!$AL$64,'Här fyller du i din data'!$AQ$64,'Här fyller du i din data'!$AV$64,'Här fyller du i din data'!$BA$64,'Här fyller du i din data'!$BF$64,'Här fyller du i din data'!$BK$64,'Här fyller du i din data'!$BP$64)</c:f>
              <c:numCache>
                <c:formatCode>General</c:formatCode>
                <c:ptCount val="6"/>
              </c:numCache>
            </c:numRef>
          </c:val>
          <c:smooth val="0"/>
          <c:extLst>
            <c:ext xmlns:c16="http://schemas.microsoft.com/office/drawing/2014/chart" uri="{C3380CC4-5D6E-409C-BE32-E72D297353CC}">
              <c16:uniqueId val="{00000036-DA9A-42A4-8620-15FE3B17FD4A}"/>
            </c:ext>
          </c:extLst>
        </c:ser>
        <c:ser>
          <c:idx val="55"/>
          <c:order val="55"/>
          <c:tx>
            <c:strRef>
              <c:f>'Här fyller du i din data'!$A$65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data'!$M$65,'Här fyller du i din data'!$R$65,'Här fyller du i din data'!$W$65,'Här fyller du i din data'!$AB$65,'Här fyller du i din data'!$AG$65,'Här fyller du i din data'!$AL$65,'Här fyller du i din data'!$AQ$65,'Här fyller du i din data'!$AV$65,'Här fyller du i din data'!$BA$65,'Här fyller du i din data'!$BF$65,'Här fyller du i din data'!$BK$65,'Här fyller du i din data'!$BP$65)</c:f>
            </c:numRef>
          </c:val>
          <c:smooth val="0"/>
          <c:extLst>
            <c:ext xmlns:c16="http://schemas.microsoft.com/office/drawing/2014/chart" uri="{C3380CC4-5D6E-409C-BE32-E72D297353CC}">
              <c16:uniqueId val="{00000037-DA9A-42A4-8620-15FE3B17FD4A}"/>
            </c:ext>
          </c:extLst>
        </c:ser>
        <c:dLbls>
          <c:showLegendKey val="0"/>
          <c:showVal val="0"/>
          <c:showCatName val="0"/>
          <c:showSerName val="0"/>
          <c:showPercent val="0"/>
          <c:showBubbleSize val="0"/>
        </c:dLbls>
        <c:marker val="1"/>
        <c:smooth val="0"/>
        <c:axId val="359223888"/>
        <c:axId val="359220752"/>
      </c:lineChart>
      <c:catAx>
        <c:axId val="359223888"/>
        <c:scaling>
          <c:orientation val="minMax"/>
        </c:scaling>
        <c:delete val="0"/>
        <c:axPos val="b"/>
        <c:numFmt formatCode="General" sourceLinked="0"/>
        <c:majorTickMark val="none"/>
        <c:minorTickMark val="none"/>
        <c:tickLblPos val="nextTo"/>
        <c:crossAx val="359220752"/>
        <c:crosses val="autoZero"/>
        <c:auto val="1"/>
        <c:lblAlgn val="ctr"/>
        <c:lblOffset val="100"/>
        <c:noMultiLvlLbl val="0"/>
      </c:catAx>
      <c:valAx>
        <c:axId val="359220752"/>
        <c:scaling>
          <c:orientation val="minMax"/>
        </c:scaling>
        <c:delete val="0"/>
        <c:axPos val="l"/>
        <c:majorGridlines/>
        <c:numFmt formatCode="General" sourceLinked="1"/>
        <c:majorTickMark val="none"/>
        <c:minorTickMark val="none"/>
        <c:tickLblPos val="nextTo"/>
        <c:spPr>
          <a:ln w="9525">
            <a:noFill/>
          </a:ln>
        </c:spPr>
        <c:crossAx val="359223888"/>
        <c:crosses val="autoZero"/>
        <c:crossBetween val="between"/>
      </c:valAx>
    </c:plotArea>
    <c:legend>
      <c:legendPos val="b"/>
      <c:layout/>
      <c:overlay val="0"/>
    </c:legend>
    <c:plotVisOnly val="1"/>
    <c:dispBlanksAs val="gap"/>
    <c:showDLblsOverMax val="0"/>
  </c:chart>
  <c:printSettings>
    <c:headerFooter/>
    <c:pageMargins b="0.75" l="0.25" r="0.25"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Antal oskrivna utredningar</a:t>
            </a:r>
          </a:p>
        </c:rich>
      </c:tx>
      <c:layout/>
      <c:overlay val="0"/>
    </c:title>
    <c:autoTitleDeleted val="0"/>
    <c:plotArea>
      <c:layout/>
      <c:lineChart>
        <c:grouping val="standard"/>
        <c:varyColors val="0"/>
        <c:ser>
          <c:idx val="0"/>
          <c:order val="0"/>
          <c:tx>
            <c:strRef>
              <c:f>'Här fyller du i din data'!$A$10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data'!$N$10,'Här fyller du i din data'!$S$10,'Här fyller du i din data'!$X$10,'Här fyller du i din data'!$AC$10,'Här fyller du i din data'!$AH$10,'Här fyller du i din data'!$AM$10)</c:f>
              <c:numCache>
                <c:formatCode>General</c:formatCode>
                <c:ptCount val="6"/>
              </c:numCache>
            </c:numRef>
          </c:val>
          <c:smooth val="0"/>
          <c:extLst>
            <c:ext xmlns:c16="http://schemas.microsoft.com/office/drawing/2014/chart" uri="{C3380CC4-5D6E-409C-BE32-E72D297353CC}">
              <c16:uniqueId val="{00000000-DB36-40D2-A47D-DF156FB9847F}"/>
            </c:ext>
          </c:extLst>
        </c:ser>
        <c:ser>
          <c:idx val="1"/>
          <c:order val="1"/>
          <c:tx>
            <c:strRef>
              <c:f>'Här fyller du i din data'!$A$11</c:f>
              <c:strCache>
                <c:ptCount val="1"/>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data'!$N$11,'Här fyller du i din data'!$S$11,'Här fyller du i din data'!$X$11,'Här fyller du i din data'!$AC$11,'Här fyller du i din data'!$AH$11,'Här fyller du i din data'!$AM$11,'Här fyller du i din data'!$AR$11,'Här fyller du i din data'!$AW$11,'Här fyller du i din data'!$BB$11,'Här fyller du i din data'!$BG$11,'Här fyller du i din data'!$BL$11,'Här fyller du i din data'!$BQ$11)</c:f>
              <c:numCache>
                <c:formatCode>General</c:formatCode>
                <c:ptCount val="6"/>
              </c:numCache>
            </c:numRef>
          </c:val>
          <c:smooth val="0"/>
          <c:extLst>
            <c:ext xmlns:c16="http://schemas.microsoft.com/office/drawing/2014/chart" uri="{C3380CC4-5D6E-409C-BE32-E72D297353CC}">
              <c16:uniqueId val="{00000001-DB36-40D2-A47D-DF156FB9847F}"/>
            </c:ext>
          </c:extLst>
        </c:ser>
        <c:ser>
          <c:idx val="2"/>
          <c:order val="2"/>
          <c:tx>
            <c:strRef>
              <c:f>'Här fyller du i din data'!$A$12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data'!$N$12,'Här fyller du i din data'!$S$12,'Här fyller du i din data'!$X$12,'Här fyller du i din data'!$AC$12,'Här fyller du i din data'!$AH$12,'Här fyller du i din data'!$AM$12,'Här fyller du i din data'!$AR$12,'Här fyller du i din data'!$AW$12,'Här fyller du i din data'!$BB$12,'Här fyller du i din data'!$BG$12,'Här fyller du i din data'!$BL$12,'Här fyller du i din data'!$BQ$12)</c:f>
              <c:numCache>
                <c:formatCode>General</c:formatCode>
                <c:ptCount val="6"/>
              </c:numCache>
            </c:numRef>
          </c:val>
          <c:smooth val="0"/>
          <c:extLst>
            <c:ext xmlns:c16="http://schemas.microsoft.com/office/drawing/2014/chart" uri="{C3380CC4-5D6E-409C-BE32-E72D297353CC}">
              <c16:uniqueId val="{00000002-DB36-40D2-A47D-DF156FB9847F}"/>
            </c:ext>
          </c:extLst>
        </c:ser>
        <c:ser>
          <c:idx val="3"/>
          <c:order val="3"/>
          <c:tx>
            <c:strRef>
              <c:f>'Här fyller du i din data'!$A$13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data'!$N$13,'Här fyller du i din data'!$S$13,'Här fyller du i din data'!$X$13,'Här fyller du i din data'!$AC$13,'Här fyller du i din data'!$AH$13,'Här fyller du i din data'!$AM$13,'Här fyller du i din data'!$AR$13,'Här fyller du i din data'!$AW$13,'Här fyller du i din data'!$BB$13,'Här fyller du i din data'!$BG$13,'Här fyller du i din data'!$BL$13,'Här fyller du i din data'!$BQ$13)</c:f>
              <c:numCache>
                <c:formatCode>General</c:formatCode>
                <c:ptCount val="6"/>
              </c:numCache>
            </c:numRef>
          </c:val>
          <c:smooth val="0"/>
          <c:extLst>
            <c:ext xmlns:c16="http://schemas.microsoft.com/office/drawing/2014/chart" uri="{C3380CC4-5D6E-409C-BE32-E72D297353CC}">
              <c16:uniqueId val="{00000003-DB36-40D2-A47D-DF156FB9847F}"/>
            </c:ext>
          </c:extLst>
        </c:ser>
        <c:ser>
          <c:idx val="4"/>
          <c:order val="4"/>
          <c:tx>
            <c:strRef>
              <c:f>'Här fyller du i din data'!$A$14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data'!$N$14,'Här fyller du i din data'!$S$14,'Här fyller du i din data'!$X$14,'Här fyller du i din data'!$AC$14,'Här fyller du i din data'!$AH$14,'Här fyller du i din data'!$AM$14,'Här fyller du i din data'!$AR$14,'Här fyller du i din data'!$AW$14,'Här fyller du i din data'!$BB$14,'Här fyller du i din data'!$BG$14,'Här fyller du i din data'!$BL$14,'Här fyller du i din data'!$BQ$14)</c:f>
              <c:numCache>
                <c:formatCode>General</c:formatCode>
                <c:ptCount val="6"/>
              </c:numCache>
            </c:numRef>
          </c:val>
          <c:smooth val="0"/>
          <c:extLst>
            <c:ext xmlns:c16="http://schemas.microsoft.com/office/drawing/2014/chart" uri="{C3380CC4-5D6E-409C-BE32-E72D297353CC}">
              <c16:uniqueId val="{00000004-DB36-40D2-A47D-DF156FB9847F}"/>
            </c:ext>
          </c:extLst>
        </c:ser>
        <c:ser>
          <c:idx val="5"/>
          <c:order val="5"/>
          <c:tx>
            <c:strRef>
              <c:f>'Här fyller du i din data'!$A$15</c:f>
              <c:strCache>
                <c:ptCount val="1"/>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data'!$N$15,'Här fyller du i din data'!$S$15,'Här fyller du i din data'!$X$15,'Här fyller du i din data'!$AC$15,'Här fyller du i din data'!$AH$15,'Här fyller du i din data'!$AM$15,'Här fyller du i din data'!$AR$15,'Här fyller du i din data'!$AW$15,'Här fyller du i din data'!$BB$15,'Här fyller du i din data'!$BG$15,'Här fyller du i din data'!$BL$15,'Här fyller du i din data'!$BQ$15)</c:f>
              <c:numCache>
                <c:formatCode>General</c:formatCode>
                <c:ptCount val="6"/>
              </c:numCache>
            </c:numRef>
          </c:val>
          <c:smooth val="0"/>
          <c:extLst>
            <c:ext xmlns:c16="http://schemas.microsoft.com/office/drawing/2014/chart" uri="{C3380CC4-5D6E-409C-BE32-E72D297353CC}">
              <c16:uniqueId val="{00000005-DB36-40D2-A47D-DF156FB9847F}"/>
            </c:ext>
          </c:extLst>
        </c:ser>
        <c:ser>
          <c:idx val="6"/>
          <c:order val="6"/>
          <c:tx>
            <c:strRef>
              <c:f>'Här fyller du i din data'!$A$16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data'!$N$16,'Här fyller du i din data'!$S$16,'Här fyller du i din data'!$X$16,'Här fyller du i din data'!$AC$16,'Här fyller du i din data'!$AH$16,'Här fyller du i din data'!$AM$16,'Här fyller du i din data'!$AR$16,'Här fyller du i din data'!$AW$16,'Här fyller du i din data'!$BB$16,'Här fyller du i din data'!$BG$16,'Här fyller du i din data'!$BL$16,'Här fyller du i din data'!$BQ$16)</c:f>
              <c:numCache>
                <c:formatCode>General</c:formatCode>
                <c:ptCount val="6"/>
              </c:numCache>
            </c:numRef>
          </c:val>
          <c:smooth val="0"/>
          <c:extLst>
            <c:ext xmlns:c16="http://schemas.microsoft.com/office/drawing/2014/chart" uri="{C3380CC4-5D6E-409C-BE32-E72D297353CC}">
              <c16:uniqueId val="{00000006-DB36-40D2-A47D-DF156FB9847F}"/>
            </c:ext>
          </c:extLst>
        </c:ser>
        <c:ser>
          <c:idx val="7"/>
          <c:order val="7"/>
          <c:tx>
            <c:strRef>
              <c:f>'Här fyller du i din data'!$A$17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data'!$N$17,'Här fyller du i din data'!$S$17,'Här fyller du i din data'!$X$17,'Här fyller du i din data'!$AC$17,'Här fyller du i din data'!$AH$17,'Här fyller du i din data'!$AM$17,'Här fyller du i din data'!$AR$17,'Här fyller du i din data'!$AW$17,'Här fyller du i din data'!$BB$17,'Här fyller du i din data'!$BG$17,'Här fyller du i din data'!$BL$17,'Här fyller du i din data'!$BQ$17)</c:f>
              <c:numCache>
                <c:formatCode>General</c:formatCode>
                <c:ptCount val="6"/>
              </c:numCache>
            </c:numRef>
          </c:val>
          <c:smooth val="0"/>
          <c:extLst>
            <c:ext xmlns:c16="http://schemas.microsoft.com/office/drawing/2014/chart" uri="{C3380CC4-5D6E-409C-BE32-E72D297353CC}">
              <c16:uniqueId val="{00000007-DB36-40D2-A47D-DF156FB9847F}"/>
            </c:ext>
          </c:extLst>
        </c:ser>
        <c:ser>
          <c:idx val="8"/>
          <c:order val="8"/>
          <c:tx>
            <c:strRef>
              <c:f>'Här fyller du i din data'!$A$18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data'!$N$18,'Här fyller du i din data'!$S$18,'Här fyller du i din data'!$X$18,'Här fyller du i din data'!$AC$18,'Här fyller du i din data'!$AH$18,'Här fyller du i din data'!$AM$18,'Här fyller du i din data'!$AR$18,'Här fyller du i din data'!$AW$18,'Här fyller du i din data'!$BB$18,'Här fyller du i din data'!$BG$18,'Här fyller du i din data'!$BL$18,'Här fyller du i din data'!$BQ$18)</c:f>
              <c:numCache>
                <c:formatCode>General</c:formatCode>
                <c:ptCount val="6"/>
              </c:numCache>
            </c:numRef>
          </c:val>
          <c:smooth val="0"/>
          <c:extLst>
            <c:ext xmlns:c16="http://schemas.microsoft.com/office/drawing/2014/chart" uri="{C3380CC4-5D6E-409C-BE32-E72D297353CC}">
              <c16:uniqueId val="{00000008-DB36-40D2-A47D-DF156FB9847F}"/>
            </c:ext>
          </c:extLst>
        </c:ser>
        <c:ser>
          <c:idx val="9"/>
          <c:order val="9"/>
          <c:tx>
            <c:strRef>
              <c:f>'Här fyller du i din data'!$A$19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data'!$N$19,'Här fyller du i din data'!$S$19,'Här fyller du i din data'!$X$19,'Här fyller du i din data'!$AC$19,'Här fyller du i din data'!$AH$19,'Här fyller du i din data'!$AM$19,'Här fyller du i din data'!$AR$19,'Här fyller du i din data'!$AW$19,'Här fyller du i din data'!$BB$19,'Här fyller du i din data'!$BG$19,'Här fyller du i din data'!$BL$19,'Här fyller du i din data'!$BQ$19)</c:f>
              <c:numCache>
                <c:formatCode>General</c:formatCode>
                <c:ptCount val="6"/>
              </c:numCache>
            </c:numRef>
          </c:val>
          <c:smooth val="0"/>
          <c:extLst>
            <c:ext xmlns:c16="http://schemas.microsoft.com/office/drawing/2014/chart" uri="{C3380CC4-5D6E-409C-BE32-E72D297353CC}">
              <c16:uniqueId val="{00000009-DB36-40D2-A47D-DF156FB9847F}"/>
            </c:ext>
          </c:extLst>
        </c:ser>
        <c:ser>
          <c:idx val="10"/>
          <c:order val="10"/>
          <c:tx>
            <c:strRef>
              <c:f>'Här fyller du i din data'!$A$20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data'!$N$20,'Här fyller du i din data'!$S$20,'Här fyller du i din data'!$X$20,'Här fyller du i din data'!$AC$20,'Här fyller du i din data'!$AH$20,'Här fyller du i din data'!$AM$20,'Här fyller du i din data'!$AR$20,'Här fyller du i din data'!$AW$20,'Här fyller du i din data'!$BB$20,'Här fyller du i din data'!$BG$20,'Här fyller du i din data'!$BL$20,'Här fyller du i din data'!$BQ$20)</c:f>
              <c:numCache>
                <c:formatCode>General</c:formatCode>
                <c:ptCount val="6"/>
              </c:numCache>
            </c:numRef>
          </c:val>
          <c:smooth val="0"/>
          <c:extLst>
            <c:ext xmlns:c16="http://schemas.microsoft.com/office/drawing/2014/chart" uri="{C3380CC4-5D6E-409C-BE32-E72D297353CC}">
              <c16:uniqueId val="{0000000A-DB36-40D2-A47D-DF156FB9847F}"/>
            </c:ext>
          </c:extLst>
        </c:ser>
        <c:ser>
          <c:idx val="11"/>
          <c:order val="11"/>
          <c:tx>
            <c:strRef>
              <c:f>'Här fyller du i din data'!$A$21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data'!$N$21,'Här fyller du i din data'!$S$21,'Här fyller du i din data'!$X$21,'Här fyller du i din data'!$AC$21,'Här fyller du i din data'!$AH$21,'Här fyller du i din data'!$AM$21,'Här fyller du i din data'!$AR$21,'Här fyller du i din data'!$AW$21,'Här fyller du i din data'!$BB$21,'Här fyller du i din data'!$BG$21,'Här fyller du i din data'!$BL$21,'Här fyller du i din data'!$BQ$21)</c:f>
              <c:numCache>
                <c:formatCode>General</c:formatCode>
                <c:ptCount val="6"/>
              </c:numCache>
            </c:numRef>
          </c:val>
          <c:smooth val="0"/>
          <c:extLst>
            <c:ext xmlns:c16="http://schemas.microsoft.com/office/drawing/2014/chart" uri="{C3380CC4-5D6E-409C-BE32-E72D297353CC}">
              <c16:uniqueId val="{0000000B-DB36-40D2-A47D-DF156FB9847F}"/>
            </c:ext>
          </c:extLst>
        </c:ser>
        <c:ser>
          <c:idx val="12"/>
          <c:order val="12"/>
          <c:tx>
            <c:strRef>
              <c:f>'Här fyller du i din data'!$A$22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data'!$N$22,'Här fyller du i din data'!$S$22,'Här fyller du i din data'!$X$22,'Här fyller du i din data'!$AC$22,'Här fyller du i din data'!$AH$22,'Här fyller du i din data'!$AM$22,'Här fyller du i din data'!$AR$22,'Här fyller du i din data'!$AW$22,'Här fyller du i din data'!$BB$22,'Här fyller du i din data'!$BG$22,'Här fyller du i din data'!$BL$22,'Här fyller du i din data'!$BQ$22)</c:f>
              <c:numCache>
                <c:formatCode>General</c:formatCode>
                <c:ptCount val="6"/>
              </c:numCache>
            </c:numRef>
          </c:val>
          <c:smooth val="0"/>
          <c:extLst>
            <c:ext xmlns:c16="http://schemas.microsoft.com/office/drawing/2014/chart" uri="{C3380CC4-5D6E-409C-BE32-E72D297353CC}">
              <c16:uniqueId val="{0000000C-DB36-40D2-A47D-DF156FB9847F}"/>
            </c:ext>
          </c:extLst>
        </c:ser>
        <c:ser>
          <c:idx val="13"/>
          <c:order val="13"/>
          <c:tx>
            <c:strRef>
              <c:f>'Här fyller du i din data'!$A$23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data'!$N$23,'Här fyller du i din data'!$S$23,'Här fyller du i din data'!$X$23,'Här fyller du i din data'!$AC$23,'Här fyller du i din data'!$AH$23,'Här fyller du i din data'!$AM$23,'Här fyller du i din data'!$AR$23,'Här fyller du i din data'!$AW$23,'Här fyller du i din data'!$BB$23,'Här fyller du i din data'!$BG$23,'Här fyller du i din data'!$BL$23,'Här fyller du i din data'!$BQ$23)</c:f>
              <c:numCache>
                <c:formatCode>General</c:formatCode>
                <c:ptCount val="6"/>
              </c:numCache>
            </c:numRef>
          </c:val>
          <c:smooth val="0"/>
          <c:extLst>
            <c:ext xmlns:c16="http://schemas.microsoft.com/office/drawing/2014/chart" uri="{C3380CC4-5D6E-409C-BE32-E72D297353CC}">
              <c16:uniqueId val="{0000000D-DB36-40D2-A47D-DF156FB9847F}"/>
            </c:ext>
          </c:extLst>
        </c:ser>
        <c:ser>
          <c:idx val="14"/>
          <c:order val="14"/>
          <c:tx>
            <c:strRef>
              <c:f>'Här fyller du i din data'!$A$24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data'!$N$24,'Här fyller du i din data'!$S$24,'Här fyller du i din data'!$X$24,'Här fyller du i din data'!$AC$24,'Här fyller du i din data'!$AH$24,'Här fyller du i din data'!$AM$24,'Här fyller du i din data'!$AR$24,'Här fyller du i din data'!$AW$24,'Här fyller du i din data'!$BB$24,'Här fyller du i din data'!$BG$24,'Här fyller du i din data'!$BL$24,'Här fyller du i din data'!$BQ$24)</c:f>
              <c:numCache>
                <c:formatCode>General</c:formatCode>
                <c:ptCount val="6"/>
              </c:numCache>
            </c:numRef>
          </c:val>
          <c:smooth val="0"/>
          <c:extLst>
            <c:ext xmlns:c16="http://schemas.microsoft.com/office/drawing/2014/chart" uri="{C3380CC4-5D6E-409C-BE32-E72D297353CC}">
              <c16:uniqueId val="{0000000E-DB36-40D2-A47D-DF156FB9847F}"/>
            </c:ext>
          </c:extLst>
        </c:ser>
        <c:ser>
          <c:idx val="15"/>
          <c:order val="15"/>
          <c:tx>
            <c:strRef>
              <c:f>'Här fyller du i din data'!$A$25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data'!$N$25,'Här fyller du i din data'!$S$25,'Här fyller du i din data'!$X$25,'Här fyller du i din data'!$AC$25,'Här fyller du i din data'!$AH$25,'Här fyller du i din data'!$AM$25,'Här fyller du i din data'!$AR$25,'Här fyller du i din data'!$AW$25,'Här fyller du i din data'!$BB$25,'Här fyller du i din data'!$BG$25,'Här fyller du i din data'!$BL$25,'Här fyller du i din data'!$BQ$25)</c:f>
              <c:numCache>
                <c:formatCode>General</c:formatCode>
                <c:ptCount val="6"/>
              </c:numCache>
            </c:numRef>
          </c:val>
          <c:smooth val="0"/>
          <c:extLst>
            <c:ext xmlns:c16="http://schemas.microsoft.com/office/drawing/2014/chart" uri="{C3380CC4-5D6E-409C-BE32-E72D297353CC}">
              <c16:uniqueId val="{0000000F-DB36-40D2-A47D-DF156FB9847F}"/>
            </c:ext>
          </c:extLst>
        </c:ser>
        <c:ser>
          <c:idx val="16"/>
          <c:order val="16"/>
          <c:tx>
            <c:strRef>
              <c:f>'Här fyller du i din data'!$A$26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data'!$N$26,'Här fyller du i din data'!$S$26,'Här fyller du i din data'!$X$26,'Här fyller du i din data'!$AC$26,'Här fyller du i din data'!$AH$26,'Här fyller du i din data'!$AM$26,'Här fyller du i din data'!$AR$26,'Här fyller du i din data'!$AW$26,'Här fyller du i din data'!$BB$26,'Här fyller du i din data'!$BG$26,'Här fyller du i din data'!$BL$26,'Här fyller du i din data'!$BQ$26)</c:f>
              <c:numCache>
                <c:formatCode>General</c:formatCode>
                <c:ptCount val="6"/>
              </c:numCache>
            </c:numRef>
          </c:val>
          <c:smooth val="0"/>
          <c:extLst>
            <c:ext xmlns:c16="http://schemas.microsoft.com/office/drawing/2014/chart" uri="{C3380CC4-5D6E-409C-BE32-E72D297353CC}">
              <c16:uniqueId val="{00000010-DB36-40D2-A47D-DF156FB9847F}"/>
            </c:ext>
          </c:extLst>
        </c:ser>
        <c:ser>
          <c:idx val="17"/>
          <c:order val="17"/>
          <c:tx>
            <c:strRef>
              <c:f>'Här fyller du i din data'!$A$27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data'!$N$27,'Här fyller du i din data'!$S$27,'Här fyller du i din data'!$X$27,'Här fyller du i din data'!$AC$27,'Här fyller du i din data'!$AH$27,'Här fyller du i din data'!$AM$27,'Här fyller du i din data'!$AR$27,'Här fyller du i din data'!$AW$27,'Här fyller du i din data'!$BB$27,'Här fyller du i din data'!$BG$27,'Här fyller du i din data'!$BL$27,'Här fyller du i din data'!$BQ$27)</c:f>
              <c:numCache>
                <c:formatCode>General</c:formatCode>
                <c:ptCount val="6"/>
              </c:numCache>
            </c:numRef>
          </c:val>
          <c:smooth val="0"/>
          <c:extLst>
            <c:ext xmlns:c16="http://schemas.microsoft.com/office/drawing/2014/chart" uri="{C3380CC4-5D6E-409C-BE32-E72D297353CC}">
              <c16:uniqueId val="{00000011-DB36-40D2-A47D-DF156FB9847F}"/>
            </c:ext>
          </c:extLst>
        </c:ser>
        <c:ser>
          <c:idx val="18"/>
          <c:order val="18"/>
          <c:tx>
            <c:strRef>
              <c:f>'Här fyller du i din data'!$A$28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data'!$N$28,'Här fyller du i din data'!$S$28,'Här fyller du i din data'!$X$28,'Här fyller du i din data'!$AC$28,'Här fyller du i din data'!$AH$28,'Här fyller du i din data'!$AM$28,'Här fyller du i din data'!$AR$28,'Här fyller du i din data'!$AW$28,'Här fyller du i din data'!$BB$28,'Här fyller du i din data'!$BG$28,'Här fyller du i din data'!$BL$28,'Här fyller du i din data'!$BQ$28)</c:f>
              <c:numCache>
                <c:formatCode>General</c:formatCode>
                <c:ptCount val="6"/>
              </c:numCache>
            </c:numRef>
          </c:val>
          <c:smooth val="0"/>
          <c:extLst>
            <c:ext xmlns:c16="http://schemas.microsoft.com/office/drawing/2014/chart" uri="{C3380CC4-5D6E-409C-BE32-E72D297353CC}">
              <c16:uniqueId val="{00000012-DB36-40D2-A47D-DF156FB9847F}"/>
            </c:ext>
          </c:extLst>
        </c:ser>
        <c:ser>
          <c:idx val="19"/>
          <c:order val="19"/>
          <c:tx>
            <c:strRef>
              <c:f>'Här fyller du i din data'!$A$29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data'!$N$29,'Här fyller du i din data'!$S$29,'Här fyller du i din data'!$X$29,'Här fyller du i din data'!$AC$29,'Här fyller du i din data'!$AH$29,'Här fyller du i din data'!$AM$29,'Här fyller du i din data'!$AR$29,'Här fyller du i din data'!$AW$29,'Här fyller du i din data'!$BB$29,'Här fyller du i din data'!$BG$29,'Här fyller du i din data'!$BL$29,'Här fyller du i din data'!$BQ$29)</c:f>
              <c:numCache>
                <c:formatCode>General</c:formatCode>
                <c:ptCount val="6"/>
              </c:numCache>
            </c:numRef>
          </c:val>
          <c:smooth val="0"/>
          <c:extLst>
            <c:ext xmlns:c16="http://schemas.microsoft.com/office/drawing/2014/chart" uri="{C3380CC4-5D6E-409C-BE32-E72D297353CC}">
              <c16:uniqueId val="{00000013-DB36-40D2-A47D-DF156FB9847F}"/>
            </c:ext>
          </c:extLst>
        </c:ser>
        <c:ser>
          <c:idx val="20"/>
          <c:order val="20"/>
          <c:tx>
            <c:strRef>
              <c:f>'Här fyller du i din data'!$A$30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data'!$N$30,'Här fyller du i din data'!$S$30,'Här fyller du i din data'!$X$30,'Här fyller du i din data'!$AC$30,'Här fyller du i din data'!$AH$30,'Här fyller du i din data'!$AM$30,'Här fyller du i din data'!$AR$30,'Här fyller du i din data'!$AW$30,'Här fyller du i din data'!$BB$30,'Här fyller du i din data'!$BG$30,'Här fyller du i din data'!$BL$30,'Här fyller du i din data'!$BQ$30)</c:f>
              <c:numCache>
                <c:formatCode>General</c:formatCode>
                <c:ptCount val="6"/>
              </c:numCache>
            </c:numRef>
          </c:val>
          <c:smooth val="0"/>
          <c:extLst>
            <c:ext xmlns:c16="http://schemas.microsoft.com/office/drawing/2014/chart" uri="{C3380CC4-5D6E-409C-BE32-E72D297353CC}">
              <c16:uniqueId val="{00000014-DB36-40D2-A47D-DF156FB9847F}"/>
            </c:ext>
          </c:extLst>
        </c:ser>
        <c:ser>
          <c:idx val="21"/>
          <c:order val="21"/>
          <c:tx>
            <c:strRef>
              <c:f>'Här fyller du i din data'!$A$31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data'!$N$31,'Här fyller du i din data'!$S$31,'Här fyller du i din data'!$X$31,'Här fyller du i din data'!$AC$31,'Här fyller du i din data'!$AH$31,'Här fyller du i din data'!$AM$31,'Här fyller du i din data'!$AR$31,'Här fyller du i din data'!$AW$31,'Här fyller du i din data'!$BB$31,'Här fyller du i din data'!$BG$31,'Här fyller du i din data'!$BL$31,'Här fyller du i din data'!$BQ$31)</c:f>
              <c:numCache>
                <c:formatCode>General</c:formatCode>
                <c:ptCount val="6"/>
              </c:numCache>
            </c:numRef>
          </c:val>
          <c:smooth val="0"/>
          <c:extLst>
            <c:ext xmlns:c16="http://schemas.microsoft.com/office/drawing/2014/chart" uri="{C3380CC4-5D6E-409C-BE32-E72D297353CC}">
              <c16:uniqueId val="{00000015-DB36-40D2-A47D-DF156FB9847F}"/>
            </c:ext>
          </c:extLst>
        </c:ser>
        <c:ser>
          <c:idx val="22"/>
          <c:order val="22"/>
          <c:tx>
            <c:strRef>
              <c:f>'Här fyller du i din data'!$A$32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data'!$N$32,'Här fyller du i din data'!$S$32,'Här fyller du i din data'!$X$32,'Här fyller du i din data'!$AC$32,'Här fyller du i din data'!$AH$32,'Här fyller du i din data'!$AM$32,'Här fyller du i din data'!$AR$32,'Här fyller du i din data'!$AW$32,'Här fyller du i din data'!$BB$32,'Här fyller du i din data'!$BG$32,'Här fyller du i din data'!$BL$32,'Här fyller du i din data'!$BQ$32)</c:f>
              <c:numCache>
                <c:formatCode>General</c:formatCode>
                <c:ptCount val="6"/>
              </c:numCache>
            </c:numRef>
          </c:val>
          <c:smooth val="0"/>
          <c:extLst>
            <c:ext xmlns:c16="http://schemas.microsoft.com/office/drawing/2014/chart" uri="{C3380CC4-5D6E-409C-BE32-E72D297353CC}">
              <c16:uniqueId val="{00000016-DB36-40D2-A47D-DF156FB9847F}"/>
            </c:ext>
          </c:extLst>
        </c:ser>
        <c:ser>
          <c:idx val="23"/>
          <c:order val="23"/>
          <c:tx>
            <c:strRef>
              <c:f>'Här fyller du i din data'!$A$33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data'!$N$33,'Här fyller du i din data'!$S$33,'Här fyller du i din data'!$X$33,'Här fyller du i din data'!$AC$33,'Här fyller du i din data'!$AH$33,'Här fyller du i din data'!$AM$33,'Här fyller du i din data'!$AR$33,'Här fyller du i din data'!$AW$33,'Här fyller du i din data'!$BB$33,'Här fyller du i din data'!$BG$33,'Här fyller du i din data'!$BL$33,'Här fyller du i din data'!$BQ$33)</c:f>
              <c:numCache>
                <c:formatCode>General</c:formatCode>
                <c:ptCount val="6"/>
              </c:numCache>
            </c:numRef>
          </c:val>
          <c:smooth val="0"/>
          <c:extLst>
            <c:ext xmlns:c16="http://schemas.microsoft.com/office/drawing/2014/chart" uri="{C3380CC4-5D6E-409C-BE32-E72D297353CC}">
              <c16:uniqueId val="{00000017-DB36-40D2-A47D-DF156FB9847F}"/>
            </c:ext>
          </c:extLst>
        </c:ser>
        <c:ser>
          <c:idx val="24"/>
          <c:order val="24"/>
          <c:tx>
            <c:strRef>
              <c:f>'Här fyller du i din data'!$A$34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data'!$N$34,'Här fyller du i din data'!$S$34,'Här fyller du i din data'!$X$34,'Här fyller du i din data'!$AC$34,'Här fyller du i din data'!$AH$34,'Här fyller du i din data'!$AM$34,'Här fyller du i din data'!$AR$34,'Här fyller du i din data'!$AW$34,'Här fyller du i din data'!$BB$34,'Här fyller du i din data'!$BG$34,'Här fyller du i din data'!$BL$34,'Här fyller du i din data'!$BQ$34)</c:f>
              <c:numCache>
                <c:formatCode>General</c:formatCode>
                <c:ptCount val="6"/>
              </c:numCache>
            </c:numRef>
          </c:val>
          <c:smooth val="0"/>
          <c:extLst>
            <c:ext xmlns:c16="http://schemas.microsoft.com/office/drawing/2014/chart" uri="{C3380CC4-5D6E-409C-BE32-E72D297353CC}">
              <c16:uniqueId val="{00000018-DB36-40D2-A47D-DF156FB9847F}"/>
            </c:ext>
          </c:extLst>
        </c:ser>
        <c:ser>
          <c:idx val="25"/>
          <c:order val="25"/>
          <c:tx>
            <c:strRef>
              <c:f>'Här fyller du i din data'!$A$35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data'!$N$35,'Här fyller du i din data'!$S$35,'Här fyller du i din data'!$X$35,'Här fyller du i din data'!$AC$35,'Här fyller du i din data'!$AH$35,'Här fyller du i din data'!$AM$35,'Här fyller du i din data'!$AR$35,'Här fyller du i din data'!$AW$35,'Här fyller du i din data'!$BB$35,'Här fyller du i din data'!$BG$35,'Här fyller du i din data'!$BL$35,'Här fyller du i din data'!$BQ$35)</c:f>
              <c:numCache>
                <c:formatCode>General</c:formatCode>
                <c:ptCount val="6"/>
              </c:numCache>
            </c:numRef>
          </c:val>
          <c:smooth val="0"/>
          <c:extLst>
            <c:ext xmlns:c16="http://schemas.microsoft.com/office/drawing/2014/chart" uri="{C3380CC4-5D6E-409C-BE32-E72D297353CC}">
              <c16:uniqueId val="{00000019-DB36-40D2-A47D-DF156FB9847F}"/>
            </c:ext>
          </c:extLst>
        </c:ser>
        <c:ser>
          <c:idx val="26"/>
          <c:order val="26"/>
          <c:tx>
            <c:strRef>
              <c:f>'Här fyller du i din data'!$A$36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data'!$N$36,'Här fyller du i din data'!$S$36,'Här fyller du i din data'!$X$36,'Här fyller du i din data'!$AC$36,'Här fyller du i din data'!$AH$36,'Här fyller du i din data'!$AM$36,'Här fyller du i din data'!$AR$36,'Här fyller du i din data'!$AW$36,'Här fyller du i din data'!$BB$36,'Här fyller du i din data'!$BG$36,'Här fyller du i din data'!$BL$36,'Här fyller du i din data'!$BQ$36)</c:f>
              <c:numCache>
                <c:formatCode>General</c:formatCode>
                <c:ptCount val="6"/>
              </c:numCache>
            </c:numRef>
          </c:val>
          <c:smooth val="0"/>
          <c:extLst>
            <c:ext xmlns:c16="http://schemas.microsoft.com/office/drawing/2014/chart" uri="{C3380CC4-5D6E-409C-BE32-E72D297353CC}">
              <c16:uniqueId val="{0000001A-DB36-40D2-A47D-DF156FB9847F}"/>
            </c:ext>
          </c:extLst>
        </c:ser>
        <c:ser>
          <c:idx val="27"/>
          <c:order val="27"/>
          <c:tx>
            <c:strRef>
              <c:f>'Här fyller du i din data'!$A$41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data'!$N$41,'Här fyller du i din data'!$S$41,'Här fyller du i din data'!$X$41,'Här fyller du i din data'!$AC$41,'Här fyller du i din data'!$AH$41,'Här fyller du i din data'!$AM$41,'Här fyller du i din data'!$AR$41,'Här fyller du i din data'!$AW$41,'Här fyller du i din data'!$BB$41,'Här fyller du i din data'!$BG$41,'Här fyller du i din data'!$BL$41,'Här fyller du i din data'!$BQ$41)</c:f>
              <c:numCache>
                <c:formatCode>General</c:formatCode>
                <c:ptCount val="6"/>
              </c:numCache>
            </c:numRef>
          </c:val>
          <c:smooth val="0"/>
          <c:extLst>
            <c:ext xmlns:c16="http://schemas.microsoft.com/office/drawing/2014/chart" uri="{C3380CC4-5D6E-409C-BE32-E72D297353CC}">
              <c16:uniqueId val="{0000001B-DB36-40D2-A47D-DF156FB9847F}"/>
            </c:ext>
          </c:extLst>
        </c:ser>
        <c:ser>
          <c:idx val="28"/>
          <c:order val="28"/>
          <c:tx>
            <c:strRef>
              <c:f>'Här fyller du i din data'!$A$38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data'!$N$38,'Här fyller du i din data'!$S$38,'Här fyller du i din data'!$X$38,'Här fyller du i din data'!$AC$38,'Här fyller du i din data'!$AH$38,'Här fyller du i din data'!$AM$38,'Här fyller du i din data'!$AR$38,'Här fyller du i din data'!$AW$38,'Här fyller du i din data'!$BB$38,'Här fyller du i din data'!$BG$38,'Här fyller du i din data'!$BL$38,'Här fyller du i din data'!$BQ$38)</c:f>
              <c:numCache>
                <c:formatCode>General</c:formatCode>
                <c:ptCount val="6"/>
              </c:numCache>
            </c:numRef>
          </c:val>
          <c:smooth val="0"/>
          <c:extLst>
            <c:ext xmlns:c16="http://schemas.microsoft.com/office/drawing/2014/chart" uri="{C3380CC4-5D6E-409C-BE32-E72D297353CC}">
              <c16:uniqueId val="{0000001C-DB36-40D2-A47D-DF156FB9847F}"/>
            </c:ext>
          </c:extLst>
        </c:ser>
        <c:ser>
          <c:idx val="29"/>
          <c:order val="29"/>
          <c:tx>
            <c:strRef>
              <c:f>'Här fyller du i din data'!$A$39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data'!$N$39,'Här fyller du i din data'!$S$39,'Här fyller du i din data'!$X$39,'Här fyller du i din data'!$AC$39,'Här fyller du i din data'!$AH$39,'Här fyller du i din data'!$AM$39,'Här fyller du i din data'!$AR$39,'Här fyller du i din data'!$AW$39,'Här fyller du i din data'!$BB$39,'Här fyller du i din data'!$BG$39,'Här fyller du i din data'!$BL$39,'Här fyller du i din data'!$BQ$39)</c:f>
              <c:numCache>
                <c:formatCode>General</c:formatCode>
                <c:ptCount val="6"/>
              </c:numCache>
            </c:numRef>
          </c:val>
          <c:smooth val="0"/>
          <c:extLst>
            <c:ext xmlns:c16="http://schemas.microsoft.com/office/drawing/2014/chart" uri="{C3380CC4-5D6E-409C-BE32-E72D297353CC}">
              <c16:uniqueId val="{0000001D-DB36-40D2-A47D-DF156FB9847F}"/>
            </c:ext>
          </c:extLst>
        </c:ser>
        <c:ser>
          <c:idx val="30"/>
          <c:order val="30"/>
          <c:tx>
            <c:strRef>
              <c:f>'Här fyller du i din data'!$A$40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data'!$N$40,'Här fyller du i din data'!$S$40,'Här fyller du i din data'!$X$40,'Här fyller du i din data'!$AC$40,'Här fyller du i din data'!$AH$40,'Här fyller du i din data'!$AM$40,'Här fyller du i din data'!$AR$40,'Här fyller du i din data'!$AW$40,'Här fyller du i din data'!$BB$40,'Här fyller du i din data'!$BG$40,'Här fyller du i din data'!$BL$40,'Här fyller du i din data'!$BQ$40)</c:f>
              <c:numCache>
                <c:formatCode>General</c:formatCode>
                <c:ptCount val="6"/>
              </c:numCache>
            </c:numRef>
          </c:val>
          <c:smooth val="0"/>
          <c:extLst>
            <c:ext xmlns:c16="http://schemas.microsoft.com/office/drawing/2014/chart" uri="{C3380CC4-5D6E-409C-BE32-E72D297353CC}">
              <c16:uniqueId val="{0000001E-DB36-40D2-A47D-DF156FB9847F}"/>
            </c:ext>
          </c:extLst>
        </c:ser>
        <c:ser>
          <c:idx val="31"/>
          <c:order val="31"/>
          <c:tx>
            <c:strRef>
              <c:f>'Här fyller du i din data'!$A$42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data'!$N$42,'Här fyller du i din data'!$S$42,'Här fyller du i din data'!$X$42,'Här fyller du i din data'!$AC$42,'Här fyller du i din data'!$AH$42,'Här fyller du i din data'!$AM$42,'Här fyller du i din data'!$AR$42,'Här fyller du i din data'!$AW$42,'Här fyller du i din data'!$BB$42,'Här fyller du i din data'!$BG$42,'Här fyller du i din data'!$BL$42,'Här fyller du i din data'!$BQ$42)</c:f>
              <c:numCache>
                <c:formatCode>General</c:formatCode>
                <c:ptCount val="6"/>
              </c:numCache>
            </c:numRef>
          </c:val>
          <c:smooth val="0"/>
          <c:extLst>
            <c:ext xmlns:c16="http://schemas.microsoft.com/office/drawing/2014/chart" uri="{C3380CC4-5D6E-409C-BE32-E72D297353CC}">
              <c16:uniqueId val="{0000001F-DB36-40D2-A47D-DF156FB9847F}"/>
            </c:ext>
          </c:extLst>
        </c:ser>
        <c:ser>
          <c:idx val="32"/>
          <c:order val="32"/>
          <c:tx>
            <c:strRef>
              <c:f>'Här fyller du i din data'!$A$43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data'!$X$43,'Här fyller du i din data'!$AC$43,'Här fyller du i din data'!$AH$43,'Här fyller du i din data'!$AM$43,'Här fyller du i din data'!$AR$43,'Här fyller du i din data'!$AW$43,'Här fyller du i din data'!$BB$43,'Här fyller du i din data'!$BG$43,'Här fyller du i din data'!$BL$43,'Här fyller du i din data'!$BQ$43)</c:f>
              <c:numCache>
                <c:formatCode>General</c:formatCode>
                <c:ptCount val="4"/>
              </c:numCache>
            </c:numRef>
          </c:val>
          <c:smooth val="0"/>
          <c:extLst>
            <c:ext xmlns:c16="http://schemas.microsoft.com/office/drawing/2014/chart" uri="{C3380CC4-5D6E-409C-BE32-E72D297353CC}">
              <c16:uniqueId val="{00000020-DB36-40D2-A47D-DF156FB9847F}"/>
            </c:ext>
          </c:extLst>
        </c:ser>
        <c:ser>
          <c:idx val="33"/>
          <c:order val="33"/>
          <c:tx>
            <c:strRef>
              <c:f>'Här fyller du i din data'!$A$44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data'!$N$44,'Här fyller du i din data'!$S$44,'Här fyller du i din data'!$X$44,'Här fyller du i din data'!$AC$44,'Här fyller du i din data'!$AH$44,'Här fyller du i din data'!$AM$44,'Här fyller du i din data'!$AR$44,'Här fyller du i din data'!$AW$44,'Här fyller du i din data'!$BB$44,'Här fyller du i din data'!$BG$44,'Här fyller du i din data'!$BL$44,'Här fyller du i din data'!$BQ$44)</c:f>
              <c:numCache>
                <c:formatCode>General</c:formatCode>
                <c:ptCount val="6"/>
              </c:numCache>
            </c:numRef>
          </c:val>
          <c:smooth val="0"/>
          <c:extLst>
            <c:ext xmlns:c16="http://schemas.microsoft.com/office/drawing/2014/chart" uri="{C3380CC4-5D6E-409C-BE32-E72D297353CC}">
              <c16:uniqueId val="{00000021-DB36-40D2-A47D-DF156FB9847F}"/>
            </c:ext>
          </c:extLst>
        </c:ser>
        <c:ser>
          <c:idx val="34"/>
          <c:order val="34"/>
          <c:tx>
            <c:strRef>
              <c:f>'Här fyller du i din data'!$A$45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data'!$N$45,'Här fyller du i din data'!$S$45,'Här fyller du i din data'!$X$45,'Här fyller du i din data'!$AC$45,'Här fyller du i din data'!$AH$45,'Här fyller du i din data'!$AM$45,'Här fyller du i din data'!$AR$45,'Här fyller du i din data'!$AW$45,'Här fyller du i din data'!$BB$45,'Här fyller du i din data'!$BG$45,'Här fyller du i din data'!$BL$45,'Här fyller du i din data'!$BQ$45)</c:f>
              <c:numCache>
                <c:formatCode>General</c:formatCode>
                <c:ptCount val="6"/>
              </c:numCache>
            </c:numRef>
          </c:val>
          <c:smooth val="0"/>
          <c:extLst>
            <c:ext xmlns:c16="http://schemas.microsoft.com/office/drawing/2014/chart" uri="{C3380CC4-5D6E-409C-BE32-E72D297353CC}">
              <c16:uniqueId val="{00000022-DB36-40D2-A47D-DF156FB9847F}"/>
            </c:ext>
          </c:extLst>
        </c:ser>
        <c:ser>
          <c:idx val="35"/>
          <c:order val="35"/>
          <c:tx>
            <c:strRef>
              <c:f>'Här fyller du i din data'!$A$46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data'!$N$46,'Här fyller du i din data'!$S$46,'Här fyller du i din data'!$X$46,'Här fyller du i din data'!$AC$46,'Här fyller du i din data'!$AH$46,'Här fyller du i din data'!$AM$46,'Här fyller du i din data'!$AR$46,'Här fyller du i din data'!$AW$46,'Här fyller du i din data'!$BB$46,'Här fyller du i din data'!$BG$46,'Här fyller du i din data'!$BL$46,'Här fyller du i din data'!$BQ$46)</c:f>
              <c:numCache>
                <c:formatCode>General</c:formatCode>
                <c:ptCount val="6"/>
              </c:numCache>
            </c:numRef>
          </c:val>
          <c:smooth val="0"/>
          <c:extLst>
            <c:ext xmlns:c16="http://schemas.microsoft.com/office/drawing/2014/chart" uri="{C3380CC4-5D6E-409C-BE32-E72D297353CC}">
              <c16:uniqueId val="{00000023-DB36-40D2-A47D-DF156FB9847F}"/>
            </c:ext>
          </c:extLst>
        </c:ser>
        <c:ser>
          <c:idx val="36"/>
          <c:order val="36"/>
          <c:tx>
            <c:strRef>
              <c:f>'Här fyller du i din data'!$A$47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data'!$N$47,'Här fyller du i din data'!$S$47,'Här fyller du i din data'!$X$47,'Här fyller du i din data'!$AC$47,'Här fyller du i din data'!$AH$47,'Här fyller du i din data'!$AM$47,'Här fyller du i din data'!$AR$47,'Här fyller du i din data'!$AW$47,'Här fyller du i din data'!$BB$47,'Här fyller du i din data'!$BG$47,'Här fyller du i din data'!$BL$47,'Här fyller du i din data'!$BQ$47)</c:f>
              <c:numCache>
                <c:formatCode>General</c:formatCode>
                <c:ptCount val="6"/>
              </c:numCache>
            </c:numRef>
          </c:val>
          <c:smooth val="0"/>
          <c:extLst>
            <c:ext xmlns:c16="http://schemas.microsoft.com/office/drawing/2014/chart" uri="{C3380CC4-5D6E-409C-BE32-E72D297353CC}">
              <c16:uniqueId val="{00000024-DB36-40D2-A47D-DF156FB9847F}"/>
            </c:ext>
          </c:extLst>
        </c:ser>
        <c:ser>
          <c:idx val="37"/>
          <c:order val="37"/>
          <c:tx>
            <c:strRef>
              <c:f>'Här fyller du i din data'!$A$48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data'!$N$48,'Här fyller du i din data'!$S$48,'Här fyller du i din data'!$X$48,'Här fyller du i din data'!$AC$48,'Här fyller du i din data'!$AH$48,'Här fyller du i din data'!$AM$48,'Här fyller du i din data'!$AR$48,'Här fyller du i din data'!$AW$48,'Här fyller du i din data'!$BB$48,'Här fyller du i din data'!$BG$48,'Här fyller du i din data'!$BL$48,'Här fyller du i din data'!$BQ$48)</c:f>
              <c:numCache>
                <c:formatCode>General</c:formatCode>
                <c:ptCount val="6"/>
              </c:numCache>
            </c:numRef>
          </c:val>
          <c:smooth val="0"/>
          <c:extLst>
            <c:ext xmlns:c16="http://schemas.microsoft.com/office/drawing/2014/chart" uri="{C3380CC4-5D6E-409C-BE32-E72D297353CC}">
              <c16:uniqueId val="{00000025-DB36-40D2-A47D-DF156FB9847F}"/>
            </c:ext>
          </c:extLst>
        </c:ser>
        <c:ser>
          <c:idx val="38"/>
          <c:order val="38"/>
          <c:tx>
            <c:strRef>
              <c:f>'Här fyller du i din data'!$A$49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data'!$N$49,'Här fyller du i din data'!$S$49,'Här fyller du i din data'!$X$49,'Här fyller du i din data'!$AC$49,'Här fyller du i din data'!$AH$49,'Här fyller du i din data'!$AM$49,'Här fyller du i din data'!$AR$49,'Här fyller du i din data'!$AW$49,'Här fyller du i din data'!$BB$49,'Här fyller du i din data'!$BG$49,'Här fyller du i din data'!$BL$49,'Här fyller du i din data'!$BQ$49)</c:f>
              <c:numCache>
                <c:formatCode>General</c:formatCode>
                <c:ptCount val="6"/>
              </c:numCache>
            </c:numRef>
          </c:val>
          <c:smooth val="0"/>
          <c:extLst>
            <c:ext xmlns:c16="http://schemas.microsoft.com/office/drawing/2014/chart" uri="{C3380CC4-5D6E-409C-BE32-E72D297353CC}">
              <c16:uniqueId val="{00000026-DB36-40D2-A47D-DF156FB9847F}"/>
            </c:ext>
          </c:extLst>
        </c:ser>
        <c:ser>
          <c:idx val="39"/>
          <c:order val="39"/>
          <c:tx>
            <c:strRef>
              <c:f>'Här fyller du i din data'!$A$50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data'!$N$50,'Här fyller du i din data'!$S$50,'Här fyller du i din data'!$X$50,'Här fyller du i din data'!$AC$50,'Här fyller du i din data'!$AH$50,'Här fyller du i din data'!$AM$50,'Här fyller du i din data'!$AR$50,'Här fyller du i din data'!$AW$50,'Här fyller du i din data'!$BB$50,'Här fyller du i din data'!$BG$50,'Här fyller du i din data'!$BL$50,'Här fyller du i din data'!$BQ$50)</c:f>
              <c:numCache>
                <c:formatCode>General</c:formatCode>
                <c:ptCount val="6"/>
              </c:numCache>
            </c:numRef>
          </c:val>
          <c:smooth val="0"/>
          <c:extLst>
            <c:ext xmlns:c16="http://schemas.microsoft.com/office/drawing/2014/chart" uri="{C3380CC4-5D6E-409C-BE32-E72D297353CC}">
              <c16:uniqueId val="{00000027-DB36-40D2-A47D-DF156FB9847F}"/>
            </c:ext>
          </c:extLst>
        </c:ser>
        <c:ser>
          <c:idx val="40"/>
          <c:order val="40"/>
          <c:tx>
            <c:strRef>
              <c:f>'Här fyller du i din data'!$A$51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data'!$N$51,'Här fyller du i din data'!$S$51,'Här fyller du i din data'!$X$51,'Här fyller du i din data'!$AC$51,'Här fyller du i din data'!$AH$51,'Här fyller du i din data'!$AM$51,'Här fyller du i din data'!$AR$51,'Här fyller du i din data'!$AW$51,'Här fyller du i din data'!$BB$51,'Här fyller du i din data'!$BG$51,'Här fyller du i din data'!$BL$51,'Här fyller du i din data'!$BQ$51)</c:f>
              <c:numCache>
                <c:formatCode>General</c:formatCode>
                <c:ptCount val="6"/>
              </c:numCache>
            </c:numRef>
          </c:val>
          <c:smooth val="0"/>
          <c:extLst>
            <c:ext xmlns:c16="http://schemas.microsoft.com/office/drawing/2014/chart" uri="{C3380CC4-5D6E-409C-BE32-E72D297353CC}">
              <c16:uniqueId val="{00000028-DB36-40D2-A47D-DF156FB9847F}"/>
            </c:ext>
          </c:extLst>
        </c:ser>
        <c:ser>
          <c:idx val="41"/>
          <c:order val="41"/>
          <c:tx>
            <c:strRef>
              <c:f>'Här fyller du i din data'!$A$52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data'!$N$52,'Här fyller du i din data'!$S$52,'Här fyller du i din data'!$X$52,'Här fyller du i din data'!$AC$52,'Här fyller du i din data'!$AH$52,'Här fyller du i din data'!$AM$52,'Här fyller du i din data'!$AR$52,'Här fyller du i din data'!$AW$52,'Här fyller du i din data'!$BB$52,'Här fyller du i din data'!$BG$52,'Här fyller du i din data'!$BL$52,'Här fyller du i din data'!$BQ$52)</c:f>
              <c:numCache>
                <c:formatCode>General</c:formatCode>
                <c:ptCount val="6"/>
              </c:numCache>
            </c:numRef>
          </c:val>
          <c:smooth val="0"/>
          <c:extLst>
            <c:ext xmlns:c16="http://schemas.microsoft.com/office/drawing/2014/chart" uri="{C3380CC4-5D6E-409C-BE32-E72D297353CC}">
              <c16:uniqueId val="{00000029-DB36-40D2-A47D-DF156FB9847F}"/>
            </c:ext>
          </c:extLst>
        </c:ser>
        <c:ser>
          <c:idx val="42"/>
          <c:order val="42"/>
          <c:tx>
            <c:strRef>
              <c:f>'Här fyller du i din data'!$A$53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data'!$N$53,'Här fyller du i din data'!$S$53,'Här fyller du i din data'!$X$53,'Här fyller du i din data'!$AC$53,'Här fyller du i din data'!$AH$53,'Här fyller du i din data'!$AM$53,'Här fyller du i din data'!$AR$53,'Här fyller du i din data'!$AW$53,'Här fyller du i din data'!$BB$53,'Här fyller du i din data'!$BG$53,'Här fyller du i din data'!$BL$53,'Här fyller du i din data'!$BQ$53)</c:f>
              <c:numCache>
                <c:formatCode>General</c:formatCode>
                <c:ptCount val="6"/>
              </c:numCache>
            </c:numRef>
          </c:val>
          <c:smooth val="0"/>
          <c:extLst>
            <c:ext xmlns:c16="http://schemas.microsoft.com/office/drawing/2014/chart" uri="{C3380CC4-5D6E-409C-BE32-E72D297353CC}">
              <c16:uniqueId val="{0000002A-DB36-40D2-A47D-DF156FB9847F}"/>
            </c:ext>
          </c:extLst>
        </c:ser>
        <c:ser>
          <c:idx val="43"/>
          <c:order val="43"/>
          <c:tx>
            <c:strRef>
              <c:f>'Här fyller du i din data'!$A$54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data'!$N$54,'Här fyller du i din data'!$S$54,'Här fyller du i din data'!$X$54,'Här fyller du i din data'!$AC$54,'Här fyller du i din data'!$AH$54,'Här fyller du i din data'!$AM$54,'Här fyller du i din data'!$AR$54,'Här fyller du i din data'!$AW$54,'Här fyller du i din data'!$BB$54,'Här fyller du i din data'!$BG$54,'Här fyller du i din data'!$BL$54,'Här fyller du i din data'!$BQ$54)</c:f>
              <c:numCache>
                <c:formatCode>General</c:formatCode>
                <c:ptCount val="6"/>
              </c:numCache>
            </c:numRef>
          </c:val>
          <c:smooth val="0"/>
          <c:extLst>
            <c:ext xmlns:c16="http://schemas.microsoft.com/office/drawing/2014/chart" uri="{C3380CC4-5D6E-409C-BE32-E72D297353CC}">
              <c16:uniqueId val="{0000002B-DB36-40D2-A47D-DF156FB9847F}"/>
            </c:ext>
          </c:extLst>
        </c:ser>
        <c:ser>
          <c:idx val="44"/>
          <c:order val="44"/>
          <c:tx>
            <c:strRef>
              <c:f>'Här fyller du i din data'!$A$55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data'!$N$55,'Här fyller du i din data'!$S$55,'Här fyller du i din data'!$X$55,'Här fyller du i din data'!$AC$55,'Här fyller du i din data'!$AH$55,'Här fyller du i din data'!$AM$55,'Här fyller du i din data'!$AR$55,'Här fyller du i din data'!$AW$55,'Här fyller du i din data'!$BB$55,'Här fyller du i din data'!$BG$55,'Här fyller du i din data'!$BL$55,'Här fyller du i din data'!$BQ$55)</c:f>
              <c:numCache>
                <c:formatCode>General</c:formatCode>
                <c:ptCount val="6"/>
              </c:numCache>
            </c:numRef>
          </c:val>
          <c:smooth val="0"/>
          <c:extLst>
            <c:ext xmlns:c16="http://schemas.microsoft.com/office/drawing/2014/chart" uri="{C3380CC4-5D6E-409C-BE32-E72D297353CC}">
              <c16:uniqueId val="{0000002C-DB36-40D2-A47D-DF156FB9847F}"/>
            </c:ext>
          </c:extLst>
        </c:ser>
        <c:ser>
          <c:idx val="45"/>
          <c:order val="45"/>
          <c:tx>
            <c:strRef>
              <c:f>'Här fyller du i din data'!$A$56</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data'!$N$56,'Här fyller du i din data'!$S$56,'Här fyller du i din data'!$X$56,'Här fyller du i din data'!$AC$56,'Här fyller du i din data'!$AH$56,'Här fyller du i din data'!$AM$56,'Här fyller du i din data'!$AR$56,'Här fyller du i din data'!$AW$56,'Här fyller du i din data'!$BB$56,'Här fyller du i din data'!$BG$56,'Här fyller du i din data'!$BL$56,'Här fyller du i din data'!$BQ$56)</c:f>
              <c:numCache>
                <c:formatCode>General</c:formatCode>
                <c:ptCount val="6"/>
              </c:numCache>
            </c:numRef>
          </c:val>
          <c:smooth val="0"/>
          <c:extLst>
            <c:ext xmlns:c16="http://schemas.microsoft.com/office/drawing/2014/chart" uri="{C3380CC4-5D6E-409C-BE32-E72D297353CC}">
              <c16:uniqueId val="{0000002D-DB36-40D2-A47D-DF156FB9847F}"/>
            </c:ext>
          </c:extLst>
        </c:ser>
        <c:ser>
          <c:idx val="46"/>
          <c:order val="46"/>
          <c:tx>
            <c:strRef>
              <c:f>'Här fyller du i din data'!$A$57</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data'!$N$57,'Här fyller du i din data'!$S$57,'Här fyller du i din data'!$X$57,'Här fyller du i din data'!$AC$57,'Här fyller du i din data'!$AH$57,'Här fyller du i din data'!$AM$57,'Här fyller du i din data'!$AR$57,'Här fyller du i din data'!$AW$57,'Här fyller du i din data'!$BB$57,'Här fyller du i din data'!$BG$57,'Här fyller du i din data'!$BL$57,'Här fyller du i din data'!$BQ$57)</c:f>
              <c:numCache>
                <c:formatCode>General</c:formatCode>
                <c:ptCount val="6"/>
              </c:numCache>
            </c:numRef>
          </c:val>
          <c:smooth val="0"/>
          <c:extLst>
            <c:ext xmlns:c16="http://schemas.microsoft.com/office/drawing/2014/chart" uri="{C3380CC4-5D6E-409C-BE32-E72D297353CC}">
              <c16:uniqueId val="{0000002E-DB36-40D2-A47D-DF156FB9847F}"/>
            </c:ext>
          </c:extLst>
        </c:ser>
        <c:ser>
          <c:idx val="47"/>
          <c:order val="47"/>
          <c:tx>
            <c:strRef>
              <c:f>'Här fyller du i din data'!$A$58</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data'!$N$58,'Här fyller du i din data'!$S$58,'Här fyller du i din data'!$X$58,'Här fyller du i din data'!$AC$58,'Här fyller du i din data'!$AH$58,'Här fyller du i din data'!$AM$58,'Här fyller du i din data'!$AR$58,'Här fyller du i din data'!$AW$58,'Här fyller du i din data'!$BB$58,'Här fyller du i din data'!$BG$58,'Här fyller du i din data'!$BL$58,'Här fyller du i din data'!$BQ$58)</c:f>
              <c:numCache>
                <c:formatCode>General</c:formatCode>
                <c:ptCount val="6"/>
              </c:numCache>
            </c:numRef>
          </c:val>
          <c:smooth val="0"/>
          <c:extLst>
            <c:ext xmlns:c16="http://schemas.microsoft.com/office/drawing/2014/chart" uri="{C3380CC4-5D6E-409C-BE32-E72D297353CC}">
              <c16:uniqueId val="{0000002F-DB36-40D2-A47D-DF156FB9847F}"/>
            </c:ext>
          </c:extLst>
        </c:ser>
        <c:ser>
          <c:idx val="48"/>
          <c:order val="48"/>
          <c:tx>
            <c:strRef>
              <c:f>'Här fyller du i din data'!$A$59</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data'!$N$59,'Här fyller du i din data'!$S$59,'Här fyller du i din data'!$X$59,'Här fyller du i din data'!$AC$59,'Här fyller du i din data'!$AH$59,'Här fyller du i din data'!$AM$59,'Här fyller du i din data'!$AR$59,'Här fyller du i din data'!$AW$59,'Här fyller du i din data'!$BB$59,'Här fyller du i din data'!$BG$59,'Här fyller du i din data'!$BL$59,'Här fyller du i din data'!$BQ$59)</c:f>
              <c:numCache>
                <c:formatCode>General</c:formatCode>
                <c:ptCount val="6"/>
              </c:numCache>
            </c:numRef>
          </c:val>
          <c:smooth val="0"/>
          <c:extLst>
            <c:ext xmlns:c16="http://schemas.microsoft.com/office/drawing/2014/chart" uri="{C3380CC4-5D6E-409C-BE32-E72D297353CC}">
              <c16:uniqueId val="{00000030-DB36-40D2-A47D-DF156FB9847F}"/>
            </c:ext>
          </c:extLst>
        </c:ser>
        <c:ser>
          <c:idx val="49"/>
          <c:order val="49"/>
          <c:tx>
            <c:strRef>
              <c:f>'Här fyller du i din data'!$A$60</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data'!$N$60,'Här fyller du i din data'!$S$60,'Här fyller du i din data'!$X$60,'Här fyller du i din data'!$AC$60,'Här fyller du i din data'!$AH$60,'Här fyller du i din data'!$AM$60,'Här fyller du i din data'!$AR$60,'Här fyller du i din data'!$AW$60,'Här fyller du i din data'!$BB$60,'Här fyller du i din data'!$BG$60,'Här fyller du i din data'!$BL$60,'Här fyller du i din data'!$BQ$60)</c:f>
              <c:numCache>
                <c:formatCode>General</c:formatCode>
                <c:ptCount val="6"/>
              </c:numCache>
            </c:numRef>
          </c:val>
          <c:smooth val="0"/>
          <c:extLst>
            <c:ext xmlns:c16="http://schemas.microsoft.com/office/drawing/2014/chart" uri="{C3380CC4-5D6E-409C-BE32-E72D297353CC}">
              <c16:uniqueId val="{00000031-DB36-40D2-A47D-DF156FB9847F}"/>
            </c:ext>
          </c:extLst>
        </c:ser>
        <c:ser>
          <c:idx val="50"/>
          <c:order val="50"/>
          <c:tx>
            <c:strRef>
              <c:f>'Här fyller du i din data'!$A$61</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data'!$N$61,'Här fyller du i din data'!$S$61,'Här fyller du i din data'!$X$61,'Här fyller du i din data'!$AC$61,'Här fyller du i din data'!$AH$61,'Här fyller du i din data'!$AM$61,'Här fyller du i din data'!$AR$61,'Här fyller du i din data'!$AW$61,'Här fyller du i din data'!$BB$61,'Här fyller du i din data'!$BG$61,'Här fyller du i din data'!$BL$61,'Här fyller du i din data'!$BQ$61)</c:f>
              <c:numCache>
                <c:formatCode>General</c:formatCode>
                <c:ptCount val="6"/>
              </c:numCache>
            </c:numRef>
          </c:val>
          <c:smooth val="0"/>
          <c:extLst>
            <c:ext xmlns:c16="http://schemas.microsoft.com/office/drawing/2014/chart" uri="{C3380CC4-5D6E-409C-BE32-E72D297353CC}">
              <c16:uniqueId val="{00000032-DB36-40D2-A47D-DF156FB9847F}"/>
            </c:ext>
          </c:extLst>
        </c:ser>
        <c:ser>
          <c:idx val="51"/>
          <c:order val="51"/>
          <c:tx>
            <c:strRef>
              <c:f>'Här fyller du i din data'!$A$62</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data'!$N$62,'Här fyller du i din data'!$S$62,'Här fyller du i din data'!$X$62,'Här fyller du i din data'!$AC$62,'Här fyller du i din data'!$AH$62,'Här fyller du i din data'!$AM$62,'Här fyller du i din data'!$AR$62,'Här fyller du i din data'!$AW$62,'Här fyller du i din data'!$BB$62,'Här fyller du i din data'!$BG$62,'Här fyller du i din data'!$BL$62,'Här fyller du i din data'!$BQ$62)</c:f>
              <c:numCache>
                <c:formatCode>General</c:formatCode>
                <c:ptCount val="6"/>
              </c:numCache>
            </c:numRef>
          </c:val>
          <c:smooth val="0"/>
          <c:extLst>
            <c:ext xmlns:c16="http://schemas.microsoft.com/office/drawing/2014/chart" uri="{C3380CC4-5D6E-409C-BE32-E72D297353CC}">
              <c16:uniqueId val="{00000033-DB36-40D2-A47D-DF156FB9847F}"/>
            </c:ext>
          </c:extLst>
        </c:ser>
        <c:ser>
          <c:idx val="52"/>
          <c:order val="52"/>
          <c:tx>
            <c:strRef>
              <c:f>'Här fyller du i din data'!$A$63</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data'!$N$63,'Här fyller du i din data'!$S$63,'Här fyller du i din data'!$X$63,'Här fyller du i din data'!$AC$63,'Här fyller du i din data'!$AH$63,'Här fyller du i din data'!$AM$63,'Här fyller du i din data'!$AR$63,'Här fyller du i din data'!$AW$63,'Här fyller du i din data'!$BB$63,'Här fyller du i din data'!$BG$63,'Här fyller du i din data'!$BL$63,'Här fyller du i din data'!$BQ$63)</c:f>
              <c:numCache>
                <c:formatCode>General</c:formatCode>
                <c:ptCount val="6"/>
              </c:numCache>
            </c:numRef>
          </c:val>
          <c:smooth val="0"/>
          <c:extLst>
            <c:ext xmlns:c16="http://schemas.microsoft.com/office/drawing/2014/chart" uri="{C3380CC4-5D6E-409C-BE32-E72D297353CC}">
              <c16:uniqueId val="{00000034-DB36-40D2-A47D-DF156FB9847F}"/>
            </c:ext>
          </c:extLst>
        </c:ser>
        <c:ser>
          <c:idx val="53"/>
          <c:order val="53"/>
          <c:tx>
            <c:strRef>
              <c:f>'Här fyller du i din data'!$A$64</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data'!$N$64,'Här fyller du i din data'!$S$64,'Här fyller du i din data'!$X$64,'Här fyller du i din data'!$AC$64,'Här fyller du i din data'!$AH$64,'Här fyller du i din data'!$AM$64,'Här fyller du i din data'!$AR$64,'Här fyller du i din data'!$AW$64,'Här fyller du i din data'!$BB$64,'Här fyller du i din data'!$BG$64,'Här fyller du i din data'!$BL$64,'Här fyller du i din data'!$BQ$64)</c:f>
              <c:numCache>
                <c:formatCode>General</c:formatCode>
                <c:ptCount val="6"/>
              </c:numCache>
            </c:numRef>
          </c:val>
          <c:smooth val="0"/>
          <c:extLst>
            <c:ext xmlns:c16="http://schemas.microsoft.com/office/drawing/2014/chart" uri="{C3380CC4-5D6E-409C-BE32-E72D297353CC}">
              <c16:uniqueId val="{00000035-DB36-40D2-A47D-DF156FB9847F}"/>
            </c:ext>
          </c:extLst>
        </c:ser>
        <c:ser>
          <c:idx val="54"/>
          <c:order val="54"/>
          <c:tx>
            <c:strRef>
              <c:f>'Här fyller du i din data'!$A$65</c:f>
              <c:strCache>
                <c:ptCount val="1"/>
              </c:strCache>
            </c:strRef>
          </c:tx>
          <c:cat>
            <c:strRef>
              <c:f>Listor!$L$17:$L$22</c:f>
              <c:strCache>
                <c:ptCount val="6"/>
                <c:pt idx="0">
                  <c:v>Februari</c:v>
                </c:pt>
                <c:pt idx="1">
                  <c:v>April</c:v>
                </c:pt>
                <c:pt idx="2">
                  <c:v>Juni</c:v>
                </c:pt>
                <c:pt idx="3">
                  <c:v>Augusti</c:v>
                </c:pt>
                <c:pt idx="4">
                  <c:v>Oktober</c:v>
                </c:pt>
                <c:pt idx="5">
                  <c:v>December</c:v>
                </c:pt>
              </c:strCache>
            </c:strRef>
          </c:cat>
          <c:val>
            <c:numRef>
              <c:f>('Här fyller du i din data'!$N$65,'Här fyller du i din data'!$S$65,'Här fyller du i din data'!$AC$65,'Här fyller du i din data'!$AH$65,'Här fyller du i din data'!$AM$65,'Här fyller du i din data'!$AR$65,'Här fyller du i din data'!$AW$65,'Här fyller du i din data'!$BB$65,'Här fyller du i din data'!$BG$65,'Här fyller du i din data'!$BL$65,'Här fyller du i din data'!$BQ$65)</c:f>
            </c:numRef>
          </c:val>
          <c:smooth val="0"/>
          <c:extLst>
            <c:ext xmlns:c16="http://schemas.microsoft.com/office/drawing/2014/chart" uri="{C3380CC4-5D6E-409C-BE32-E72D297353CC}">
              <c16:uniqueId val="{00000036-DB36-40D2-A47D-DF156FB9847F}"/>
            </c:ext>
          </c:extLst>
        </c:ser>
        <c:dLbls>
          <c:showLegendKey val="0"/>
          <c:showVal val="0"/>
          <c:showCatName val="0"/>
          <c:showSerName val="0"/>
          <c:showPercent val="0"/>
          <c:showBubbleSize val="0"/>
        </c:dLbls>
        <c:marker val="1"/>
        <c:smooth val="0"/>
        <c:axId val="359224672"/>
        <c:axId val="359225064"/>
      </c:lineChart>
      <c:catAx>
        <c:axId val="359224672"/>
        <c:scaling>
          <c:orientation val="minMax"/>
        </c:scaling>
        <c:delete val="0"/>
        <c:axPos val="b"/>
        <c:numFmt formatCode="General" sourceLinked="0"/>
        <c:majorTickMark val="none"/>
        <c:minorTickMark val="none"/>
        <c:tickLblPos val="nextTo"/>
        <c:crossAx val="359225064"/>
        <c:crosses val="autoZero"/>
        <c:auto val="1"/>
        <c:lblAlgn val="ctr"/>
        <c:lblOffset val="100"/>
        <c:noMultiLvlLbl val="0"/>
      </c:catAx>
      <c:valAx>
        <c:axId val="359225064"/>
        <c:scaling>
          <c:orientation val="minMax"/>
          <c:min val="0"/>
        </c:scaling>
        <c:delete val="0"/>
        <c:axPos val="l"/>
        <c:majorGridlines/>
        <c:numFmt formatCode="General" sourceLinked="0"/>
        <c:majorTickMark val="none"/>
        <c:minorTickMark val="none"/>
        <c:tickLblPos val="nextTo"/>
        <c:spPr>
          <a:ln w="9525">
            <a:noFill/>
          </a:ln>
        </c:spPr>
        <c:crossAx val="35922467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Procentuellt (medel) över/under OK poäng (medel)</a:t>
            </a:r>
          </a:p>
        </c:rich>
      </c:tx>
      <c:layout/>
      <c:overlay val="0"/>
    </c:title>
    <c:autoTitleDeleted val="0"/>
    <c:plotArea>
      <c:layout/>
      <c:lineChart>
        <c:grouping val="standard"/>
        <c:varyColors val="0"/>
        <c:ser>
          <c:idx val="0"/>
          <c:order val="0"/>
          <c:tx>
            <c:v>Poäng</c:v>
          </c:tx>
          <c:dLbls>
            <c:numFmt formatCode="0%" sourceLinked="0"/>
            <c:spPr>
              <a:noFill/>
              <a:ln>
                <a:noFill/>
              </a:ln>
              <a:effectLst/>
            </c:spPr>
            <c:txPr>
              <a:bodyPr wrap="square" lIns="38100" tIns="19050" rIns="38100" bIns="19050" anchor="ctr">
                <a:spAutoFit/>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data'!$J$7,'Här fyller du i din data'!$O$7,'Här fyller du i din data'!$T$7,'Här fyller du i din data'!$Y$7,'Här fyller du i din data'!$AD$7,'Här fyller du i din data'!$AI$7,'Här fyller du i din data'!$AN$7,'Här fyller du i din data'!$AS$7,'Här fyller du i din data'!$AX$7,'Här fyller du i din data'!$BC$7,'Här fyller du i din data'!$BH$7,'Här fyller du i din data'!$BM$7)</c:f>
              <c:numCache>
                <c:formatCode>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BB8A-4B8B-A298-5A4215DF4B81}"/>
            </c:ext>
          </c:extLst>
        </c:ser>
        <c:dLbls>
          <c:showLegendKey val="0"/>
          <c:showVal val="0"/>
          <c:showCatName val="0"/>
          <c:showSerName val="0"/>
          <c:showPercent val="0"/>
          <c:showBubbleSize val="0"/>
        </c:dLbls>
        <c:marker val="1"/>
        <c:smooth val="0"/>
        <c:axId val="360052336"/>
        <c:axId val="360048808"/>
      </c:lineChart>
      <c:catAx>
        <c:axId val="360052336"/>
        <c:scaling>
          <c:orientation val="minMax"/>
        </c:scaling>
        <c:delete val="0"/>
        <c:axPos val="b"/>
        <c:numFmt formatCode="General" sourceLinked="0"/>
        <c:majorTickMark val="none"/>
        <c:minorTickMark val="none"/>
        <c:tickLblPos val="nextTo"/>
        <c:crossAx val="360048808"/>
        <c:crosses val="autoZero"/>
        <c:auto val="1"/>
        <c:lblAlgn val="ctr"/>
        <c:lblOffset val="100"/>
        <c:noMultiLvlLbl val="0"/>
      </c:catAx>
      <c:valAx>
        <c:axId val="360048808"/>
        <c:scaling>
          <c:orientation val="minMax"/>
          <c:max val="1.6"/>
          <c:min val="-0.6"/>
        </c:scaling>
        <c:delete val="0"/>
        <c:axPos val="l"/>
        <c:majorGridlines/>
        <c:numFmt formatCode="0%" sourceLinked="0"/>
        <c:majorTickMark val="none"/>
        <c:minorTickMark val="none"/>
        <c:tickLblPos val="nextTo"/>
        <c:spPr>
          <a:ln w="9525">
            <a:noFill/>
          </a:ln>
        </c:spPr>
        <c:crossAx val="360052336"/>
        <c:crosses val="autoZero"/>
        <c:crossBetween val="between"/>
        <c:majorUnit val="0.1"/>
      </c:valAx>
    </c:plotArea>
    <c:plotVisOnly val="1"/>
    <c:dispBlanksAs val="gap"/>
    <c:showDLblsOverMax val="0"/>
  </c:chart>
  <c:printSettings>
    <c:headerFooter/>
    <c:pageMargins b="0.75" l="0.7" r="0.7" t="0.75" header="0.3" footer="0.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Upplevd arbetsbelastning</a:t>
            </a:r>
            <a:r>
              <a:rPr lang="sv-SE" baseline="0"/>
              <a:t> </a:t>
            </a:r>
            <a:r>
              <a:rPr lang="sv-SE"/>
              <a:t>(medel)</a:t>
            </a:r>
          </a:p>
        </c:rich>
      </c:tx>
      <c:layout/>
      <c:overlay val="0"/>
    </c:title>
    <c:autoTitleDeleted val="0"/>
    <c:plotArea>
      <c:layout/>
      <c:lineChart>
        <c:grouping val="standard"/>
        <c:varyColors val="0"/>
        <c:ser>
          <c:idx val="0"/>
          <c:order val="0"/>
          <c:tx>
            <c:v>Arbetsnöjdhet</c:v>
          </c:tx>
          <c:spPr>
            <a:ln w="38100">
              <a:solidFill>
                <a:srgbClr val="00B0F0"/>
              </a:solidFill>
            </a:ln>
          </c:spPr>
          <c:marker>
            <c:spPr>
              <a:ln w="38100">
                <a:solidFill>
                  <a:srgbClr val="00B0F0"/>
                </a:solidFill>
              </a:ln>
            </c:spPr>
          </c:marker>
          <c:dLbls>
            <c:numFmt formatCode="#,##0.0" sourceLinked="0"/>
            <c:spPr>
              <a:noFill/>
              <a:ln>
                <a:noFill/>
              </a:ln>
              <a:effectLst/>
            </c:spPr>
            <c:txPr>
              <a:bodyPr wrap="square" lIns="38100" tIns="19050" rIns="38100" bIns="19050" anchor="ctr">
                <a:spAutoFit/>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Listor!$L$16:$L$22</c:f>
              <c:strCache>
                <c:ptCount val="7"/>
                <c:pt idx="1">
                  <c:v>Februari</c:v>
                </c:pt>
                <c:pt idx="2">
                  <c:v>April</c:v>
                </c:pt>
                <c:pt idx="3">
                  <c:v>Juni</c:v>
                </c:pt>
                <c:pt idx="4">
                  <c:v>Augusti</c:v>
                </c:pt>
                <c:pt idx="5">
                  <c:v>Oktober</c:v>
                </c:pt>
                <c:pt idx="6">
                  <c:v>December</c:v>
                </c:pt>
              </c:strCache>
            </c:strRef>
          </c:cat>
          <c:val>
            <c:numRef>
              <c:f>('Här fyller du i din data'!$I$7,'Här fyller du i din data'!$L$7,'Här fyller du i din data'!$Q$7,'Här fyller du i din data'!$V$7,'Här fyller du i din data'!$AA$7,'Här fyller du i din data'!$AF$7,'Här fyller du i din data'!$AK$7,'Här fyller du i din data'!$AP$7,'Här fyller du i din data'!$AU$7,'Här fyller du i din data'!$AZ$7,'Här fyller du i din data'!$BE$7,'Här fyller du i din data'!$BJ$7,'Här fyller du i din data'!$BO$7)</c:f>
              <c:numCache>
                <c:formatCode>0.0</c:formatCode>
                <c:ptCount val="7"/>
                <c:pt idx="1">
                  <c:v>0</c:v>
                </c:pt>
                <c:pt idx="2">
                  <c:v>0</c:v>
                </c:pt>
                <c:pt idx="3">
                  <c:v>0</c:v>
                </c:pt>
                <c:pt idx="4">
                  <c:v>0</c:v>
                </c:pt>
                <c:pt idx="5">
                  <c:v>0</c:v>
                </c:pt>
                <c:pt idx="6">
                  <c:v>0</c:v>
                </c:pt>
              </c:numCache>
            </c:numRef>
          </c:val>
          <c:smooth val="0"/>
          <c:extLst>
            <c:ext xmlns:c16="http://schemas.microsoft.com/office/drawing/2014/chart" uri="{C3380CC4-5D6E-409C-BE32-E72D297353CC}">
              <c16:uniqueId val="{00000000-7796-485A-A751-541E7D8EBD41}"/>
            </c:ext>
          </c:extLst>
        </c:ser>
        <c:dLbls>
          <c:showLegendKey val="0"/>
          <c:showVal val="1"/>
          <c:showCatName val="0"/>
          <c:showSerName val="0"/>
          <c:showPercent val="0"/>
          <c:showBubbleSize val="0"/>
        </c:dLbls>
        <c:marker val="1"/>
        <c:smooth val="0"/>
        <c:axId val="360052728"/>
        <c:axId val="360053512"/>
      </c:lineChart>
      <c:catAx>
        <c:axId val="360052728"/>
        <c:scaling>
          <c:orientation val="minMax"/>
        </c:scaling>
        <c:delete val="0"/>
        <c:axPos val="b"/>
        <c:numFmt formatCode="General" sourceLinked="0"/>
        <c:majorTickMark val="none"/>
        <c:minorTickMark val="none"/>
        <c:tickLblPos val="nextTo"/>
        <c:crossAx val="360053512"/>
        <c:crosses val="autoZero"/>
        <c:auto val="1"/>
        <c:lblAlgn val="ctr"/>
        <c:lblOffset val="100"/>
        <c:noMultiLvlLbl val="0"/>
      </c:catAx>
      <c:valAx>
        <c:axId val="360053512"/>
        <c:scaling>
          <c:orientation val="minMax"/>
          <c:max val="5.5"/>
          <c:min val="1"/>
        </c:scaling>
        <c:delete val="0"/>
        <c:axPos val="l"/>
        <c:majorGridlines/>
        <c:numFmt formatCode="General" sourceLinked="1"/>
        <c:majorTickMark val="none"/>
        <c:minorTickMark val="none"/>
        <c:tickLblPos val="nextTo"/>
        <c:crossAx val="360052728"/>
        <c:crosses val="autoZero"/>
        <c:crossBetween val="between"/>
        <c:majorUnit val="1"/>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Flextid (totalt)</a:t>
            </a:r>
          </a:p>
        </c:rich>
      </c:tx>
      <c:layout/>
      <c:overlay val="0"/>
    </c:title>
    <c:autoTitleDeleted val="0"/>
    <c:plotArea>
      <c:layout/>
      <c:lineChart>
        <c:grouping val="standard"/>
        <c:varyColors val="0"/>
        <c:ser>
          <c:idx val="0"/>
          <c:order val="0"/>
          <c:tx>
            <c:v>Flextid</c:v>
          </c:tx>
          <c:dLbls>
            <c:spPr>
              <a:noFill/>
              <a:ln>
                <a:noFill/>
              </a:ln>
              <a:effectLst/>
            </c:spPr>
            <c:txPr>
              <a:bodyPr wrap="square" lIns="38100" tIns="19050" rIns="38100" bIns="19050" anchor="ctr">
                <a:spAutoFit/>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data'!$M$7,'Här fyller du i din data'!$R$7,'Här fyller du i din data'!$W$7,'Här fyller du i din data'!$AB$7,'Här fyller du i din data'!$AG$7,'Här fyller du i din data'!$AL$7,'Här fyller du i din data'!$AQ$7,'Här fyller du i din data'!$AV$7,'Här fyller du i din data'!$BA$7,'Här fyller du i din data'!$BF$7,'Här fyller du i din data'!$BK$7,'Här fyller du i din data'!$BP$7)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78B0-472D-8D1D-4AF698BA29C4}"/>
            </c:ext>
          </c:extLst>
        </c:ser>
        <c:dLbls>
          <c:showLegendKey val="0"/>
          <c:showVal val="0"/>
          <c:showCatName val="0"/>
          <c:showSerName val="0"/>
          <c:showPercent val="0"/>
          <c:showBubbleSize val="0"/>
        </c:dLbls>
        <c:marker val="1"/>
        <c:smooth val="0"/>
        <c:axId val="360053904"/>
        <c:axId val="360049592"/>
      </c:lineChart>
      <c:catAx>
        <c:axId val="360053904"/>
        <c:scaling>
          <c:orientation val="minMax"/>
        </c:scaling>
        <c:delete val="0"/>
        <c:axPos val="b"/>
        <c:numFmt formatCode="General" sourceLinked="0"/>
        <c:majorTickMark val="none"/>
        <c:minorTickMark val="none"/>
        <c:tickLblPos val="nextTo"/>
        <c:crossAx val="360049592"/>
        <c:crosses val="autoZero"/>
        <c:auto val="1"/>
        <c:lblAlgn val="ctr"/>
        <c:lblOffset val="100"/>
        <c:noMultiLvlLbl val="0"/>
      </c:catAx>
      <c:valAx>
        <c:axId val="360049592"/>
        <c:scaling>
          <c:orientation val="minMax"/>
        </c:scaling>
        <c:delete val="0"/>
        <c:axPos val="l"/>
        <c:majorGridlines/>
        <c:numFmt formatCode="0.0" sourceLinked="1"/>
        <c:majorTickMark val="none"/>
        <c:minorTickMark val="none"/>
        <c:tickLblPos val="nextTo"/>
        <c:spPr>
          <a:ln w="9525">
            <a:noFill/>
          </a:ln>
        </c:spPr>
        <c:crossAx val="360053904"/>
        <c:crosses val="autoZero"/>
        <c:crossBetween val="between"/>
        <c:majorUnit val="1"/>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Antal oskrivna utredningar (totalt)</a:t>
            </a:r>
          </a:p>
        </c:rich>
      </c:tx>
      <c:layout/>
      <c:overlay val="0"/>
    </c:title>
    <c:autoTitleDeleted val="0"/>
    <c:plotArea>
      <c:layout/>
      <c:lineChart>
        <c:grouping val="standard"/>
        <c:varyColors val="0"/>
        <c:ser>
          <c:idx val="0"/>
          <c:order val="0"/>
          <c:tx>
            <c:v>Antal oskrivna utredningar</c:v>
          </c:tx>
          <c:dLbls>
            <c:numFmt formatCode="#,##0" sourceLinked="0"/>
            <c:spPr>
              <a:noFill/>
              <a:ln>
                <a:noFill/>
              </a:ln>
              <a:effectLst/>
            </c:spPr>
            <c:txPr>
              <a:bodyPr wrap="square" lIns="38100" tIns="19050" rIns="38100" bIns="19050" anchor="ctr">
                <a:spAutoFit/>
              </a:bodyPr>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Listor!$L$17:$L$22</c:f>
              <c:strCache>
                <c:ptCount val="6"/>
                <c:pt idx="0">
                  <c:v>Februari</c:v>
                </c:pt>
                <c:pt idx="1">
                  <c:v>April</c:v>
                </c:pt>
                <c:pt idx="2">
                  <c:v>Juni</c:v>
                </c:pt>
                <c:pt idx="3">
                  <c:v>Augusti</c:v>
                </c:pt>
                <c:pt idx="4">
                  <c:v>Oktober</c:v>
                </c:pt>
                <c:pt idx="5">
                  <c:v>December</c:v>
                </c:pt>
              </c:strCache>
            </c:strRef>
          </c:cat>
          <c:val>
            <c:numRef>
              <c:f>('Här fyller du i din data'!$N$7,'Här fyller du i din data'!$S$7,'Här fyller du i din data'!$X$7,'Här fyller du i din data'!$AC$7,'Här fyller du i din data'!$AH$7,'Här fyller du i din data'!$AM$7,'Här fyller du i din data'!$AR$7,'Här fyller du i din data'!$AW$7,'Här fyller du i din data'!$BB$7,'Här fyller du i din data'!$BG$7,'Här fyller du i din data'!$BL$7,'Här fyller du i din data'!$BQ$7)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BB7C-4B8B-8750-799C89AD7914}"/>
            </c:ext>
          </c:extLst>
        </c:ser>
        <c:dLbls>
          <c:showLegendKey val="0"/>
          <c:showVal val="0"/>
          <c:showCatName val="0"/>
          <c:showSerName val="0"/>
          <c:showPercent val="0"/>
          <c:showBubbleSize val="0"/>
        </c:dLbls>
        <c:marker val="1"/>
        <c:smooth val="0"/>
        <c:axId val="360055864"/>
        <c:axId val="360054296"/>
      </c:lineChart>
      <c:catAx>
        <c:axId val="360055864"/>
        <c:scaling>
          <c:orientation val="minMax"/>
        </c:scaling>
        <c:delete val="0"/>
        <c:axPos val="b"/>
        <c:numFmt formatCode="General" sourceLinked="0"/>
        <c:majorTickMark val="none"/>
        <c:minorTickMark val="none"/>
        <c:tickLblPos val="nextTo"/>
        <c:crossAx val="360054296"/>
        <c:crosses val="autoZero"/>
        <c:auto val="1"/>
        <c:lblAlgn val="ctr"/>
        <c:lblOffset val="100"/>
        <c:noMultiLvlLbl val="0"/>
      </c:catAx>
      <c:valAx>
        <c:axId val="360054296"/>
        <c:scaling>
          <c:orientation val="minMax"/>
          <c:min val="0"/>
        </c:scaling>
        <c:delete val="0"/>
        <c:axPos val="l"/>
        <c:majorGridlines/>
        <c:numFmt formatCode="General" sourceLinked="0"/>
        <c:majorTickMark val="none"/>
        <c:minorTickMark val="none"/>
        <c:tickLblPos val="nextTo"/>
        <c:spPr>
          <a:ln w="9525">
            <a:noFill/>
          </a:ln>
        </c:spPr>
        <c:crossAx val="36005586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Medelpoäng och "ok"-poäng per</a:t>
            </a:r>
            <a:r>
              <a:rPr lang="sv-SE" baseline="0"/>
              <a:t> anställd under aktuellt år </a:t>
            </a:r>
            <a:r>
              <a:rPr lang="sv-SE" u="sng" baseline="0"/>
              <a:t>totalt</a:t>
            </a:r>
            <a:endParaRPr lang="sv-SE" u="sng"/>
          </a:p>
        </c:rich>
      </c:tx>
      <c:layout/>
      <c:overlay val="0"/>
    </c:title>
    <c:autoTitleDeleted val="0"/>
    <c:plotArea>
      <c:layout/>
      <c:barChart>
        <c:barDir val="col"/>
        <c:grouping val="clustered"/>
        <c:varyColors val="0"/>
        <c:ser>
          <c:idx val="0"/>
          <c:order val="0"/>
          <c:tx>
            <c:v>Medelpoäng under året</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'Här fyller du i din data'!$A$10:$A$65</c:f>
              <c:numCache>
                <c:formatCode>General</c:formatCode>
                <c:ptCount val="55"/>
              </c:numCache>
            </c:numRef>
          </c:cat>
          <c:val>
            <c:numRef>
              <c:f>'Här fyller du i din data'!$BR$10:$BR$65</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0-E213-40B2-B39F-7810B8425D16}"/>
            </c:ext>
          </c:extLst>
        </c:ser>
        <c:dLbls>
          <c:showLegendKey val="0"/>
          <c:showVal val="0"/>
          <c:showCatName val="0"/>
          <c:showSerName val="0"/>
          <c:showPercent val="0"/>
          <c:showBubbleSize val="0"/>
        </c:dLbls>
        <c:gapWidth val="75"/>
        <c:overlap val="-25"/>
        <c:axId val="360055472"/>
        <c:axId val="360056256"/>
      </c:barChart>
      <c:lineChart>
        <c:grouping val="standard"/>
        <c:varyColors val="0"/>
        <c:ser>
          <c:idx val="1"/>
          <c:order val="1"/>
          <c:tx>
            <c:v>"Ok"-poäng</c:v>
          </c:tx>
          <c:marker>
            <c:symbol val="none"/>
          </c:marker>
          <c:val>
            <c:numRef>
              <c:f>'Här fyller du i din data'!$I$10:$I$65</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1-E213-40B2-B39F-7810B8425D16}"/>
            </c:ext>
          </c:extLst>
        </c:ser>
        <c:dLbls>
          <c:showLegendKey val="0"/>
          <c:showVal val="0"/>
          <c:showCatName val="0"/>
          <c:showSerName val="0"/>
          <c:showPercent val="0"/>
          <c:showBubbleSize val="0"/>
        </c:dLbls>
        <c:marker val="1"/>
        <c:smooth val="0"/>
        <c:axId val="360055472"/>
        <c:axId val="360056256"/>
      </c:lineChart>
      <c:catAx>
        <c:axId val="360055472"/>
        <c:scaling>
          <c:orientation val="minMax"/>
        </c:scaling>
        <c:delete val="0"/>
        <c:axPos val="b"/>
        <c:numFmt formatCode="General" sourceLinked="0"/>
        <c:majorTickMark val="none"/>
        <c:minorTickMark val="none"/>
        <c:tickLblPos val="nextTo"/>
        <c:crossAx val="360056256"/>
        <c:crosses val="autoZero"/>
        <c:auto val="1"/>
        <c:lblAlgn val="ctr"/>
        <c:lblOffset val="100"/>
        <c:noMultiLvlLbl val="0"/>
      </c:catAx>
      <c:valAx>
        <c:axId val="360056256"/>
        <c:scaling>
          <c:orientation val="minMax"/>
        </c:scaling>
        <c:delete val="0"/>
        <c:axPos val="l"/>
        <c:majorGridlines/>
        <c:numFmt formatCode="0" sourceLinked="1"/>
        <c:majorTickMark val="none"/>
        <c:minorTickMark val="none"/>
        <c:tickLblPos val="nextTo"/>
        <c:spPr>
          <a:ln w="9525">
            <a:noFill/>
          </a:ln>
        </c:spPr>
        <c:crossAx val="36005547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2</xdr:col>
      <xdr:colOff>95250</xdr:colOff>
      <xdr:row>1</xdr:row>
      <xdr:rowOff>38100</xdr:rowOff>
    </xdr:from>
    <xdr:to>
      <xdr:col>4</xdr:col>
      <xdr:colOff>304800</xdr:colOff>
      <xdr:row>3</xdr:row>
      <xdr:rowOff>152400</xdr:rowOff>
    </xdr:to>
    <xdr:sp macro="" textlink="">
      <xdr:nvSpPr>
        <xdr:cNvPr id="3" name="Bildtext 1 2"/>
        <xdr:cNvSpPr/>
      </xdr:nvSpPr>
      <xdr:spPr>
        <a:xfrm>
          <a:off x="1314450" y="228600"/>
          <a:ext cx="1428750" cy="495300"/>
        </a:xfrm>
        <a:prstGeom prst="borderCallout1">
          <a:avLst>
            <a:gd name="adj1" fmla="val 39904"/>
            <a:gd name="adj2" fmla="val -1000"/>
            <a:gd name="adj3" fmla="val 558654"/>
            <a:gd name="adj4" fmla="val -49905"/>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fyller du i namn på den person du ska skriva in</a:t>
          </a:r>
        </a:p>
      </xdr:txBody>
    </xdr:sp>
    <xdr:clientData/>
  </xdr:twoCellAnchor>
  <xdr:twoCellAnchor>
    <xdr:from>
      <xdr:col>4</xdr:col>
      <xdr:colOff>495300</xdr:colOff>
      <xdr:row>1</xdr:row>
      <xdr:rowOff>28574</xdr:rowOff>
    </xdr:from>
    <xdr:to>
      <xdr:col>7</xdr:col>
      <xdr:colOff>95250</xdr:colOff>
      <xdr:row>4</xdr:row>
      <xdr:rowOff>95249</xdr:rowOff>
    </xdr:to>
    <xdr:sp macro="" textlink="">
      <xdr:nvSpPr>
        <xdr:cNvPr id="4" name="Bildtext 1 3"/>
        <xdr:cNvSpPr/>
      </xdr:nvSpPr>
      <xdr:spPr>
        <a:xfrm>
          <a:off x="2933700" y="219074"/>
          <a:ext cx="1428750" cy="638175"/>
        </a:xfrm>
        <a:prstGeom prst="borderCallout1">
          <a:avLst>
            <a:gd name="adj1" fmla="val 39904"/>
            <a:gd name="adj2" fmla="val -1000"/>
            <a:gd name="adj3" fmla="val 440313"/>
            <a:gd name="adj4" fmla="val -11257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väljer du indelning utifrån den rullist som kommer</a:t>
          </a:r>
          <a:r>
            <a:rPr lang="sv-SE" sz="900" baseline="0"/>
            <a:t> fram när du klickar i rutan</a:t>
          </a:r>
          <a:endParaRPr lang="sv-SE" sz="900"/>
        </a:p>
      </xdr:txBody>
    </xdr:sp>
    <xdr:clientData/>
  </xdr:twoCellAnchor>
  <xdr:twoCellAnchor>
    <xdr:from>
      <xdr:col>7</xdr:col>
      <xdr:colOff>304800</xdr:colOff>
      <xdr:row>1</xdr:row>
      <xdr:rowOff>9525</xdr:rowOff>
    </xdr:from>
    <xdr:to>
      <xdr:col>9</xdr:col>
      <xdr:colOff>514350</xdr:colOff>
      <xdr:row>4</xdr:row>
      <xdr:rowOff>76200</xdr:rowOff>
    </xdr:to>
    <xdr:sp macro="" textlink="">
      <xdr:nvSpPr>
        <xdr:cNvPr id="5" name="Bildtext 1 4"/>
        <xdr:cNvSpPr/>
      </xdr:nvSpPr>
      <xdr:spPr>
        <a:xfrm>
          <a:off x="4572000" y="200025"/>
          <a:ext cx="1428750" cy="638175"/>
        </a:xfrm>
        <a:prstGeom prst="borderCallout1">
          <a:avLst>
            <a:gd name="adj1" fmla="val 39904"/>
            <a:gd name="adj2" fmla="val -1000"/>
            <a:gd name="adj3" fmla="val 441805"/>
            <a:gd name="adj4" fmla="val -11057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väljer du erfarenhet utifrån den rullist som kommer</a:t>
          </a:r>
          <a:r>
            <a:rPr lang="sv-SE" sz="900" baseline="0"/>
            <a:t> fram när du klickar i rutan</a:t>
          </a:r>
          <a:endParaRPr lang="sv-SE" sz="900"/>
        </a:p>
      </xdr:txBody>
    </xdr:sp>
    <xdr:clientData/>
  </xdr:twoCellAnchor>
  <xdr:twoCellAnchor editAs="oneCell">
    <xdr:from>
      <xdr:col>0</xdr:col>
      <xdr:colOff>57150</xdr:colOff>
      <xdr:row>3</xdr:row>
      <xdr:rowOff>135400</xdr:rowOff>
    </xdr:from>
    <xdr:to>
      <xdr:col>12</xdr:col>
      <xdr:colOff>404348</xdr:colOff>
      <xdr:row>34</xdr:row>
      <xdr:rowOff>103526</xdr:rowOff>
    </xdr:to>
    <xdr:pic>
      <xdr:nvPicPr>
        <xdr:cNvPr id="6" name="Bildobjekt 5"/>
        <xdr:cNvPicPr>
          <a:picLocks noChangeAspect="1"/>
        </xdr:cNvPicPr>
      </xdr:nvPicPr>
      <xdr:blipFill>
        <a:blip xmlns:r="http://schemas.openxmlformats.org/officeDocument/2006/relationships" r:embed="rId1"/>
        <a:stretch>
          <a:fillRect/>
        </a:stretch>
      </xdr:blipFill>
      <xdr:spPr>
        <a:xfrm>
          <a:off x="57150" y="687850"/>
          <a:ext cx="7738598" cy="5676776"/>
        </a:xfrm>
        <a:prstGeom prst="rect">
          <a:avLst/>
        </a:prstGeom>
      </xdr:spPr>
    </xdr:pic>
    <xdr:clientData/>
  </xdr:twoCellAnchor>
  <xdr:twoCellAnchor>
    <xdr:from>
      <xdr:col>2</xdr:col>
      <xdr:colOff>95250</xdr:colOff>
      <xdr:row>1</xdr:row>
      <xdr:rowOff>38100</xdr:rowOff>
    </xdr:from>
    <xdr:to>
      <xdr:col>4</xdr:col>
      <xdr:colOff>304800</xdr:colOff>
      <xdr:row>3</xdr:row>
      <xdr:rowOff>152400</xdr:rowOff>
    </xdr:to>
    <xdr:sp macro="" textlink="">
      <xdr:nvSpPr>
        <xdr:cNvPr id="7" name="Bildtext 1 6"/>
        <xdr:cNvSpPr/>
      </xdr:nvSpPr>
      <xdr:spPr>
        <a:xfrm>
          <a:off x="1327150" y="222250"/>
          <a:ext cx="1441450" cy="482600"/>
        </a:xfrm>
        <a:prstGeom prst="borderCallout1">
          <a:avLst>
            <a:gd name="adj1" fmla="val 39904"/>
            <a:gd name="adj2" fmla="val -1000"/>
            <a:gd name="adj3" fmla="val 388917"/>
            <a:gd name="adj4" fmla="val -56953"/>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fyller du i namn på den person du ska skriva in</a:t>
          </a:r>
        </a:p>
      </xdr:txBody>
    </xdr:sp>
    <xdr:clientData/>
  </xdr:twoCellAnchor>
  <xdr:twoCellAnchor>
    <xdr:from>
      <xdr:col>4</xdr:col>
      <xdr:colOff>495300</xdr:colOff>
      <xdr:row>0</xdr:row>
      <xdr:rowOff>66676</xdr:rowOff>
    </xdr:from>
    <xdr:to>
      <xdr:col>7</xdr:col>
      <xdr:colOff>95250</xdr:colOff>
      <xdr:row>5</xdr:row>
      <xdr:rowOff>104776</xdr:rowOff>
    </xdr:to>
    <xdr:sp macro="" textlink="">
      <xdr:nvSpPr>
        <xdr:cNvPr id="8" name="Bildtext 1 7"/>
        <xdr:cNvSpPr/>
      </xdr:nvSpPr>
      <xdr:spPr>
        <a:xfrm>
          <a:off x="2857500" y="66676"/>
          <a:ext cx="1371600" cy="990600"/>
        </a:xfrm>
        <a:prstGeom prst="borderCallout1">
          <a:avLst>
            <a:gd name="adj1" fmla="val 39904"/>
            <a:gd name="adj2" fmla="val -1000"/>
            <a:gd name="adj3" fmla="val 214031"/>
            <a:gd name="adj4" fmla="val -77813"/>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väljer du den gruppbeteckning som används i din kommun utifrån den rullist som kommer</a:t>
          </a:r>
          <a:r>
            <a:rPr lang="sv-SE" sz="900" baseline="0"/>
            <a:t> fram när du klickar i rutan</a:t>
          </a:r>
          <a:endParaRPr lang="sv-SE" sz="900"/>
        </a:p>
      </xdr:txBody>
    </xdr:sp>
    <xdr:clientData/>
  </xdr:twoCellAnchor>
  <xdr:twoCellAnchor>
    <xdr:from>
      <xdr:col>7</xdr:col>
      <xdr:colOff>304800</xdr:colOff>
      <xdr:row>1</xdr:row>
      <xdr:rowOff>9525</xdr:rowOff>
    </xdr:from>
    <xdr:to>
      <xdr:col>9</xdr:col>
      <xdr:colOff>514350</xdr:colOff>
      <xdr:row>4</xdr:row>
      <xdr:rowOff>120650</xdr:rowOff>
    </xdr:to>
    <xdr:sp macro="" textlink="">
      <xdr:nvSpPr>
        <xdr:cNvPr id="9" name="Bildtext 1 8"/>
        <xdr:cNvSpPr/>
      </xdr:nvSpPr>
      <xdr:spPr>
        <a:xfrm>
          <a:off x="4616450" y="193675"/>
          <a:ext cx="1441450" cy="663575"/>
        </a:xfrm>
        <a:prstGeom prst="borderCallout1">
          <a:avLst>
            <a:gd name="adj1" fmla="val 39904"/>
            <a:gd name="adj2" fmla="val -1000"/>
            <a:gd name="adj3" fmla="val 298220"/>
            <a:gd name="adj4" fmla="val -86343"/>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 väljer du erfarenhet utifrån den rullist som kommer</a:t>
          </a:r>
          <a:r>
            <a:rPr lang="sv-SE" sz="900" baseline="0"/>
            <a:t> fram när du klickar i rutan</a:t>
          </a:r>
          <a:endParaRPr lang="sv-SE" sz="900"/>
        </a:p>
      </xdr:txBody>
    </xdr:sp>
    <xdr:clientData/>
  </xdr:twoCellAnchor>
  <xdr:twoCellAnchor>
    <xdr:from>
      <xdr:col>10</xdr:col>
      <xdr:colOff>228600</xdr:colOff>
      <xdr:row>0</xdr:row>
      <xdr:rowOff>19051</xdr:rowOff>
    </xdr:from>
    <xdr:to>
      <xdr:col>13</xdr:col>
      <xdr:colOff>152400</xdr:colOff>
      <xdr:row>5</xdr:row>
      <xdr:rowOff>25401</xdr:rowOff>
    </xdr:to>
    <xdr:sp macro="" textlink="">
      <xdr:nvSpPr>
        <xdr:cNvPr id="10" name="Bildtext 1 9"/>
        <xdr:cNvSpPr/>
      </xdr:nvSpPr>
      <xdr:spPr>
        <a:xfrm>
          <a:off x="6134100" y="19051"/>
          <a:ext cx="1695450" cy="958850"/>
        </a:xfrm>
        <a:prstGeom prst="borderCallout1">
          <a:avLst>
            <a:gd name="adj1" fmla="val 39904"/>
            <a:gd name="adj2" fmla="val -1000"/>
            <a:gd name="adj3" fmla="val 217627"/>
            <a:gd name="adj4" fmla="val -8169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sv-SE" sz="900"/>
            <a:t>Här</a:t>
          </a:r>
          <a:r>
            <a:rPr lang="sv-SE" sz="900" baseline="0"/>
            <a:t> fyller du i sysselsättningsgrad. Skriv så här: 75,0 </a:t>
          </a:r>
          <a:r>
            <a:rPr lang="sv-SE" sz="900" b="1" baseline="0"/>
            <a:t>OBS! Skriv kommatecken och inte punkt</a:t>
          </a:r>
        </a:p>
        <a:p>
          <a:pPr algn="l"/>
          <a:r>
            <a:rPr lang="sv-SE" sz="900" baseline="0"/>
            <a:t>Procentecknet kommer automatiskt</a:t>
          </a:r>
        </a:p>
        <a:p>
          <a:pPr algn="l"/>
          <a:endParaRPr lang="sv-SE" sz="900"/>
        </a:p>
      </xdr:txBody>
    </xdr:sp>
    <xdr:clientData/>
  </xdr:twoCellAnchor>
  <xdr:twoCellAnchor>
    <xdr:from>
      <xdr:col>13</xdr:col>
      <xdr:colOff>387350</xdr:colOff>
      <xdr:row>1</xdr:row>
      <xdr:rowOff>12700</xdr:rowOff>
    </xdr:from>
    <xdr:to>
      <xdr:col>17</xdr:col>
      <xdr:colOff>222250</xdr:colOff>
      <xdr:row>6</xdr:row>
      <xdr:rowOff>127000</xdr:rowOff>
    </xdr:to>
    <xdr:sp macro="" textlink="">
      <xdr:nvSpPr>
        <xdr:cNvPr id="11" name="Bildtext 1 10"/>
        <xdr:cNvSpPr/>
      </xdr:nvSpPr>
      <xdr:spPr>
        <a:xfrm>
          <a:off x="8064500" y="203200"/>
          <a:ext cx="2197100" cy="1066800"/>
        </a:xfrm>
        <a:prstGeom prst="borderCallout1">
          <a:avLst>
            <a:gd name="adj1" fmla="val 39904"/>
            <a:gd name="adj2" fmla="val -1000"/>
            <a:gd name="adj3" fmla="val 165738"/>
            <a:gd name="adj4" fmla="val -190314"/>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900"/>
            <a:t>För att göra urval klickar du på "filter"</a:t>
          </a:r>
          <a:r>
            <a:rPr lang="sv-SE" sz="900" baseline="0"/>
            <a:t> ikonen. Du får då upp en lista med möjliga urval. Du kan antingen sortera på olika socialsekreterare, eventuell indelning, antal års erfarenhet. </a:t>
          </a:r>
          <a:r>
            <a:rPr lang="sv-SE" sz="900" b="1" baseline="0"/>
            <a:t>Detta urval kan sedan analyseras djupare i fliken individuppföljning och gruppuppföljing. </a:t>
          </a:r>
          <a:endParaRPr lang="sv-SE" sz="900" baseline="0"/>
        </a:p>
        <a:p>
          <a:pPr algn="l"/>
          <a:endParaRPr lang="sv-SE" sz="900"/>
        </a:p>
      </xdr:txBody>
    </xdr:sp>
    <xdr:clientData/>
  </xdr:twoCellAnchor>
  <xdr:twoCellAnchor editAs="oneCell">
    <xdr:from>
      <xdr:col>13</xdr:col>
      <xdr:colOff>426982</xdr:colOff>
      <xdr:row>14</xdr:row>
      <xdr:rowOff>25253</xdr:rowOff>
    </xdr:from>
    <xdr:to>
      <xdr:col>14</xdr:col>
      <xdr:colOff>255533</xdr:colOff>
      <xdr:row>16</xdr:row>
      <xdr:rowOff>145246</xdr:rowOff>
    </xdr:to>
    <xdr:pic>
      <xdr:nvPicPr>
        <xdr:cNvPr id="12" name="Bildobjekt 11"/>
        <xdr:cNvPicPr>
          <a:picLocks noChangeAspect="1"/>
        </xdr:cNvPicPr>
      </xdr:nvPicPr>
      <xdr:blipFill rotWithShape="1">
        <a:blip xmlns:r="http://schemas.openxmlformats.org/officeDocument/2006/relationships" r:embed="rId2"/>
        <a:srcRect l="25657" t="47432" r="73443" b="50922"/>
        <a:stretch/>
      </xdr:blipFill>
      <xdr:spPr>
        <a:xfrm>
          <a:off x="8434332" y="2603353"/>
          <a:ext cx="444501" cy="488293"/>
        </a:xfrm>
        <a:prstGeom prst="rect">
          <a:avLst/>
        </a:prstGeom>
      </xdr:spPr>
    </xdr:pic>
    <xdr:clientData/>
  </xdr:twoCellAnchor>
  <xdr:twoCellAnchor editAs="oneCell">
    <xdr:from>
      <xdr:col>13</xdr:col>
      <xdr:colOff>381000</xdr:colOff>
      <xdr:row>11</xdr:row>
      <xdr:rowOff>50363</xdr:rowOff>
    </xdr:from>
    <xdr:to>
      <xdr:col>14</xdr:col>
      <xdr:colOff>219791</xdr:colOff>
      <xdr:row>13</xdr:row>
      <xdr:rowOff>49925</xdr:rowOff>
    </xdr:to>
    <xdr:pic>
      <xdr:nvPicPr>
        <xdr:cNvPr id="13" name="Bildobjekt 12"/>
        <xdr:cNvPicPr>
          <a:picLocks noChangeAspect="1"/>
        </xdr:cNvPicPr>
      </xdr:nvPicPr>
      <xdr:blipFill rotWithShape="1">
        <a:blip xmlns:r="http://schemas.openxmlformats.org/officeDocument/2006/relationships" r:embed="rId2"/>
        <a:srcRect l="22797" t="47558" r="76195" b="51090"/>
        <a:stretch/>
      </xdr:blipFill>
      <xdr:spPr>
        <a:xfrm>
          <a:off x="8388350" y="2076013"/>
          <a:ext cx="454741" cy="367862"/>
        </a:xfrm>
        <a:prstGeom prst="rect">
          <a:avLst/>
        </a:prstGeom>
      </xdr:spPr>
    </xdr:pic>
    <xdr:clientData/>
  </xdr:twoCellAnchor>
  <xdr:twoCellAnchor>
    <xdr:from>
      <xdr:col>14</xdr:col>
      <xdr:colOff>283634</xdr:colOff>
      <xdr:row>11</xdr:row>
      <xdr:rowOff>18613</xdr:rowOff>
    </xdr:from>
    <xdr:to>
      <xdr:col>18</xdr:col>
      <xdr:colOff>250497</xdr:colOff>
      <xdr:row>17</xdr:row>
      <xdr:rowOff>26057</xdr:rowOff>
    </xdr:to>
    <xdr:sp macro="" textlink="">
      <xdr:nvSpPr>
        <xdr:cNvPr id="14" name="textruta 13"/>
        <xdr:cNvSpPr txBox="1"/>
      </xdr:nvSpPr>
      <xdr:spPr>
        <a:xfrm>
          <a:off x="8906934" y="2044263"/>
          <a:ext cx="2430663" cy="1112344"/>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sv-SE" sz="900"/>
            <a:t>Om symbolen</a:t>
          </a:r>
          <a:r>
            <a:rPr lang="sv-SE" sz="900" baseline="0"/>
            <a:t> i fliken "Här fyller du i dina data" ser ut som till vänster är INGEN filtrering gjord.</a:t>
          </a:r>
        </a:p>
        <a:p>
          <a:endParaRPr lang="sv-SE" sz="900" baseline="0"/>
        </a:p>
        <a:p>
          <a:pPr marL="0" marR="0" indent="0" defTabSz="914400" eaLnBrk="1" fontAlgn="auto" latinLnBrk="0" hangingPunct="1">
            <a:lnSpc>
              <a:spcPct val="100000"/>
            </a:lnSpc>
            <a:spcBef>
              <a:spcPts val="0"/>
            </a:spcBef>
            <a:spcAft>
              <a:spcPts val="0"/>
            </a:spcAft>
            <a:buClrTx/>
            <a:buSzTx/>
            <a:buFontTx/>
            <a:buNone/>
            <a:tabLst/>
            <a:defRPr/>
          </a:pPr>
          <a:r>
            <a:rPr lang="sv-SE" sz="900">
              <a:solidFill>
                <a:schemeClr val="dk1"/>
              </a:solidFill>
              <a:effectLst/>
              <a:latin typeface="+mn-lt"/>
              <a:ea typeface="+mn-ea"/>
              <a:cs typeface="+mn-cs"/>
            </a:rPr>
            <a:t>Om symbolen</a:t>
          </a:r>
          <a:r>
            <a:rPr lang="sv-SE" sz="900" baseline="0">
              <a:solidFill>
                <a:schemeClr val="dk1"/>
              </a:solidFill>
              <a:effectLst/>
              <a:latin typeface="+mn-lt"/>
              <a:ea typeface="+mn-ea"/>
              <a:cs typeface="+mn-cs"/>
            </a:rPr>
            <a:t> ser ut som till vänster ÄR filtrering gjord.</a:t>
          </a:r>
          <a:endParaRPr lang="sv-SE" sz="900">
            <a:effectLst/>
          </a:endParaRPr>
        </a:p>
        <a:p>
          <a:endParaRPr lang="sv-SE" sz="1000" baseline="0"/>
        </a:p>
        <a:p>
          <a:endParaRPr lang="sv-SE" sz="1000"/>
        </a:p>
      </xdr:txBody>
    </xdr:sp>
    <xdr:clientData/>
  </xdr:twoCellAnchor>
  <xdr:twoCellAnchor editAs="oneCell">
    <xdr:from>
      <xdr:col>13</xdr:col>
      <xdr:colOff>198820</xdr:colOff>
      <xdr:row>17</xdr:row>
      <xdr:rowOff>171450</xdr:rowOff>
    </xdr:from>
    <xdr:to>
      <xdr:col>15</xdr:col>
      <xdr:colOff>465511</xdr:colOff>
      <xdr:row>31</xdr:row>
      <xdr:rowOff>58537</xdr:rowOff>
    </xdr:to>
    <xdr:pic>
      <xdr:nvPicPr>
        <xdr:cNvPr id="15" name="Bildobjekt 14"/>
        <xdr:cNvPicPr>
          <a:picLocks noChangeAspect="1"/>
        </xdr:cNvPicPr>
      </xdr:nvPicPr>
      <xdr:blipFill rotWithShape="1">
        <a:blip xmlns:r="http://schemas.openxmlformats.org/officeDocument/2006/relationships" r:embed="rId3"/>
        <a:srcRect l="11867" t="49518" r="73300" b="14724"/>
        <a:stretch/>
      </xdr:blipFill>
      <xdr:spPr>
        <a:xfrm>
          <a:off x="8206170" y="3302000"/>
          <a:ext cx="1498591" cy="2465187"/>
        </a:xfrm>
        <a:prstGeom prst="rect">
          <a:avLst/>
        </a:prstGeom>
      </xdr:spPr>
    </xdr:pic>
    <xdr:clientData/>
  </xdr:twoCellAnchor>
  <xdr:twoCellAnchor>
    <xdr:from>
      <xdr:col>15</xdr:col>
      <xdr:colOff>546320</xdr:colOff>
      <xdr:row>18</xdr:row>
      <xdr:rowOff>99045</xdr:rowOff>
    </xdr:from>
    <xdr:to>
      <xdr:col>19</xdr:col>
      <xdr:colOff>419100</xdr:colOff>
      <xdr:row>27</xdr:row>
      <xdr:rowOff>161925</xdr:rowOff>
    </xdr:to>
    <xdr:sp macro="" textlink="">
      <xdr:nvSpPr>
        <xdr:cNvPr id="16" name="textruta 15"/>
        <xdr:cNvSpPr txBox="1"/>
      </xdr:nvSpPr>
      <xdr:spPr>
        <a:xfrm>
          <a:off x="9404570" y="3528045"/>
          <a:ext cx="2234980" cy="177738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sv-SE" sz="1000">
              <a:effectLst/>
            </a:rPr>
            <a:t>Till</a:t>
          </a:r>
          <a:r>
            <a:rPr lang="sv-SE" sz="1000" baseline="0">
              <a:effectLst/>
            </a:rPr>
            <a:t> vänster visas exempel på den "meny" som visas när du gört ett urval (klickar på filterikonen). Är rutan ibockad så visas endast dessa. Är de icke ibockade visas de inte. För att återställa dina urval klickar du på Markera allt. </a:t>
          </a:r>
        </a:p>
        <a:p>
          <a:r>
            <a:rPr lang="sv-SE" sz="1000" u="sng" baseline="0">
              <a:effectLst/>
            </a:rPr>
            <a:t>Tänk på att vid urval ALLTID klicka ur Tomma. </a:t>
          </a:r>
          <a:endParaRPr lang="sv-SE" sz="1000" u="sng" baseline="0"/>
        </a:p>
        <a:p>
          <a:endParaRPr lang="sv-SE" sz="1000"/>
        </a:p>
      </xdr:txBody>
    </xdr:sp>
    <xdr:clientData/>
  </xdr:twoCellAnchor>
  <xdr:twoCellAnchor>
    <xdr:from>
      <xdr:col>3</xdr:col>
      <xdr:colOff>127000</xdr:colOff>
      <xdr:row>10</xdr:row>
      <xdr:rowOff>139700</xdr:rowOff>
    </xdr:from>
    <xdr:to>
      <xdr:col>13</xdr:col>
      <xdr:colOff>426982</xdr:colOff>
      <xdr:row>15</xdr:row>
      <xdr:rowOff>85250</xdr:rowOff>
    </xdr:to>
    <xdr:cxnSp macro="">
      <xdr:nvCxnSpPr>
        <xdr:cNvPr id="17" name="Rak pil 16"/>
        <xdr:cNvCxnSpPr>
          <a:stCxn id="12" idx="1"/>
        </xdr:cNvCxnSpPr>
      </xdr:nvCxnSpPr>
      <xdr:spPr>
        <a:xfrm flipH="1" flipV="1">
          <a:off x="1974850" y="1981200"/>
          <a:ext cx="6459482" cy="866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368300</xdr:colOff>
      <xdr:row>10</xdr:row>
      <xdr:rowOff>152400</xdr:rowOff>
    </xdr:from>
    <xdr:to>
      <xdr:col>13</xdr:col>
      <xdr:colOff>381000</xdr:colOff>
      <xdr:row>12</xdr:row>
      <xdr:rowOff>50144</xdr:rowOff>
    </xdr:to>
    <xdr:cxnSp macro="">
      <xdr:nvCxnSpPr>
        <xdr:cNvPr id="19" name="Rak pil 18"/>
        <xdr:cNvCxnSpPr>
          <a:stCxn id="13" idx="1"/>
        </xdr:cNvCxnSpPr>
      </xdr:nvCxnSpPr>
      <xdr:spPr>
        <a:xfrm flipH="1" flipV="1">
          <a:off x="984250" y="1993900"/>
          <a:ext cx="7404100" cy="266044"/>
        </a:xfrm>
        <a:prstGeom prst="straightConnector1">
          <a:avLst/>
        </a:prstGeom>
        <a:ln>
          <a:tailEnd type="triangle"/>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0</xdr:col>
      <xdr:colOff>238125</xdr:colOff>
      <xdr:row>34</xdr:row>
      <xdr:rowOff>123824</xdr:rowOff>
    </xdr:from>
    <xdr:to>
      <xdr:col>2</xdr:col>
      <xdr:colOff>447675</xdr:colOff>
      <xdr:row>39</xdr:row>
      <xdr:rowOff>57149</xdr:rowOff>
    </xdr:to>
    <xdr:sp macro="" textlink="">
      <xdr:nvSpPr>
        <xdr:cNvPr id="18" name="Bildtext 1 17"/>
        <xdr:cNvSpPr/>
      </xdr:nvSpPr>
      <xdr:spPr>
        <a:xfrm>
          <a:off x="238125" y="6600824"/>
          <a:ext cx="1390650" cy="885825"/>
        </a:xfrm>
        <a:prstGeom prst="borderCallout1">
          <a:avLst>
            <a:gd name="adj1" fmla="val 39904"/>
            <a:gd name="adj2" fmla="val -1000"/>
            <a:gd name="adj3" fmla="val -57237"/>
            <a:gd name="adj4" fmla="val 19074"/>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sv-SE" sz="900"/>
            <a:t>Här ser du hur färgsättningen fördelas utifrån hur många poäng över / under man ligger sin "OK-poäng".</a:t>
          </a:r>
        </a:p>
      </xdr:txBody>
    </xdr:sp>
    <xdr:clientData/>
  </xdr:twoCellAnchor>
  <xdr:twoCellAnchor>
    <xdr:from>
      <xdr:col>9</xdr:col>
      <xdr:colOff>304799</xdr:colOff>
      <xdr:row>28</xdr:row>
      <xdr:rowOff>38100</xdr:rowOff>
    </xdr:from>
    <xdr:to>
      <xdr:col>12</xdr:col>
      <xdr:colOff>9524</xdr:colOff>
      <xdr:row>32</xdr:row>
      <xdr:rowOff>161925</xdr:rowOff>
    </xdr:to>
    <xdr:sp macro="" textlink="">
      <xdr:nvSpPr>
        <xdr:cNvPr id="20" name="Bildtext 1 19"/>
        <xdr:cNvSpPr/>
      </xdr:nvSpPr>
      <xdr:spPr>
        <a:xfrm>
          <a:off x="5619749" y="5372100"/>
          <a:ext cx="1476375" cy="885825"/>
        </a:xfrm>
        <a:prstGeom prst="borderCallout1">
          <a:avLst>
            <a:gd name="adj1" fmla="val 39904"/>
            <a:gd name="adj2" fmla="val -1000"/>
            <a:gd name="adj3" fmla="val -140033"/>
            <a:gd name="adj4" fmla="val -2844"/>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sv-SE" sz="900"/>
            <a:t>Färgsättningen sker automatiskt och procentsiffran</a:t>
          </a:r>
          <a:r>
            <a:rPr lang="sv-SE" sz="900" baseline="0"/>
            <a:t> i cellen visar hur man ligger över eller under sin "OK-poäng"</a:t>
          </a:r>
          <a:endParaRPr lang="sv-SE" sz="900"/>
        </a:p>
      </xdr:txBody>
    </xdr:sp>
    <xdr:clientData/>
  </xdr:twoCellAnchor>
  <xdr:twoCellAnchor editAs="oneCell">
    <xdr:from>
      <xdr:col>1</xdr:col>
      <xdr:colOff>400051</xdr:colOff>
      <xdr:row>7</xdr:row>
      <xdr:rowOff>142875</xdr:rowOff>
    </xdr:from>
    <xdr:to>
      <xdr:col>3</xdr:col>
      <xdr:colOff>62595</xdr:colOff>
      <xdr:row>9</xdr:row>
      <xdr:rowOff>114301</xdr:rowOff>
    </xdr:to>
    <xdr:pic>
      <xdr:nvPicPr>
        <xdr:cNvPr id="22" name="Bildobjekt 21"/>
        <xdr:cNvPicPr>
          <a:picLocks noChangeAspect="1"/>
        </xdr:cNvPicPr>
      </xdr:nvPicPr>
      <xdr:blipFill rotWithShape="1">
        <a:blip xmlns:r="http://schemas.openxmlformats.org/officeDocument/2006/relationships" r:embed="rId4"/>
        <a:srcRect l="58434" t="26966" r="35733" b="69136"/>
        <a:stretch/>
      </xdr:blipFill>
      <xdr:spPr>
        <a:xfrm>
          <a:off x="990601" y="1476375"/>
          <a:ext cx="843644" cy="3524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81643</xdr:colOff>
      <xdr:row>0</xdr:row>
      <xdr:rowOff>82591</xdr:rowOff>
    </xdr:from>
    <xdr:to>
      <xdr:col>7</xdr:col>
      <xdr:colOff>353786</xdr:colOff>
      <xdr:row>13</xdr:row>
      <xdr:rowOff>158791</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436489</xdr:colOff>
      <xdr:row>0</xdr:row>
      <xdr:rowOff>163285</xdr:rowOff>
    </xdr:from>
    <xdr:to>
      <xdr:col>15</xdr:col>
      <xdr:colOff>108858</xdr:colOff>
      <xdr:row>14</xdr:row>
      <xdr:rowOff>48985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167933</xdr:colOff>
      <xdr:row>0</xdr:row>
      <xdr:rowOff>171264</xdr:rowOff>
    </xdr:from>
    <xdr:to>
      <xdr:col>22</xdr:col>
      <xdr:colOff>503464</xdr:colOff>
      <xdr:row>14</xdr:row>
      <xdr:rowOff>56964</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10240</xdr:colOff>
      <xdr:row>0</xdr:row>
      <xdr:rowOff>170509</xdr:rowOff>
    </xdr:from>
    <xdr:to>
      <xdr:col>30</xdr:col>
      <xdr:colOff>340177</xdr:colOff>
      <xdr:row>14</xdr:row>
      <xdr:rowOff>56209</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484035</xdr:colOff>
      <xdr:row>0</xdr:row>
      <xdr:rowOff>136071</xdr:rowOff>
    </xdr:from>
    <xdr:to>
      <xdr:col>38</xdr:col>
      <xdr:colOff>136072</xdr:colOff>
      <xdr:row>14</xdr:row>
      <xdr:rowOff>21771</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38</xdr:col>
      <xdr:colOff>307030</xdr:colOff>
      <xdr:row>0</xdr:row>
      <xdr:rowOff>157468</xdr:rowOff>
    </xdr:from>
    <xdr:to>
      <xdr:col>45</xdr:col>
      <xdr:colOff>610053</xdr:colOff>
      <xdr:row>14</xdr:row>
      <xdr:rowOff>43168</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31750</xdr:colOff>
      <xdr:row>14</xdr:row>
      <xdr:rowOff>95250</xdr:rowOff>
    </xdr:from>
    <xdr:to>
      <xdr:col>7</xdr:col>
      <xdr:colOff>340784</xdr:colOff>
      <xdr:row>28</xdr:row>
      <xdr:rowOff>171450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403679</xdr:colOff>
      <xdr:row>14</xdr:row>
      <xdr:rowOff>138339</xdr:rowOff>
    </xdr:from>
    <xdr:to>
      <xdr:col>15</xdr:col>
      <xdr:colOff>109463</xdr:colOff>
      <xdr:row>29</xdr:row>
      <xdr:rowOff>24039</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183696</xdr:colOff>
      <xdr:row>14</xdr:row>
      <xdr:rowOff>138339</xdr:rowOff>
    </xdr:from>
    <xdr:to>
      <xdr:col>22</xdr:col>
      <xdr:colOff>501802</xdr:colOff>
      <xdr:row>29</xdr:row>
      <xdr:rowOff>24039</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15875</xdr:colOff>
      <xdr:row>14</xdr:row>
      <xdr:rowOff>165553</xdr:rowOff>
    </xdr:from>
    <xdr:to>
      <xdr:col>30</xdr:col>
      <xdr:colOff>333980</xdr:colOff>
      <xdr:row>29</xdr:row>
      <xdr:rowOff>51253</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453571</xdr:colOff>
      <xdr:row>14</xdr:row>
      <xdr:rowOff>167821</xdr:rowOff>
    </xdr:from>
    <xdr:to>
      <xdr:col>38</xdr:col>
      <xdr:colOff>150284</xdr:colOff>
      <xdr:row>29</xdr:row>
      <xdr:rowOff>53521</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38</xdr:col>
      <xdr:colOff>274410</xdr:colOff>
      <xdr:row>14</xdr:row>
      <xdr:rowOff>145143</xdr:rowOff>
    </xdr:from>
    <xdr:to>
      <xdr:col>45</xdr:col>
      <xdr:colOff>592516</xdr:colOff>
      <xdr:row>29</xdr:row>
      <xdr:rowOff>30843</xdr:rowOff>
    </xdr:to>
    <xdr:graphicFrame macro="">
      <xdr:nvGraphicFramePr>
        <xdr:cNvPr id="13"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232831</xdr:colOff>
      <xdr:row>30</xdr:row>
      <xdr:rowOff>137583</xdr:rowOff>
    </xdr:from>
    <xdr:to>
      <xdr:col>26</xdr:col>
      <xdr:colOff>174624</xdr:colOff>
      <xdr:row>44</xdr:row>
      <xdr:rowOff>63500</xdr:rowOff>
    </xdr:to>
    <xdr:sp macro="" textlink="">
      <xdr:nvSpPr>
        <xdr:cNvPr id="14" name="textruta 13"/>
        <xdr:cNvSpPr txBox="1"/>
      </xdr:nvSpPr>
      <xdr:spPr>
        <a:xfrm>
          <a:off x="232831" y="5852583"/>
          <a:ext cx="15213543" cy="2592917"/>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a:effectLst/>
            </a:rPr>
            <a:t>Förklaring!</a:t>
          </a:r>
        </a:p>
        <a:p>
          <a:r>
            <a:rPr lang="sv-SE" sz="1400">
              <a:effectLst/>
            </a:rPr>
            <a:t>Tänk på att diagrammet Upplevd arbetsebelasning</a:t>
          </a:r>
          <a:r>
            <a:rPr lang="sv-SE" sz="1400" baseline="0">
              <a:effectLst/>
            </a:rPr>
            <a:t> </a:t>
          </a:r>
          <a:r>
            <a:rPr lang="sv-SE" sz="1400">
              <a:effectLst/>
            </a:rPr>
            <a:t>per månad  inte påverkas av filtrering.</a:t>
          </a:r>
          <a:r>
            <a:rPr lang="sv-SE" sz="1400" baseline="0">
              <a:effectLst/>
            </a:rPr>
            <a:t>  F</a:t>
          </a:r>
          <a:r>
            <a:rPr lang="sv-SE" sz="1400">
              <a:effectLst/>
            </a:rPr>
            <a:t>ör</a:t>
          </a:r>
          <a:r>
            <a:rPr lang="sv-SE" sz="1400" baseline="0">
              <a:effectLst/>
            </a:rPr>
            <a:t> att skriva ut diagram så markerar du aktuellt diagram (klicka en gång på diagrammet) och väljer skriv ut. </a:t>
          </a:r>
          <a:endParaRPr lang="sv-SE" sz="1400">
            <a:effectLst/>
          </a:endParaRPr>
        </a:p>
        <a:p>
          <a:endParaRPr lang="sv-SE" sz="1400">
            <a:effectLst/>
          </a:endParaRPr>
        </a:p>
        <a:p>
          <a:r>
            <a:rPr lang="sv-SE" sz="1400">
              <a:effectLst/>
            </a:rPr>
            <a:t>Förklaring av diagram:</a:t>
          </a:r>
        </a:p>
        <a:p>
          <a:endParaRPr lang="sv-SE" sz="1400" baseline="0"/>
        </a:p>
        <a:p>
          <a:r>
            <a:rPr lang="sv-SE" sz="1400" b="1" baseline="0">
              <a:solidFill>
                <a:schemeClr val="dk1"/>
              </a:solidFill>
              <a:effectLst/>
              <a:latin typeface="+mn-lt"/>
              <a:ea typeface="+mn-ea"/>
              <a:cs typeface="+mn-cs"/>
            </a:rPr>
            <a:t>Fördelning upplevd arbetsbelastning</a:t>
          </a:r>
          <a:endParaRPr lang="sv-SE" sz="1400">
            <a:effectLst/>
          </a:endParaRPr>
        </a:p>
        <a:p>
          <a:pPr eaLnBrk="1" fontAlgn="auto" latinLnBrk="0" hangingPunct="1"/>
          <a:r>
            <a:rPr lang="sv-SE" sz="1400" b="0" baseline="0">
              <a:solidFill>
                <a:schemeClr val="dk1"/>
              </a:solidFill>
              <a:effectLst/>
              <a:latin typeface="+mn-lt"/>
              <a:ea typeface="+mn-ea"/>
              <a:cs typeface="+mn-cs"/>
            </a:rPr>
            <a:t>Visar fördelningen av upplevd arbetsbelastning totalt för hela personalstyrkan. Delarna i cirkeln fördeles utifrån procentuell fördelning ,i cirkeln visas antalet personal samt procentsiffran.Tyvärr finns inte funktionen idagläget att cirkeldiagrammen uppdateras utifrån urval. </a:t>
          </a:r>
          <a:endParaRPr lang="sv-SE" sz="1400">
            <a:effectLst/>
          </a:endParaRPr>
        </a:p>
        <a:p>
          <a:endParaRPr lang="sv-SE" sz="1400" baseline="0"/>
        </a:p>
        <a:p>
          <a:r>
            <a:rPr lang="sv-SE" sz="1400" b="1"/>
            <a:t>Medelpoäng och "ok"-poäng per anställd under aktuell månad</a:t>
          </a:r>
        </a:p>
        <a:p>
          <a:r>
            <a:rPr lang="sv-SE" sz="1400" baseline="0"/>
            <a:t>Diagrammet visar poäng för aktuell socialsekreterare i förhållande till OK poäng under aktuell månad. Syftet ära tt få överblicksbild kring hur personalen i stort ligger i förhållande till sin"OK-poäng".</a:t>
          </a:r>
          <a:endParaRPr lang="sv-SE" sz="1400" b="0" baseline="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2762250</xdr:colOff>
      <xdr:row>2</xdr:row>
      <xdr:rowOff>35719</xdr:rowOff>
    </xdr:from>
    <xdr:to>
      <xdr:col>8</xdr:col>
      <xdr:colOff>711752</xdr:colOff>
      <xdr:row>5</xdr:row>
      <xdr:rowOff>142876</xdr:rowOff>
    </xdr:to>
    <xdr:pic>
      <xdr:nvPicPr>
        <xdr:cNvPr id="4" name="Bildobjekt 3"/>
        <xdr:cNvPicPr>
          <a:picLocks noChangeAspect="1"/>
        </xdr:cNvPicPr>
      </xdr:nvPicPr>
      <xdr:blipFill>
        <a:blip xmlns:r="http://schemas.openxmlformats.org/officeDocument/2006/relationships" r:embed="rId1"/>
        <a:stretch>
          <a:fillRect/>
        </a:stretch>
      </xdr:blipFill>
      <xdr:spPr>
        <a:xfrm>
          <a:off x="5250656" y="130969"/>
          <a:ext cx="2223846" cy="6905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444954</xdr:colOff>
      <xdr:row>1</xdr:row>
      <xdr:rowOff>33677</xdr:rowOff>
    </xdr:from>
    <xdr:to>
      <xdr:col>10</xdr:col>
      <xdr:colOff>190500</xdr:colOff>
      <xdr:row>17</xdr:row>
      <xdr:rowOff>108856</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276225</xdr:colOff>
      <xdr:row>1</xdr:row>
      <xdr:rowOff>35718</xdr:rowOff>
    </xdr:from>
    <xdr:to>
      <xdr:col>20</xdr:col>
      <xdr:colOff>228600</xdr:colOff>
      <xdr:row>17</xdr:row>
      <xdr:rowOff>130968</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427870</xdr:colOff>
      <xdr:row>17</xdr:row>
      <xdr:rowOff>149528</xdr:rowOff>
    </xdr:from>
    <xdr:to>
      <xdr:col>10</xdr:col>
      <xdr:colOff>179916</xdr:colOff>
      <xdr:row>32</xdr:row>
      <xdr:rowOff>35228</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340254</xdr:colOff>
      <xdr:row>12</xdr:row>
      <xdr:rowOff>145970</xdr:rowOff>
    </xdr:from>
    <xdr:to>
      <xdr:col>20</xdr:col>
      <xdr:colOff>231776</xdr:colOff>
      <xdr:row>15</xdr:row>
      <xdr:rowOff>95250</xdr:rowOff>
    </xdr:to>
    <xdr:sp macro="" textlink="">
      <xdr:nvSpPr>
        <xdr:cNvPr id="7" name="textruta 6"/>
        <xdr:cNvSpPr txBox="1"/>
      </xdr:nvSpPr>
      <xdr:spPr>
        <a:xfrm>
          <a:off x="11877410" y="2539126"/>
          <a:ext cx="486835" cy="520780"/>
        </a:xfrm>
        <a:prstGeom prst="rect">
          <a:avLst/>
        </a:prstGeom>
        <a:solidFill>
          <a:srgbClr val="B9CDE5">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800"/>
            <a:t>För</a:t>
          </a:r>
          <a:r>
            <a:rPr lang="sv-SE" sz="800" baseline="0"/>
            <a:t> lite att göra</a:t>
          </a:r>
          <a:endParaRPr lang="sv-SE" sz="800"/>
        </a:p>
      </xdr:txBody>
    </xdr:sp>
    <xdr:clientData/>
  </xdr:twoCellAnchor>
  <xdr:twoCellAnchor>
    <xdr:from>
      <xdr:col>19</xdr:col>
      <xdr:colOff>336021</xdr:colOff>
      <xdr:row>6</xdr:row>
      <xdr:rowOff>54769</xdr:rowOff>
    </xdr:from>
    <xdr:to>
      <xdr:col>20</xdr:col>
      <xdr:colOff>244606</xdr:colOff>
      <xdr:row>8</xdr:row>
      <xdr:rowOff>66676</xdr:rowOff>
    </xdr:to>
    <xdr:sp macro="" textlink="">
      <xdr:nvSpPr>
        <xdr:cNvPr id="8" name="textruta 4"/>
        <xdr:cNvSpPr txBox="1"/>
      </xdr:nvSpPr>
      <xdr:spPr>
        <a:xfrm>
          <a:off x="11785071" y="1302544"/>
          <a:ext cx="499135" cy="392907"/>
        </a:xfrm>
        <a:prstGeom prst="rect">
          <a:avLst/>
        </a:prstGeom>
        <a:solidFill>
          <a:srgbClr val="FFC00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v-SE" sz="800"/>
            <a:t>För mkt att göra</a:t>
          </a:r>
        </a:p>
      </xdr:txBody>
    </xdr:sp>
    <xdr:clientData/>
  </xdr:twoCellAnchor>
  <xdr:twoCellAnchor>
    <xdr:from>
      <xdr:col>19</xdr:col>
      <xdr:colOff>336020</xdr:colOff>
      <xdr:row>8</xdr:row>
      <xdr:rowOff>92075</xdr:rowOff>
    </xdr:from>
    <xdr:to>
      <xdr:col>20</xdr:col>
      <xdr:colOff>244607</xdr:colOff>
      <xdr:row>10</xdr:row>
      <xdr:rowOff>123825</xdr:rowOff>
    </xdr:to>
    <xdr:sp macro="" textlink="">
      <xdr:nvSpPr>
        <xdr:cNvPr id="9" name="textruta 4"/>
        <xdr:cNvSpPr txBox="1"/>
      </xdr:nvSpPr>
      <xdr:spPr>
        <a:xfrm>
          <a:off x="11785070" y="1720850"/>
          <a:ext cx="499137" cy="412750"/>
        </a:xfrm>
        <a:prstGeom prst="rect">
          <a:avLst/>
        </a:prstGeom>
        <a:solidFill>
          <a:srgbClr val="FFFF0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v-SE" sz="800"/>
            <a:t>Lite för mkt att göra</a:t>
          </a:r>
        </a:p>
      </xdr:txBody>
    </xdr:sp>
    <xdr:clientData/>
  </xdr:twoCellAnchor>
  <xdr:twoCellAnchor>
    <xdr:from>
      <xdr:col>19</xdr:col>
      <xdr:colOff>341580</xdr:colOff>
      <xdr:row>10</xdr:row>
      <xdr:rowOff>137584</xdr:rowOff>
    </xdr:from>
    <xdr:to>
      <xdr:col>20</xdr:col>
      <xdr:colOff>223502</xdr:colOff>
      <xdr:row>12</xdr:row>
      <xdr:rowOff>161396</xdr:rowOff>
    </xdr:to>
    <xdr:sp macro="" textlink="">
      <xdr:nvSpPr>
        <xdr:cNvPr id="10" name="textruta 4"/>
        <xdr:cNvSpPr txBox="1"/>
      </xdr:nvSpPr>
      <xdr:spPr>
        <a:xfrm>
          <a:off x="11790630" y="2147359"/>
          <a:ext cx="472472" cy="404812"/>
        </a:xfrm>
        <a:prstGeom prst="rect">
          <a:avLst/>
        </a:prstGeom>
        <a:solidFill>
          <a:srgbClr val="92D05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v-SE" sz="800"/>
            <a:t>Okej</a:t>
          </a:r>
          <a:endParaRPr lang="sv-SE" sz="1050"/>
        </a:p>
      </xdr:txBody>
    </xdr:sp>
    <xdr:clientData/>
  </xdr:twoCellAnchor>
  <xdr:twoCellAnchor>
    <xdr:from>
      <xdr:col>1</xdr:col>
      <xdr:colOff>243415</xdr:colOff>
      <xdr:row>3</xdr:row>
      <xdr:rowOff>139620</xdr:rowOff>
    </xdr:from>
    <xdr:to>
      <xdr:col>1</xdr:col>
      <xdr:colOff>317500</xdr:colOff>
      <xdr:row>10</xdr:row>
      <xdr:rowOff>174625</xdr:rowOff>
    </xdr:to>
    <xdr:sp macro="" textlink="">
      <xdr:nvSpPr>
        <xdr:cNvPr id="11" name="textruta 4"/>
        <xdr:cNvSpPr txBox="1"/>
      </xdr:nvSpPr>
      <xdr:spPr>
        <a:xfrm>
          <a:off x="830790" y="814308"/>
          <a:ext cx="74085" cy="136850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sv-SE" sz="1100"/>
        </a:p>
      </xdr:txBody>
    </xdr:sp>
    <xdr:clientData/>
  </xdr:twoCellAnchor>
  <xdr:twoCellAnchor>
    <xdr:from>
      <xdr:col>10</xdr:col>
      <xdr:colOff>266700</xdr:colOff>
      <xdr:row>17</xdr:row>
      <xdr:rowOff>165932</xdr:rowOff>
    </xdr:from>
    <xdr:to>
      <xdr:col>20</xdr:col>
      <xdr:colOff>238125</xdr:colOff>
      <xdr:row>32</xdr:row>
      <xdr:rowOff>51632</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47623</xdr:colOff>
      <xdr:row>0</xdr:row>
      <xdr:rowOff>111125</xdr:rowOff>
    </xdr:from>
    <xdr:to>
      <xdr:col>26</xdr:col>
      <xdr:colOff>365125</xdr:colOff>
      <xdr:row>34</xdr:row>
      <xdr:rowOff>71438</xdr:rowOff>
    </xdr:to>
    <xdr:sp macro="" textlink="">
      <xdr:nvSpPr>
        <xdr:cNvPr id="14" name="textruta 13"/>
        <xdr:cNvSpPr txBox="1"/>
      </xdr:nvSpPr>
      <xdr:spPr>
        <a:xfrm>
          <a:off x="12775404" y="111125"/>
          <a:ext cx="3294065" cy="6544469"/>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effectLst/>
            </a:rPr>
            <a:t>Förklaring!</a:t>
          </a:r>
        </a:p>
        <a:p>
          <a:endParaRPr lang="sv-SE" sz="1100">
            <a:effectLst/>
          </a:endParaRPr>
        </a:p>
        <a:p>
          <a:pPr marL="0" marR="0" indent="0" defTabSz="914400" eaLnBrk="1" fontAlgn="auto" latinLnBrk="0" hangingPunct="1">
            <a:lnSpc>
              <a:spcPct val="100000"/>
            </a:lnSpc>
            <a:spcBef>
              <a:spcPts val="0"/>
            </a:spcBef>
            <a:spcAft>
              <a:spcPts val="0"/>
            </a:spcAft>
            <a:buClrTx/>
            <a:buSzTx/>
            <a:buFontTx/>
            <a:buNone/>
            <a:tabLst/>
            <a:defRPr/>
          </a:pPr>
          <a:r>
            <a:rPr lang="sv-SE" sz="1100">
              <a:effectLst/>
            </a:rPr>
            <a:t>Tänk på att samtliga diagram följer upp på indivdnivå. Om</a:t>
          </a:r>
          <a:r>
            <a:rPr lang="sv-SE" sz="1100" baseline="0">
              <a:effectLst/>
            </a:rPr>
            <a:t> du gör ett urval med fler än 3 personer så blir diagramen svårlästa pga av många linjer. Syftet med fliken är följa upp på individnivå. </a:t>
          </a:r>
          <a:r>
            <a:rPr lang="sv-SE" sz="1100">
              <a:solidFill>
                <a:schemeClr val="dk1"/>
              </a:solidFill>
              <a:effectLst/>
              <a:latin typeface="+mn-lt"/>
              <a:ea typeface="+mn-ea"/>
              <a:cs typeface="+mn-cs"/>
            </a:rPr>
            <a:t>För</a:t>
          </a:r>
          <a:r>
            <a:rPr lang="sv-SE" sz="1100" baseline="0">
              <a:solidFill>
                <a:schemeClr val="dk1"/>
              </a:solidFill>
              <a:effectLst/>
              <a:latin typeface="+mn-lt"/>
              <a:ea typeface="+mn-ea"/>
              <a:cs typeface="+mn-cs"/>
            </a:rPr>
            <a:t> att skriva ut diagram så markerar du aktuellt diagram (klicka en gång på diagrammet) och väljer skriv ut. </a:t>
          </a:r>
          <a:endParaRPr lang="sv-SE">
            <a:effectLst/>
          </a:endParaRPr>
        </a:p>
        <a:p>
          <a:endParaRPr lang="sv-SE" sz="1100">
            <a:effectLst/>
          </a:endParaRPr>
        </a:p>
        <a:p>
          <a:endParaRPr lang="sv-SE" sz="1100">
            <a:effectLst/>
          </a:endParaRPr>
        </a:p>
        <a:p>
          <a:r>
            <a:rPr lang="sv-SE" sz="1100">
              <a:effectLst/>
            </a:rPr>
            <a:t>Förklaring av diagram:</a:t>
          </a:r>
        </a:p>
        <a:p>
          <a:endParaRPr lang="sv-SE" sz="1100" baseline="0"/>
        </a:p>
        <a:p>
          <a:r>
            <a:rPr lang="sv-SE" sz="1100" b="1"/>
            <a:t>Procentuellt</a:t>
          </a:r>
          <a:r>
            <a:rPr lang="sv-SE" sz="1100" b="1" baseline="0"/>
            <a:t> över/under OK poäng</a:t>
          </a:r>
        </a:p>
        <a:p>
          <a:endParaRPr lang="sv-SE" sz="1100" baseline="0"/>
        </a:p>
        <a:p>
          <a:r>
            <a:rPr lang="sv-SE" sz="1100" baseline="0"/>
            <a:t>Diagrammet visar den procentuella skillnaden mellan den enskildes aktuella poäng och den poäng man "bör" ligga på enligt skalan. Vägledande är färgsättnng som uppstår under flilken "Här fyller du i din data". Se kolumn som heter FÄRG. Samma intervallfärgläggning finns i diagrammet vid den vertikala stapeln. Diagrammet har en gräns på 160%, allt över 160% visas inte därför är det viktgt att se den enskildes resultat under fliken "här fyller du i din data". </a:t>
          </a:r>
        </a:p>
        <a:p>
          <a:endParaRPr lang="sv-SE" sz="1100" baseline="0"/>
        </a:p>
        <a:p>
          <a:r>
            <a:rPr lang="sv-SE" sz="1100" b="1"/>
            <a:t>Upplevd</a:t>
          </a:r>
          <a:r>
            <a:rPr lang="sv-SE" sz="1100" b="1" baseline="0"/>
            <a:t> arbetsbelastning</a:t>
          </a:r>
        </a:p>
        <a:p>
          <a:r>
            <a:rPr lang="sv-SE" sz="1100" b="0" baseline="0"/>
            <a:t>Diagrammet visar resultatet från den mätning som genomförts med socialsekreteraren. Notera hur sifferskalan och färgsättning på högra sidan av diagrammet. </a:t>
          </a:r>
        </a:p>
        <a:p>
          <a:endParaRPr lang="sv-SE" sz="1100" b="0" baseline="0"/>
        </a:p>
        <a:p>
          <a:r>
            <a:rPr lang="sv-SE" sz="1100" b="1" baseline="0"/>
            <a:t>Flextid</a:t>
          </a:r>
        </a:p>
        <a:p>
          <a:r>
            <a:rPr lang="sv-SE" sz="1100" b="0" baseline="0"/>
            <a:t>Visar den aktuella flextid socialsekreteraren hade vid mättillfället. </a:t>
          </a:r>
        </a:p>
        <a:p>
          <a:endParaRPr lang="sv-SE" sz="1100" b="0" baseline="0"/>
        </a:p>
        <a:p>
          <a:r>
            <a:rPr lang="sv-SE" sz="1100" b="1" baseline="0"/>
            <a:t>Antal oskrivna utredningar</a:t>
          </a:r>
        </a:p>
        <a:p>
          <a:r>
            <a:rPr lang="sv-SE" sz="1100" b="0" baseline="0"/>
            <a:t>Visar antalet oskrivna utredningar för socialsekreteraren vid mättillfället. </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0.06598</cdr:x>
      <cdr:y>0.59602</cdr:y>
    </cdr:from>
    <cdr:to>
      <cdr:x>0.07935</cdr:x>
      <cdr:y>0.62586</cdr:y>
    </cdr:to>
    <cdr:sp macro="" textlink="">
      <cdr:nvSpPr>
        <cdr:cNvPr id="2" name="textruta 4"/>
        <cdr:cNvSpPr txBox="1"/>
      </cdr:nvSpPr>
      <cdr:spPr>
        <a:xfrm xmlns:a="http://schemas.openxmlformats.org/drawingml/2006/main">
          <a:off x="387395" y="1861468"/>
          <a:ext cx="78480" cy="93200"/>
        </a:xfrm>
        <a:prstGeom xmlns:a="http://schemas.openxmlformats.org/drawingml/2006/main" prst="rect">
          <a:avLst/>
        </a:prstGeom>
        <a:solidFill xmlns:a="http://schemas.openxmlformats.org/drawingml/2006/main">
          <a:srgbClr val="FFC00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0.06621</cdr:x>
      <cdr:y>0.62947</cdr:y>
    </cdr:from>
    <cdr:to>
      <cdr:x>0.08036</cdr:x>
      <cdr:y>0.66398</cdr:y>
    </cdr:to>
    <cdr:sp macro="" textlink="">
      <cdr:nvSpPr>
        <cdr:cNvPr id="3" name="textruta 4"/>
        <cdr:cNvSpPr txBox="1"/>
      </cdr:nvSpPr>
      <cdr:spPr>
        <a:xfrm xmlns:a="http://schemas.openxmlformats.org/drawingml/2006/main">
          <a:off x="388738" y="1965941"/>
          <a:ext cx="83089" cy="107788"/>
        </a:xfrm>
        <a:prstGeom xmlns:a="http://schemas.openxmlformats.org/drawingml/2006/main" prst="rect">
          <a:avLst/>
        </a:prstGeom>
        <a:solidFill xmlns:a="http://schemas.openxmlformats.org/drawingml/2006/main">
          <a:srgbClr val="FFFF0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0.06607</cdr:x>
      <cdr:y>0.66353</cdr:y>
    </cdr:from>
    <cdr:to>
      <cdr:x>0.07833</cdr:x>
      <cdr:y>0.69448</cdr:y>
    </cdr:to>
    <cdr:sp macro="" textlink="">
      <cdr:nvSpPr>
        <cdr:cNvPr id="4" name="textruta 4"/>
        <cdr:cNvSpPr txBox="1"/>
      </cdr:nvSpPr>
      <cdr:spPr>
        <a:xfrm xmlns:a="http://schemas.openxmlformats.org/drawingml/2006/main">
          <a:off x="387893" y="2072316"/>
          <a:ext cx="72028" cy="96663"/>
        </a:xfrm>
        <a:prstGeom xmlns:a="http://schemas.openxmlformats.org/drawingml/2006/main" prst="rect">
          <a:avLst/>
        </a:prstGeom>
        <a:solidFill xmlns:a="http://schemas.openxmlformats.org/drawingml/2006/main">
          <a:srgbClr val="92D05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0.06622</cdr:x>
      <cdr:y>0.69686</cdr:y>
    </cdr:from>
    <cdr:to>
      <cdr:x>0.07935</cdr:x>
      <cdr:y>0.72688</cdr:y>
    </cdr:to>
    <cdr:sp macro="" textlink="">
      <cdr:nvSpPr>
        <cdr:cNvPr id="5" name="textruta 4"/>
        <cdr:cNvSpPr txBox="1"/>
      </cdr:nvSpPr>
      <cdr:spPr>
        <a:xfrm xmlns:a="http://schemas.openxmlformats.org/drawingml/2006/main">
          <a:off x="388773" y="2176413"/>
          <a:ext cx="77101" cy="93770"/>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0.06574</cdr:x>
      <cdr:y>0.72897</cdr:y>
    </cdr:from>
    <cdr:to>
      <cdr:x>0.08036</cdr:x>
      <cdr:y>0.86412</cdr:y>
    </cdr:to>
    <cdr:sp macro="" textlink="">
      <cdr:nvSpPr>
        <cdr:cNvPr id="6" name="textruta 4"/>
        <cdr:cNvSpPr txBox="1"/>
      </cdr:nvSpPr>
      <cdr:spPr>
        <a:xfrm xmlns:a="http://schemas.openxmlformats.org/drawingml/2006/main">
          <a:off x="385978" y="2276690"/>
          <a:ext cx="85850" cy="422118"/>
        </a:xfrm>
        <a:prstGeom xmlns:a="http://schemas.openxmlformats.org/drawingml/2006/main" prst="rect">
          <a:avLst/>
        </a:prstGeom>
        <a:solidFill xmlns:a="http://schemas.openxmlformats.org/drawingml/2006/main">
          <a:srgbClr val="B9CDE5"/>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userShapes>
</file>

<file path=xl/drawings/drawing5.xml><?xml version="1.0" encoding="utf-8"?>
<c:userShapes xmlns:c="http://schemas.openxmlformats.org/drawingml/2006/chart">
  <cdr:relSizeAnchor xmlns:cdr="http://schemas.openxmlformats.org/drawingml/2006/chartDrawing">
    <cdr:from>
      <cdr:x>0.90685</cdr:x>
      <cdr:y>0.16087</cdr:y>
    </cdr:from>
    <cdr:to>
      <cdr:x>1</cdr:x>
      <cdr:y>0.30278</cdr:y>
    </cdr:to>
    <cdr:sp macro="" textlink="">
      <cdr:nvSpPr>
        <cdr:cNvPr id="2" name="textruta 4"/>
        <cdr:cNvSpPr txBox="1"/>
      </cdr:nvSpPr>
      <cdr:spPr>
        <a:xfrm xmlns:a="http://schemas.openxmlformats.org/drawingml/2006/main">
          <a:off x="5355431" y="505655"/>
          <a:ext cx="550069" cy="446058"/>
        </a:xfrm>
        <a:prstGeom xmlns:a="http://schemas.openxmlformats.org/drawingml/2006/main" prst="rect">
          <a:avLst/>
        </a:prstGeom>
        <a:solidFill xmlns:a="http://schemas.openxmlformats.org/drawingml/2006/main">
          <a:srgbClr val="FF0000">
            <a:alpha val="63922"/>
          </a:srgb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v-SE" sz="800">
              <a:solidFill>
                <a:schemeClr val="bg1"/>
              </a:solidFill>
            </a:rPr>
            <a:t>Alldeles för mkt att göra</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166407</xdr:colOff>
      <xdr:row>2</xdr:row>
      <xdr:rowOff>32075</xdr:rowOff>
    </xdr:from>
    <xdr:to>
      <xdr:col>10</xdr:col>
      <xdr:colOff>484965</xdr:colOff>
      <xdr:row>17</xdr:row>
      <xdr:rowOff>134470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45165</xdr:colOff>
      <xdr:row>2</xdr:row>
      <xdr:rowOff>52451</xdr:rowOff>
    </xdr:from>
    <xdr:to>
      <xdr:col>22</xdr:col>
      <xdr:colOff>202328</xdr:colOff>
      <xdr:row>17</xdr:row>
      <xdr:rowOff>142875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146377</xdr:colOff>
      <xdr:row>18</xdr:row>
      <xdr:rowOff>83903</xdr:rowOff>
    </xdr:from>
    <xdr:to>
      <xdr:col>10</xdr:col>
      <xdr:colOff>483721</xdr:colOff>
      <xdr:row>33</xdr:row>
      <xdr:rowOff>156882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386063</xdr:colOff>
      <xdr:row>14</xdr:row>
      <xdr:rowOff>170374</xdr:rowOff>
    </xdr:from>
    <xdr:to>
      <xdr:col>12</xdr:col>
      <xdr:colOff>492126</xdr:colOff>
      <xdr:row>17</xdr:row>
      <xdr:rowOff>8308</xdr:rowOff>
    </xdr:to>
    <xdr:sp macro="" textlink="">
      <xdr:nvSpPr>
        <xdr:cNvPr id="5" name="textruta 4"/>
        <xdr:cNvSpPr txBox="1"/>
      </xdr:nvSpPr>
      <xdr:spPr>
        <a:xfrm>
          <a:off x="7077376" y="2980249"/>
          <a:ext cx="693438" cy="409434"/>
        </a:xfrm>
        <a:prstGeom prst="rect">
          <a:avLst/>
        </a:prstGeom>
        <a:solidFill>
          <a:srgbClr val="B9CDE5">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900"/>
            <a:t>För</a:t>
          </a:r>
          <a:r>
            <a:rPr lang="sv-SE" sz="900" baseline="0"/>
            <a:t> lite att göra</a:t>
          </a:r>
          <a:endParaRPr lang="sv-SE" sz="900"/>
        </a:p>
      </xdr:txBody>
    </xdr:sp>
    <xdr:clientData/>
  </xdr:twoCellAnchor>
  <xdr:twoCellAnchor>
    <xdr:from>
      <xdr:col>11</xdr:col>
      <xdr:colOff>415678</xdr:colOff>
      <xdr:row>7</xdr:row>
      <xdr:rowOff>57081</xdr:rowOff>
    </xdr:from>
    <xdr:to>
      <xdr:col>12</xdr:col>
      <xdr:colOff>500062</xdr:colOff>
      <xdr:row>9</xdr:row>
      <xdr:rowOff>136694</xdr:rowOff>
    </xdr:to>
    <xdr:sp macro="" textlink="">
      <xdr:nvSpPr>
        <xdr:cNvPr id="6" name="textruta 4"/>
        <xdr:cNvSpPr txBox="1"/>
      </xdr:nvSpPr>
      <xdr:spPr>
        <a:xfrm>
          <a:off x="7106991" y="1533456"/>
          <a:ext cx="671759" cy="460613"/>
        </a:xfrm>
        <a:prstGeom prst="rect">
          <a:avLst/>
        </a:prstGeom>
        <a:solidFill>
          <a:srgbClr val="FFC00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sv-SE" sz="900"/>
            <a:t>För mkt att göra</a:t>
          </a:r>
        </a:p>
      </xdr:txBody>
    </xdr:sp>
    <xdr:clientData/>
  </xdr:twoCellAnchor>
  <xdr:twoCellAnchor>
    <xdr:from>
      <xdr:col>11</xdr:col>
      <xdr:colOff>385693</xdr:colOff>
      <xdr:row>9</xdr:row>
      <xdr:rowOff>141616</xdr:rowOff>
    </xdr:from>
    <xdr:to>
      <xdr:col>12</xdr:col>
      <xdr:colOff>492125</xdr:colOff>
      <xdr:row>12</xdr:row>
      <xdr:rowOff>75510</xdr:rowOff>
    </xdr:to>
    <xdr:sp macro="" textlink="">
      <xdr:nvSpPr>
        <xdr:cNvPr id="7" name="textruta 4"/>
        <xdr:cNvSpPr txBox="1"/>
      </xdr:nvSpPr>
      <xdr:spPr>
        <a:xfrm>
          <a:off x="7077006" y="1998991"/>
          <a:ext cx="693807" cy="505394"/>
        </a:xfrm>
        <a:prstGeom prst="rect">
          <a:avLst/>
        </a:prstGeom>
        <a:solidFill>
          <a:srgbClr val="FFFF0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sv-SE" sz="900"/>
            <a:t>Lite för mkt att göra</a:t>
          </a:r>
        </a:p>
      </xdr:txBody>
    </xdr:sp>
    <xdr:clientData/>
  </xdr:twoCellAnchor>
  <xdr:twoCellAnchor>
    <xdr:from>
      <xdr:col>11</xdr:col>
      <xdr:colOff>371196</xdr:colOff>
      <xdr:row>12</xdr:row>
      <xdr:rowOff>67469</xdr:rowOff>
    </xdr:from>
    <xdr:to>
      <xdr:col>12</xdr:col>
      <xdr:colOff>492125</xdr:colOff>
      <xdr:row>14</xdr:row>
      <xdr:rowOff>161886</xdr:rowOff>
    </xdr:to>
    <xdr:sp macro="" textlink="">
      <xdr:nvSpPr>
        <xdr:cNvPr id="8" name="textruta 4"/>
        <xdr:cNvSpPr txBox="1"/>
      </xdr:nvSpPr>
      <xdr:spPr>
        <a:xfrm>
          <a:off x="7062509" y="2496344"/>
          <a:ext cx="708304" cy="475417"/>
        </a:xfrm>
        <a:prstGeom prst="rect">
          <a:avLst/>
        </a:prstGeom>
        <a:solidFill>
          <a:srgbClr val="92D050">
            <a:alpha val="63922"/>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v-SE" sz="900"/>
            <a:t>Okej</a:t>
          </a:r>
          <a:endParaRPr lang="sv-SE" sz="1100"/>
        </a:p>
      </xdr:txBody>
    </xdr:sp>
    <xdr:clientData/>
  </xdr:twoCellAnchor>
  <xdr:twoCellAnchor>
    <xdr:from>
      <xdr:col>1</xdr:col>
      <xdr:colOff>37042</xdr:colOff>
      <xdr:row>4</xdr:row>
      <xdr:rowOff>142408</xdr:rowOff>
    </xdr:from>
    <xdr:to>
      <xdr:col>1</xdr:col>
      <xdr:colOff>264841</xdr:colOff>
      <xdr:row>12</xdr:row>
      <xdr:rowOff>18585</xdr:rowOff>
    </xdr:to>
    <xdr:sp macro="" textlink="">
      <xdr:nvSpPr>
        <xdr:cNvPr id="9" name="textruta 4"/>
        <xdr:cNvSpPr txBox="1"/>
      </xdr:nvSpPr>
      <xdr:spPr>
        <a:xfrm>
          <a:off x="627127" y="1048445"/>
          <a:ext cx="227799" cy="1400177"/>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lang="sv-SE" sz="1100"/>
        </a:p>
      </xdr:txBody>
    </xdr:sp>
    <xdr:clientData/>
  </xdr:twoCellAnchor>
  <xdr:twoCellAnchor>
    <xdr:from>
      <xdr:col>11</xdr:col>
      <xdr:colOff>156</xdr:colOff>
      <xdr:row>18</xdr:row>
      <xdr:rowOff>85600</xdr:rowOff>
    </xdr:from>
    <xdr:to>
      <xdr:col>22</xdr:col>
      <xdr:colOff>135093</xdr:colOff>
      <xdr:row>34</xdr:row>
      <xdr:rowOff>0</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81642</xdr:colOff>
      <xdr:row>0</xdr:row>
      <xdr:rowOff>145143</xdr:rowOff>
    </xdr:from>
    <xdr:to>
      <xdr:col>29</xdr:col>
      <xdr:colOff>208642</xdr:colOff>
      <xdr:row>36</xdr:row>
      <xdr:rowOff>84666</xdr:rowOff>
    </xdr:to>
    <xdr:sp macro="" textlink="">
      <xdr:nvSpPr>
        <xdr:cNvPr id="11" name="textruta 10"/>
        <xdr:cNvSpPr txBox="1"/>
      </xdr:nvSpPr>
      <xdr:spPr>
        <a:xfrm>
          <a:off x="13935225" y="145143"/>
          <a:ext cx="3683000" cy="694569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effectLst/>
            </a:rPr>
            <a:t>Förklaring!</a:t>
          </a:r>
        </a:p>
        <a:p>
          <a:pPr marL="0" marR="0" indent="0" defTabSz="914400" eaLnBrk="1" fontAlgn="auto" latinLnBrk="0" hangingPunct="1">
            <a:lnSpc>
              <a:spcPct val="100000"/>
            </a:lnSpc>
            <a:spcBef>
              <a:spcPts val="0"/>
            </a:spcBef>
            <a:spcAft>
              <a:spcPts val="0"/>
            </a:spcAft>
            <a:buClrTx/>
            <a:buSzTx/>
            <a:buFontTx/>
            <a:buNone/>
            <a:tabLst/>
            <a:defRPr/>
          </a:pPr>
          <a:r>
            <a:rPr lang="sv-SE" sz="1100">
              <a:effectLst/>
            </a:rPr>
            <a:t>Tänk på att samtliga diagram följer upp på gruppnivå</a:t>
          </a:r>
          <a:r>
            <a:rPr lang="sv-SE" sz="1100" baseline="0">
              <a:effectLst/>
            </a:rPr>
            <a:t> Det innebär att det urval du gör i fliken "Här fyller du i din data" vissas sammanställt här. Ex. väljer du att endast visa "Barn" under Enhet så visas ett resultat här grupperat. Det blir alltså ett sammanvägt medelvärde eller totalsumma beroende på vilket diagram du tittar på. </a:t>
          </a:r>
          <a:r>
            <a:rPr lang="sv-SE" sz="1100">
              <a:solidFill>
                <a:schemeClr val="dk1"/>
              </a:solidFill>
              <a:effectLst/>
              <a:latin typeface="+mn-lt"/>
              <a:ea typeface="+mn-ea"/>
              <a:cs typeface="+mn-cs"/>
            </a:rPr>
            <a:t>För</a:t>
          </a:r>
          <a:r>
            <a:rPr lang="sv-SE" sz="1100" baseline="0">
              <a:solidFill>
                <a:schemeClr val="dk1"/>
              </a:solidFill>
              <a:effectLst/>
              <a:latin typeface="+mn-lt"/>
              <a:ea typeface="+mn-ea"/>
              <a:cs typeface="+mn-cs"/>
            </a:rPr>
            <a:t> att skriva ut diagram så markerar du aktuellt diagram (klicka en gång på diagrammet) och väljer skriv ut. </a:t>
          </a:r>
          <a:endParaRPr lang="sv-SE">
            <a:effectLst/>
          </a:endParaRPr>
        </a:p>
        <a:p>
          <a:endParaRPr lang="sv-SE" sz="1100">
            <a:effectLst/>
          </a:endParaRPr>
        </a:p>
        <a:p>
          <a:endParaRPr lang="sv-SE" sz="1100">
            <a:effectLst/>
          </a:endParaRPr>
        </a:p>
        <a:p>
          <a:r>
            <a:rPr lang="sv-SE" sz="1100">
              <a:effectLst/>
            </a:rPr>
            <a:t>Förklaring av diagram:</a:t>
          </a:r>
        </a:p>
        <a:p>
          <a:endParaRPr lang="sv-SE" sz="1100" baseline="0"/>
        </a:p>
        <a:p>
          <a:r>
            <a:rPr lang="sv-SE" sz="1100" b="1"/>
            <a:t>Procentuellt</a:t>
          </a:r>
          <a:r>
            <a:rPr lang="sv-SE" sz="1100" b="1" baseline="0"/>
            <a:t> över/under OK poäng</a:t>
          </a:r>
        </a:p>
        <a:p>
          <a:endParaRPr lang="sv-SE" sz="1100" baseline="0"/>
        </a:p>
        <a:p>
          <a:r>
            <a:rPr lang="sv-SE" sz="1100" baseline="0"/>
            <a:t>Diagrammet visar den procentuella skillnaden mellan gruppens aktuella poäng och den poäng man "bör" ligga på enligt skalan. Vägledande är färgsättnng som uppstår under flilken "Här fyller du i din data". Se kolumn som heter FÄRG. Samma intervallfärgläggning finns i diagrammet vid den vertikala stapeln. Diagrammet har en gräns på 160%, allt över 160% visas inte därför är det viktgt att se den enskildes resultat under fliken "här fyller du i din data". </a:t>
          </a:r>
        </a:p>
        <a:p>
          <a:endParaRPr lang="sv-SE" sz="1100" baseline="0"/>
        </a:p>
        <a:p>
          <a:r>
            <a:rPr lang="sv-SE" sz="1100" b="1"/>
            <a:t>Upplevd</a:t>
          </a:r>
          <a:r>
            <a:rPr lang="sv-SE" sz="1100" b="1" baseline="0"/>
            <a:t> arbetsbelastning</a:t>
          </a:r>
        </a:p>
        <a:p>
          <a:r>
            <a:rPr lang="sv-SE" sz="1100" b="0" baseline="0"/>
            <a:t>Diagrammet visar resultatet från den mätning som genomförts med socialsekreteraren. Notera hur sifferskalan och färgsättning på högra sidan av diagrammet. Diagrammet visar medelvärdet för det urval du gjort under fliken "Här fyller du i din data"</a:t>
          </a:r>
        </a:p>
        <a:p>
          <a:endParaRPr lang="sv-SE" sz="1100" b="0" baseline="0"/>
        </a:p>
        <a:p>
          <a:r>
            <a:rPr lang="sv-SE" sz="1100" b="1" baseline="0"/>
            <a:t>Flextid</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t>Visar den aktuella flextid socialsekreteraren hade vid mättillfället. </a:t>
          </a:r>
          <a:r>
            <a:rPr lang="sv-SE" sz="1100" b="0" baseline="0">
              <a:solidFill>
                <a:schemeClr val="dk1"/>
              </a:solidFill>
              <a:effectLst/>
              <a:latin typeface="+mn-lt"/>
              <a:ea typeface="+mn-ea"/>
              <a:cs typeface="+mn-cs"/>
            </a:rPr>
            <a:t>Diagrammet visar totalvärdet för det urval du gjort under fliken "Här fyller du i din data"</a:t>
          </a:r>
          <a:endParaRPr lang="sv-SE">
            <a:effectLst/>
          </a:endParaRPr>
        </a:p>
        <a:p>
          <a:endParaRPr lang="sv-SE" sz="1100" b="0" baseline="0"/>
        </a:p>
        <a:p>
          <a:r>
            <a:rPr lang="sv-SE" sz="1100" b="1" baseline="0"/>
            <a:t>Antal oskrivna utredningar</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t>Visar antalet oskrivna utredningar för socialsekreteraren vid mättillfället. </a:t>
          </a:r>
          <a:r>
            <a:rPr lang="sv-SE" sz="1100" b="0" baseline="0">
              <a:solidFill>
                <a:schemeClr val="dk1"/>
              </a:solidFill>
              <a:effectLst/>
              <a:latin typeface="+mn-lt"/>
              <a:ea typeface="+mn-ea"/>
              <a:cs typeface="+mn-cs"/>
            </a:rPr>
            <a:t>Diagrammet visar totalvärdet för det urval du gjort under fliken "Här fyller du i din data"</a:t>
          </a:r>
          <a:endParaRPr lang="sv-SE">
            <a:effectLst/>
          </a:endParaRPr>
        </a:p>
        <a:p>
          <a:endParaRPr lang="sv-SE" sz="1100" b="0" baseline="0"/>
        </a:p>
      </xdr:txBody>
    </xdr:sp>
    <xdr:clientData/>
  </xdr:twoCellAnchor>
</xdr:wsDr>
</file>

<file path=xl/drawings/drawing7.xml><?xml version="1.0" encoding="utf-8"?>
<c:userShapes xmlns:c="http://schemas.openxmlformats.org/drawingml/2006/chart">
  <cdr:relSizeAnchor xmlns:cdr="http://schemas.openxmlformats.org/drawingml/2006/chartDrawing">
    <cdr:from>
      <cdr:x>0.06995</cdr:x>
      <cdr:y>0.6432</cdr:y>
    </cdr:from>
    <cdr:to>
      <cdr:x>0.10607</cdr:x>
      <cdr:y>0.67829</cdr:y>
    </cdr:to>
    <cdr:sp macro="" textlink="">
      <cdr:nvSpPr>
        <cdr:cNvPr id="2" name="textruta 4"/>
        <cdr:cNvSpPr txBox="1"/>
      </cdr:nvSpPr>
      <cdr:spPr>
        <a:xfrm xmlns:a="http://schemas.openxmlformats.org/drawingml/2006/main">
          <a:off x="450989" y="1903809"/>
          <a:ext cx="232884" cy="103860"/>
        </a:xfrm>
        <a:prstGeom xmlns:a="http://schemas.openxmlformats.org/drawingml/2006/main" prst="rect">
          <a:avLst/>
        </a:prstGeom>
        <a:solidFill xmlns:a="http://schemas.openxmlformats.org/drawingml/2006/main">
          <a:srgbClr val="FFC00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0.07047</cdr:x>
      <cdr:y>0.68315</cdr:y>
    </cdr:from>
    <cdr:to>
      <cdr:x>0.10706</cdr:x>
      <cdr:y>0.7226</cdr:y>
    </cdr:to>
    <cdr:sp macro="" textlink="">
      <cdr:nvSpPr>
        <cdr:cNvPr id="3" name="textruta 4"/>
        <cdr:cNvSpPr txBox="1"/>
      </cdr:nvSpPr>
      <cdr:spPr>
        <a:xfrm xmlns:a="http://schemas.openxmlformats.org/drawingml/2006/main">
          <a:off x="454127" y="2022043"/>
          <a:ext cx="235798" cy="116768"/>
        </a:xfrm>
        <a:prstGeom xmlns:a="http://schemas.openxmlformats.org/drawingml/2006/main" prst="rect">
          <a:avLst/>
        </a:prstGeom>
        <a:solidFill xmlns:a="http://schemas.openxmlformats.org/drawingml/2006/main">
          <a:srgbClr val="FFFF0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00"/>
        </a:p>
      </cdr:txBody>
    </cdr:sp>
  </cdr:relSizeAnchor>
  <cdr:relSizeAnchor xmlns:cdr="http://schemas.openxmlformats.org/drawingml/2006/chartDrawing">
    <cdr:from>
      <cdr:x>0.0705</cdr:x>
      <cdr:y>0.72496</cdr:y>
    </cdr:from>
    <cdr:to>
      <cdr:x>0.10676</cdr:x>
      <cdr:y>0.75259</cdr:y>
    </cdr:to>
    <cdr:sp macro="" textlink="">
      <cdr:nvSpPr>
        <cdr:cNvPr id="4" name="textruta 4"/>
        <cdr:cNvSpPr txBox="1"/>
      </cdr:nvSpPr>
      <cdr:spPr>
        <a:xfrm xmlns:a="http://schemas.openxmlformats.org/drawingml/2006/main">
          <a:off x="454543" y="2145796"/>
          <a:ext cx="233771" cy="81782"/>
        </a:xfrm>
        <a:prstGeom xmlns:a="http://schemas.openxmlformats.org/drawingml/2006/main" prst="rect">
          <a:avLst/>
        </a:prstGeom>
        <a:solidFill xmlns:a="http://schemas.openxmlformats.org/drawingml/2006/main">
          <a:srgbClr val="92D050"/>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0.0702</cdr:x>
      <cdr:y>0.75608</cdr:y>
    </cdr:from>
    <cdr:to>
      <cdr:x>0.1069</cdr:x>
      <cdr:y>0.79659</cdr:y>
    </cdr:to>
    <cdr:sp macro="" textlink="">
      <cdr:nvSpPr>
        <cdr:cNvPr id="5" name="textruta 4"/>
        <cdr:cNvSpPr txBox="1"/>
      </cdr:nvSpPr>
      <cdr:spPr>
        <a:xfrm xmlns:a="http://schemas.openxmlformats.org/drawingml/2006/main">
          <a:off x="452385" y="2237917"/>
          <a:ext cx="236506" cy="119905"/>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dr:relSizeAnchor xmlns:cdr="http://schemas.openxmlformats.org/drawingml/2006/chartDrawing">
    <cdr:from>
      <cdr:x>0.07064</cdr:x>
      <cdr:y>0.79832</cdr:y>
    </cdr:from>
    <cdr:to>
      <cdr:x>0.10517</cdr:x>
      <cdr:y>0.95457</cdr:y>
    </cdr:to>
    <cdr:sp macro="" textlink="">
      <cdr:nvSpPr>
        <cdr:cNvPr id="6" name="textruta 4"/>
        <cdr:cNvSpPr txBox="1"/>
      </cdr:nvSpPr>
      <cdr:spPr>
        <a:xfrm xmlns:a="http://schemas.openxmlformats.org/drawingml/2006/main">
          <a:off x="453685" y="2362943"/>
          <a:ext cx="221769" cy="462482"/>
        </a:xfrm>
        <a:prstGeom xmlns:a="http://schemas.openxmlformats.org/drawingml/2006/main" prst="rect">
          <a:avLst/>
        </a:prstGeom>
        <a:solidFill xmlns:a="http://schemas.openxmlformats.org/drawingml/2006/main">
          <a:srgbClr val="B9CDE5"/>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sv-SE" sz="1100"/>
        </a:p>
      </cdr:txBody>
    </cdr:sp>
  </cdr:relSizeAnchor>
</c:userShapes>
</file>

<file path=xl/drawings/drawing8.xml><?xml version="1.0" encoding="utf-8"?>
<c:userShapes xmlns:c="http://schemas.openxmlformats.org/drawingml/2006/chart">
  <cdr:relSizeAnchor xmlns:cdr="http://schemas.openxmlformats.org/drawingml/2006/chartDrawing">
    <cdr:from>
      <cdr:x>0.05395</cdr:x>
      <cdr:y>0.1574</cdr:y>
    </cdr:from>
    <cdr:to>
      <cdr:x>0.15748</cdr:x>
      <cdr:y>0.32016</cdr:y>
    </cdr:to>
    <cdr:sp macro="" textlink="">
      <cdr:nvSpPr>
        <cdr:cNvPr id="2" name="textruta 4"/>
        <cdr:cNvSpPr txBox="1"/>
      </cdr:nvSpPr>
      <cdr:spPr>
        <a:xfrm xmlns:a="http://schemas.openxmlformats.org/drawingml/2006/main">
          <a:off x="357070" y="464001"/>
          <a:ext cx="685202" cy="479804"/>
        </a:xfrm>
        <a:prstGeom xmlns:a="http://schemas.openxmlformats.org/drawingml/2006/main" prst="rect">
          <a:avLst/>
        </a:prstGeom>
        <a:solidFill xmlns:a="http://schemas.openxmlformats.org/drawingml/2006/main">
          <a:srgbClr val="FF0000">
            <a:alpha val="63922"/>
          </a:srgb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sv-SE" sz="900">
              <a:solidFill>
                <a:schemeClr val="bg1"/>
              </a:solidFill>
            </a:rPr>
            <a:t>Alldeles för mkt att göra</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209550</xdr:colOff>
      <xdr:row>0</xdr:row>
      <xdr:rowOff>125412</xdr:rowOff>
    </xdr:from>
    <xdr:to>
      <xdr:col>7</xdr:col>
      <xdr:colOff>518584</xdr:colOff>
      <xdr:row>15</xdr:row>
      <xdr:rowOff>11112</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447675</xdr:colOff>
      <xdr:row>0</xdr:row>
      <xdr:rowOff>173037</xdr:rowOff>
    </xdr:from>
    <xdr:to>
      <xdr:col>23</xdr:col>
      <xdr:colOff>153459</xdr:colOff>
      <xdr:row>15</xdr:row>
      <xdr:rowOff>58737</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xdr:colOff>
      <xdr:row>0</xdr:row>
      <xdr:rowOff>169333</xdr:rowOff>
    </xdr:from>
    <xdr:to>
      <xdr:col>15</xdr:col>
      <xdr:colOff>315383</xdr:colOff>
      <xdr:row>15</xdr:row>
      <xdr:rowOff>55033</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206375</xdr:colOff>
      <xdr:row>15</xdr:row>
      <xdr:rowOff>127000</xdr:rowOff>
    </xdr:from>
    <xdr:to>
      <xdr:col>23</xdr:col>
      <xdr:colOff>158750</xdr:colOff>
      <xdr:row>40</xdr:row>
      <xdr:rowOff>79375</xdr:rowOff>
    </xdr:to>
    <xdr:graphicFrame macro="">
      <xdr:nvGraphicFramePr>
        <xdr:cNvPr id="15" name="Diagra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72571</xdr:colOff>
      <xdr:row>0</xdr:row>
      <xdr:rowOff>163286</xdr:rowOff>
    </xdr:from>
    <xdr:to>
      <xdr:col>31</xdr:col>
      <xdr:colOff>244929</xdr:colOff>
      <xdr:row>41</xdr:row>
      <xdr:rowOff>178594</xdr:rowOff>
    </xdr:to>
    <xdr:sp macro="" textlink="">
      <xdr:nvSpPr>
        <xdr:cNvPr id="6" name="textruta 5"/>
        <xdr:cNvSpPr txBox="1"/>
      </xdr:nvSpPr>
      <xdr:spPr>
        <a:xfrm>
          <a:off x="14360071" y="163286"/>
          <a:ext cx="4339546" cy="7825808"/>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effectLst/>
            </a:rPr>
            <a:t>Förklaring!</a:t>
          </a:r>
        </a:p>
        <a:p>
          <a:r>
            <a:rPr lang="sv-SE" sz="1100">
              <a:effectLst/>
            </a:rPr>
            <a:t>Tänk på att samtliga diagram följer upp på Med undantag för ett diagram så påverkas inte diagramen av de urval du gör i "här fyller du i din data". För</a:t>
          </a:r>
          <a:r>
            <a:rPr lang="sv-SE" sz="1100" baseline="0">
              <a:effectLst/>
            </a:rPr>
            <a:t> att skriva ut diagram så markerar du aktuellt diagram (klicka en gång på diagrammet) och väljer skriv ut. </a:t>
          </a:r>
          <a:endParaRPr lang="sv-SE" sz="1100">
            <a:effectLst/>
          </a:endParaRPr>
        </a:p>
        <a:p>
          <a:endParaRPr lang="sv-SE" sz="1100">
            <a:effectLst/>
          </a:endParaRPr>
        </a:p>
        <a:p>
          <a:r>
            <a:rPr lang="sv-SE" sz="1100">
              <a:effectLst/>
            </a:rPr>
            <a:t>Förklaring av diagram:</a:t>
          </a:r>
        </a:p>
        <a:p>
          <a:endParaRPr lang="sv-SE" sz="1100" baseline="0"/>
        </a:p>
        <a:p>
          <a:r>
            <a:rPr lang="sv-SE" sz="1100" b="1"/>
            <a:t>Medelpoäng och "ok"-poäng per anställd under aktuellt år Totalt</a:t>
          </a:r>
          <a:endParaRPr lang="sv-SE" sz="1100" b="1" baseline="0"/>
        </a:p>
        <a:p>
          <a:endParaRPr lang="sv-SE" sz="1100" baseline="0"/>
        </a:p>
        <a:p>
          <a:r>
            <a:rPr lang="sv-SE" sz="1100" baseline="0"/>
            <a:t>Diagrammet visar medelpoäng för aktuell socialsekreterare i förhållande till OK poäng under året. Medelvärde används för att både personal A som jobbat vid två mätningar ska kunna jämföras med personal B som jobbat vid fyra mätningar. Urvalet påverkas av vilka personer du filtrerat i fliken "Här fyller du i dina data". </a:t>
          </a:r>
        </a:p>
        <a:p>
          <a:endParaRPr lang="sv-SE" sz="1100" baseline="0"/>
        </a:p>
        <a:p>
          <a:r>
            <a:rPr lang="sv-SE" sz="1100" b="1"/>
            <a:t>Samtliga totalpoäng och "ok"-poäng</a:t>
          </a:r>
          <a:r>
            <a:rPr lang="sv-SE" sz="1100" b="1" baseline="0"/>
            <a:t> per månad</a:t>
          </a:r>
        </a:p>
        <a:p>
          <a:r>
            <a:rPr lang="sv-SE" sz="1100" b="0" baseline="0"/>
            <a:t>Diagrammet visar hela personalstyrkans  totalpoäng per månad och förhållande till den "OK poäng "som blir det samlade värdet för hela gruppen. Syftet är att få en bild av hur hela verksamheten ser ut. Filtrering utifrån grupp/enhet är inte möjlig.</a:t>
          </a:r>
        </a:p>
        <a:p>
          <a:endParaRPr lang="sv-SE" sz="1100" b="0" baseline="0"/>
        </a:p>
        <a:p>
          <a:r>
            <a:rPr lang="sv-SE" sz="1100" b="1" baseline="0"/>
            <a:t>Årsarbetare som behövs utifrån reella poäng</a:t>
          </a:r>
        </a:p>
        <a:p>
          <a:r>
            <a:rPr lang="sv-SE" sz="1100" b="0" baseline="0"/>
            <a:t>Diagrammet visar hur många årsarbetare som behövs för att nå en jämn nivå med verksamhetens "OK-poäng". Ett plusvärde innebär att X antal mer personal behövs för att nå ett "noll-läge" dvs., resurserna ligger helt i linje med den förväntade "OK-poängen." Ett minusvärde visar motsatsen. Blå stapel utgår från att man anställer personal med erfarenhet motsvarande nytutexad (120p.) och röd stapel visar att man endast anställer personal med maximal erfarenehet, mer än 5 års erfarenhet (150p). </a:t>
          </a:r>
        </a:p>
        <a:p>
          <a:endParaRPr lang="sv-SE" sz="1100" b="0" baseline="0"/>
        </a:p>
        <a:p>
          <a:r>
            <a:rPr lang="sv-SE" sz="1100" b="0" baseline="0"/>
            <a:t>Uträkning ser ex. ut så här: 300 poäng över "OK-poäng" dividerat med 150 poäng (mer än 5 års erfarenhet) samt 120 poäng (nyutexaminerad):</a:t>
          </a:r>
        </a:p>
        <a:p>
          <a:endParaRPr lang="sv-SE" sz="1100" b="0" baseline="0"/>
        </a:p>
        <a:p>
          <a:r>
            <a:rPr lang="sv-SE" sz="1100" b="0" baseline="0"/>
            <a:t>300/ 150= 2 årsarbetare</a:t>
          </a:r>
        </a:p>
        <a:p>
          <a:r>
            <a:rPr lang="sv-SE" sz="1100" b="0" baseline="0"/>
            <a:t>300/ 120= 2,5 årsarbetare</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solidFill>
                <a:schemeClr val="dk1"/>
              </a:solidFill>
              <a:effectLst/>
              <a:latin typeface="+mn-lt"/>
              <a:ea typeface="+mn-ea"/>
              <a:cs typeface="+mn-cs"/>
            </a:rPr>
            <a:t>Filtrering utifrån grupp/enhet är inte möjlig.</a:t>
          </a:r>
          <a:endParaRPr lang="sv-SE">
            <a:effectLst/>
          </a:endParaRPr>
        </a:p>
        <a:p>
          <a:endParaRPr lang="sv-SE" sz="1100" b="0" baseline="0"/>
        </a:p>
        <a:p>
          <a:r>
            <a:rPr lang="sv-SE" sz="1100" b="1" baseline="0"/>
            <a:t>Fördelning upplevd arbetsbelastning</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t>Visar fördelningen av upplevd arbetsbelastning totalt för hela personalstyrkan. Staplarna fördelas utifrån procentuell fördelning. Siffran i stapeln visar antalet personer inom aktuellt område (dvs. ex., siffran 3 på Okej området , grönt, visar att det är 3 personer som svarat så).</a:t>
          </a:r>
          <a:endParaRPr lang="sv-SE">
            <a:effectLst/>
          </a:endParaRPr>
        </a:p>
        <a:p>
          <a:endParaRPr lang="sv-SE" sz="1100" b="0" baseline="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autoPageBreaks="0"/>
  </sheetPr>
  <dimension ref="A1"/>
  <sheetViews>
    <sheetView tabSelected="1" workbookViewId="0">
      <selection activeCell="V12" sqref="V12"/>
    </sheetView>
  </sheetViews>
  <sheetFormatPr defaultColWidth="8.8554687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autoPageBreaks="0"/>
  </sheetPr>
  <dimension ref="A1:CG87"/>
  <sheetViews>
    <sheetView zoomScale="80" zoomScaleNormal="80" zoomScalePageLayoutView="85" workbookViewId="0">
      <pane xSplit="9" ySplit="9" topLeftCell="J10" activePane="bottomRight" state="frozen"/>
      <selection pane="topRight" activeCell="H1" sqref="H1"/>
      <selection pane="bottomLeft" activeCell="A7" sqref="A7"/>
      <selection pane="bottomRight" activeCell="A10" sqref="A10"/>
    </sheetView>
  </sheetViews>
  <sheetFormatPr defaultColWidth="8.85546875" defaultRowHeight="15" x14ac:dyDescent="0.25"/>
  <cols>
    <col min="1" max="1" width="18.28515625" customWidth="1"/>
    <col min="2" max="2" width="19.140625" customWidth="1"/>
    <col min="3" max="3" width="41.85546875" style="69" customWidth="1"/>
    <col min="4" max="4" width="16.42578125" hidden="1" customWidth="1"/>
    <col min="5" max="5" width="13.42578125" customWidth="1"/>
    <col min="6" max="7" width="13.42578125" hidden="1" customWidth="1"/>
    <col min="8" max="8" width="8.85546875" customWidth="1"/>
    <col min="9" max="9" width="10.7109375" customWidth="1"/>
    <col min="10" max="11" width="7.140625" customWidth="1"/>
    <col min="12" max="12" width="7.42578125" customWidth="1"/>
    <col min="13" max="13" width="7.7109375" customWidth="1"/>
    <col min="14" max="14" width="7.28515625" bestFit="1" customWidth="1"/>
    <col min="15" max="15" width="8.140625" customWidth="1"/>
    <col min="16" max="16" width="7.140625" customWidth="1"/>
    <col min="17" max="17" width="8.42578125" customWidth="1"/>
    <col min="18" max="18" width="7.5703125" customWidth="1"/>
    <col min="19" max="19" width="12.42578125" customWidth="1"/>
    <col min="20" max="20" width="9.7109375" customWidth="1"/>
    <col min="21" max="21" width="5.85546875" customWidth="1"/>
    <col min="22" max="22" width="12.140625" customWidth="1"/>
    <col min="23" max="23" width="8.28515625" customWidth="1"/>
    <col min="24" max="24" width="11.140625" customWidth="1"/>
    <col min="25" max="25" width="7.28515625" customWidth="1"/>
    <col min="26" max="26" width="6.7109375" customWidth="1"/>
    <col min="27" max="27" width="9.42578125" customWidth="1"/>
    <col min="28" max="28" width="7.28515625" customWidth="1"/>
    <col min="29" max="29" width="8" customWidth="1"/>
    <col min="30" max="30" width="7.140625" customWidth="1"/>
    <col min="31" max="31" width="7.42578125" customWidth="1"/>
    <col min="32" max="32" width="6.85546875" customWidth="1"/>
    <col min="33" max="33" width="7.140625" customWidth="1"/>
    <col min="35" max="35" width="8.42578125" customWidth="1"/>
    <col min="36" max="36" width="7.5703125" customWidth="1"/>
    <col min="37" max="37" width="8.5703125" customWidth="1"/>
    <col min="38" max="38" width="7" customWidth="1"/>
    <col min="40" max="40" width="0" hidden="1" customWidth="1"/>
    <col min="41" max="69" width="8.85546875" hidden="1" customWidth="1"/>
    <col min="70" max="70" width="10.28515625" bestFit="1" customWidth="1"/>
    <col min="71" max="71" width="9.42578125" customWidth="1"/>
    <col min="72" max="72" width="12.85546875" bestFit="1" customWidth="1"/>
    <col min="73" max="73" width="13.85546875" bestFit="1" customWidth="1"/>
    <col min="74" max="84" width="0.42578125" customWidth="1"/>
    <col min="85" max="85" width="1.140625" customWidth="1"/>
  </cols>
  <sheetData>
    <row r="1" spans="1:85" s="78" customFormat="1" ht="3.75" customHeight="1" x14ac:dyDescent="0.25">
      <c r="A1" s="73" t="s">
        <v>2</v>
      </c>
      <c r="B1" s="73" t="s">
        <v>2</v>
      </c>
      <c r="C1" s="74"/>
      <c r="D1" s="6"/>
      <c r="E1" s="73"/>
      <c r="F1" s="4"/>
      <c r="G1" s="4"/>
      <c r="H1" s="73"/>
      <c r="I1" s="77">
        <f ca="1">SUBTOTAL(9,G10:G65)</f>
        <v>951.75</v>
      </c>
      <c r="J1" s="82" t="e">
        <f>SUBTOTAL(9,J10:J65)</f>
        <v>#DIV/0!</v>
      </c>
      <c r="K1" s="75">
        <f>SUBTOTAL(9,K10:K65)</f>
        <v>0</v>
      </c>
      <c r="L1" s="75" t="e">
        <f>SUBTOTAL(1,L10:L65)</f>
        <v>#DIV/0!</v>
      </c>
      <c r="M1" s="75">
        <f>SUBTOTAL(9,M10:M65)</f>
        <v>0</v>
      </c>
      <c r="N1" s="75">
        <f>SUBTOTAL(9,N10:N65)</f>
        <v>0</v>
      </c>
      <c r="O1" s="82" t="e">
        <f>SUBTOTAL(9,O10:O65)</f>
        <v>#DIV/0!</v>
      </c>
      <c r="P1" s="75">
        <f>SUBTOTAL(9,P10:P65)</f>
        <v>0</v>
      </c>
      <c r="Q1" s="75" t="e">
        <f>SUBTOTAL(1,Q10:Q65)</f>
        <v>#DIV/0!</v>
      </c>
      <c r="R1" s="75">
        <f>SUBTOTAL(9,R10:R65)</f>
        <v>0</v>
      </c>
      <c r="S1" s="75">
        <f>SUBTOTAL(9,S10:S65)</f>
        <v>0</v>
      </c>
      <c r="T1" s="82" t="e">
        <f>SUBTOTAL(9,T10:T65)</f>
        <v>#DIV/0!</v>
      </c>
      <c r="U1" s="75">
        <f>SUBTOTAL(9,U10:U65)</f>
        <v>0</v>
      </c>
      <c r="V1" s="75" t="e">
        <f>SUBTOTAL(1,V10:V65)</f>
        <v>#DIV/0!</v>
      </c>
      <c r="W1" s="75">
        <f>SUBTOTAL(9,W10:W65)</f>
        <v>0</v>
      </c>
      <c r="X1" s="75">
        <f>SUBTOTAL(9,X10:X65)</f>
        <v>0</v>
      </c>
      <c r="Y1" s="82" t="e">
        <f>SUBTOTAL(9,Y10:Y65)</f>
        <v>#DIV/0!</v>
      </c>
      <c r="Z1" s="75">
        <f>SUBTOTAL(9,Z10:Z65)</f>
        <v>0</v>
      </c>
      <c r="AA1" s="75" t="e">
        <f>SUBTOTAL(1,AA10:AA65)</f>
        <v>#DIV/0!</v>
      </c>
      <c r="AB1" s="75">
        <f>SUBTOTAL(9,AB10:AB65)</f>
        <v>0</v>
      </c>
      <c r="AC1" s="75">
        <f>SUBTOTAL(9,AC10:AC65)</f>
        <v>0</v>
      </c>
      <c r="AD1" s="82" t="e">
        <f>SUBTOTAL(9,AD10:AD65)</f>
        <v>#DIV/0!</v>
      </c>
      <c r="AE1" s="75">
        <f>SUBTOTAL(9,AE10:AE65)</f>
        <v>0</v>
      </c>
      <c r="AF1" s="75" t="e">
        <f>SUBTOTAL(1,AF10:AF65)</f>
        <v>#DIV/0!</v>
      </c>
      <c r="AG1" s="75">
        <f>SUBTOTAL(9,AG10:AG65)</f>
        <v>0</v>
      </c>
      <c r="AH1" s="75">
        <f>SUBTOTAL(9,AH10:AH65)</f>
        <v>0</v>
      </c>
      <c r="AI1" s="82" t="e">
        <f>SUBTOTAL(9,AI10:AI65)</f>
        <v>#DIV/0!</v>
      </c>
      <c r="AJ1" s="75">
        <f>SUBTOTAL(9,AJ10:AJ65)</f>
        <v>0</v>
      </c>
      <c r="AK1" s="75" t="e">
        <f>SUBTOTAL(1,AK10:AK65)</f>
        <v>#DIV/0!</v>
      </c>
      <c r="AL1" s="75">
        <f>SUBTOTAL(9,AL10:AL65)</f>
        <v>0</v>
      </c>
      <c r="AM1" s="75">
        <f>SUBTOTAL(9,AM10:AM65)</f>
        <v>0</v>
      </c>
      <c r="AN1" s="76" t="e">
        <f>SUM(AN10:AN65)</f>
        <v>#DIV/0!</v>
      </c>
      <c r="AO1" s="3">
        <f>SUM(AO10:AO65)</f>
        <v>0</v>
      </c>
      <c r="AP1" s="3" t="e">
        <f>AVERAGE(AP10:AP65)</f>
        <v>#DIV/0!</v>
      </c>
      <c r="AQ1" s="3">
        <f>SUM(AQ10:AQ65)</f>
        <v>0</v>
      </c>
      <c r="AR1" s="3">
        <f>SUM(AR10:AR65)</f>
        <v>0</v>
      </c>
      <c r="AS1" s="20" t="e">
        <f>SUM(AS10:AS65)</f>
        <v>#DIV/0!</v>
      </c>
      <c r="AT1" s="3">
        <f>SUM(AT10:AT65)</f>
        <v>0</v>
      </c>
      <c r="AU1" s="3" t="e">
        <f>AVERAGE(AU10:AU65)</f>
        <v>#DIV/0!</v>
      </c>
      <c r="AV1" s="3">
        <f>SUM(AV10:AV65)</f>
        <v>0</v>
      </c>
      <c r="AW1" s="3">
        <f>SUM(AW10:AW65)</f>
        <v>0</v>
      </c>
      <c r="AX1" s="20" t="e">
        <f>SUM(AX10:AX65)</f>
        <v>#DIV/0!</v>
      </c>
      <c r="AY1" s="3">
        <f>SUM(AY10:AY65)</f>
        <v>0</v>
      </c>
      <c r="AZ1" s="3" t="e">
        <f>AVERAGE(AZ10:AZ65)</f>
        <v>#DIV/0!</v>
      </c>
      <c r="BA1" s="3">
        <f>SUM(BA10:BA65)</f>
        <v>0</v>
      </c>
      <c r="BB1" s="3">
        <f>SUM(BB10:BB65)</f>
        <v>0</v>
      </c>
      <c r="BC1" s="20" t="e">
        <f>SUM(BC10:BC65)</f>
        <v>#DIV/0!</v>
      </c>
      <c r="BD1" s="3">
        <f>SUM(BD10:BD65)</f>
        <v>0</v>
      </c>
      <c r="BE1" s="3" t="e">
        <f>AVERAGE(BE10:BE65)</f>
        <v>#DIV/0!</v>
      </c>
      <c r="BF1" s="3">
        <f>SUM(BF10:BF65)</f>
        <v>0</v>
      </c>
      <c r="BG1" s="3">
        <f>SUM(BG10:BG65)</f>
        <v>0</v>
      </c>
      <c r="BH1" s="20" t="e">
        <f>SUM(BH10:BH65)</f>
        <v>#DIV/0!</v>
      </c>
      <c r="BI1" s="3">
        <f>SUM(BI10:BI65)</f>
        <v>0</v>
      </c>
      <c r="BJ1" s="3" t="e">
        <f>AVERAGE(BJ10:BJ65)</f>
        <v>#DIV/0!</v>
      </c>
      <c r="BK1" s="3">
        <f>SUM(BK10:BK65)</f>
        <v>0</v>
      </c>
      <c r="BL1" s="3">
        <f>SUM(BL10:BL65)</f>
        <v>0</v>
      </c>
      <c r="BM1" s="20" t="e">
        <f>SUM(BM10:BM65)</f>
        <v>#DIV/0!</v>
      </c>
      <c r="BN1" s="3">
        <f>SUM(BN10:BN65)</f>
        <v>0</v>
      </c>
      <c r="BO1" s="3" t="e">
        <f>AVERAGE(BO10:BO65)</f>
        <v>#DIV/0!</v>
      </c>
      <c r="BP1" s="3">
        <f>SUM(BP10:BP65)</f>
        <v>0</v>
      </c>
      <c r="BQ1" s="3">
        <f>SUM(BQ10:BQ65)</f>
        <v>0</v>
      </c>
      <c r="BR1" s="82" t="e">
        <f>SUBTOTAL(9,BR10:BR65)</f>
        <v>#DIV/0!</v>
      </c>
      <c r="BS1" s="75" t="e">
        <f>SUBTOTAL(9,BS10:BS65)</f>
        <v>#DIV/0!</v>
      </c>
      <c r="BT1" s="75" t="e">
        <f>SUBTOTAL(1,BT10:BT65)</f>
        <v>#DIV/0!</v>
      </c>
      <c r="BU1" s="75" t="e">
        <f>SUBTOTAL(9,BU10:BU65)</f>
        <v>#DIV/0!</v>
      </c>
      <c r="BV1" s="75"/>
    </row>
    <row r="2" spans="1:85" s="78" customFormat="1" ht="3.75" customHeight="1" x14ac:dyDescent="0.25">
      <c r="A2" s="73" t="s">
        <v>3</v>
      </c>
      <c r="B2" s="73" t="s">
        <v>3</v>
      </c>
      <c r="C2" s="74"/>
      <c r="D2" s="6"/>
      <c r="E2" s="73"/>
      <c r="F2" s="4"/>
      <c r="G2" s="4"/>
      <c r="H2" s="73"/>
      <c r="I2" s="77">
        <f>SUBTOTAL(9,I10:I65)</f>
        <v>0</v>
      </c>
      <c r="J2" s="82" t="e">
        <f>SUBTOTAL(9,J10:J65)/SUBTOTAL(3,K10:K65)</f>
        <v>#DIV/0!</v>
      </c>
      <c r="K2" s="77" t="e">
        <f>AVERAGE(K10:K65)</f>
        <v>#DIV/0!</v>
      </c>
      <c r="L2" s="77" t="e">
        <f>AVERAGE(L10:L65)</f>
        <v>#DIV/0!</v>
      </c>
      <c r="M2" s="77" t="e">
        <f>AVERAGE(M10:M65)</f>
        <v>#DIV/0!</v>
      </c>
      <c r="N2" s="77" t="e">
        <f>AVERAGE(N10:N65)</f>
        <v>#DIV/0!</v>
      </c>
      <c r="O2" s="82" t="e">
        <f>SUBTOTAL(9,O10:O65)/SUBTOTAL(3,P10:P65)</f>
        <v>#DIV/0!</v>
      </c>
      <c r="P2" s="77" t="e">
        <f>AVERAGE(P10:P65)</f>
        <v>#DIV/0!</v>
      </c>
      <c r="Q2" s="77" t="e">
        <f>AVERAGE(Q10:Q65)</f>
        <v>#DIV/0!</v>
      </c>
      <c r="R2" s="77" t="e">
        <f>AVERAGE(R10:R65)</f>
        <v>#DIV/0!</v>
      </c>
      <c r="S2" s="77" t="e">
        <f>AVERAGE(S10:S65)</f>
        <v>#DIV/0!</v>
      </c>
      <c r="T2" s="82" t="e">
        <f>SUBTOTAL(9,T10:T65)/SUBTOTAL(3,U10:U65)</f>
        <v>#DIV/0!</v>
      </c>
      <c r="U2" s="77" t="e">
        <f>AVERAGE(U10:U65)</f>
        <v>#DIV/0!</v>
      </c>
      <c r="V2" s="77" t="e">
        <f>AVERAGE(V10:V65)</f>
        <v>#DIV/0!</v>
      </c>
      <c r="W2" s="77" t="e">
        <f>AVERAGE(W10:W65)</f>
        <v>#DIV/0!</v>
      </c>
      <c r="X2" s="77" t="e">
        <f>AVERAGE(X10:X65)</f>
        <v>#DIV/0!</v>
      </c>
      <c r="Y2" s="82" t="e">
        <f>SUBTOTAL(9,Y10:Y65)/SUBTOTAL(3,Z10:Z65)</f>
        <v>#DIV/0!</v>
      </c>
      <c r="Z2" s="77" t="e">
        <f>AVERAGE(Z10:Z65)</f>
        <v>#DIV/0!</v>
      </c>
      <c r="AA2" s="77" t="e">
        <f>AVERAGE(AA10:AA65)</f>
        <v>#DIV/0!</v>
      </c>
      <c r="AB2" s="77" t="e">
        <f>AVERAGE(AB10:AB65)</f>
        <v>#DIV/0!</v>
      </c>
      <c r="AC2" s="77" t="e">
        <f>AVERAGE(AC10:AC65)</f>
        <v>#DIV/0!</v>
      </c>
      <c r="AD2" s="82" t="e">
        <f>SUBTOTAL(9,AD10:AD65)/SUBTOTAL(3,AE10:AE65)</f>
        <v>#DIV/0!</v>
      </c>
      <c r="AE2" s="77" t="e">
        <f>AVERAGE(AE10:AE65)</f>
        <v>#DIV/0!</v>
      </c>
      <c r="AF2" s="77" t="e">
        <f>AVERAGE(AF10:AF65)</f>
        <v>#DIV/0!</v>
      </c>
      <c r="AG2" s="77" t="e">
        <f>AVERAGE(AG10:AG65)</f>
        <v>#DIV/0!</v>
      </c>
      <c r="AH2" s="77" t="e">
        <f>AVERAGE(AH10:AH65)</f>
        <v>#DIV/0!</v>
      </c>
      <c r="AI2" s="82" t="e">
        <f>SUBTOTAL(9,AI10:AI65)/SUBTOTAL(3,AJ10:AJ65)</f>
        <v>#DIV/0!</v>
      </c>
      <c r="AJ2" s="77" t="e">
        <f t="shared" ref="AJ2:BQ2" si="0">AVERAGE(AJ10:AJ65)</f>
        <v>#DIV/0!</v>
      </c>
      <c r="AK2" s="77" t="e">
        <f t="shared" si="0"/>
        <v>#DIV/0!</v>
      </c>
      <c r="AL2" s="77" t="e">
        <f t="shared" si="0"/>
        <v>#DIV/0!</v>
      </c>
      <c r="AM2" s="77" t="e">
        <f t="shared" si="0"/>
        <v>#DIV/0!</v>
      </c>
      <c r="AN2" s="77" t="e">
        <f t="shared" si="0"/>
        <v>#DIV/0!</v>
      </c>
      <c r="AO2" s="77" t="e">
        <f t="shared" si="0"/>
        <v>#DIV/0!</v>
      </c>
      <c r="AP2" s="77" t="e">
        <f t="shared" si="0"/>
        <v>#DIV/0!</v>
      </c>
      <c r="AQ2" s="77" t="e">
        <f t="shared" si="0"/>
        <v>#DIV/0!</v>
      </c>
      <c r="AR2" s="77" t="e">
        <f t="shared" si="0"/>
        <v>#DIV/0!</v>
      </c>
      <c r="AS2" s="77" t="e">
        <f t="shared" si="0"/>
        <v>#DIV/0!</v>
      </c>
      <c r="AT2" s="77" t="e">
        <f t="shared" si="0"/>
        <v>#DIV/0!</v>
      </c>
      <c r="AU2" s="77" t="e">
        <f t="shared" si="0"/>
        <v>#DIV/0!</v>
      </c>
      <c r="AV2" s="77" t="e">
        <f t="shared" si="0"/>
        <v>#DIV/0!</v>
      </c>
      <c r="AW2" s="77" t="e">
        <f t="shared" si="0"/>
        <v>#DIV/0!</v>
      </c>
      <c r="AX2" s="77" t="e">
        <f t="shared" si="0"/>
        <v>#DIV/0!</v>
      </c>
      <c r="AY2" s="77" t="e">
        <f t="shared" si="0"/>
        <v>#DIV/0!</v>
      </c>
      <c r="AZ2" s="77" t="e">
        <f t="shared" si="0"/>
        <v>#DIV/0!</v>
      </c>
      <c r="BA2" s="77" t="e">
        <f t="shared" si="0"/>
        <v>#DIV/0!</v>
      </c>
      <c r="BB2" s="77" t="e">
        <f t="shared" si="0"/>
        <v>#DIV/0!</v>
      </c>
      <c r="BC2" s="77" t="e">
        <f t="shared" si="0"/>
        <v>#DIV/0!</v>
      </c>
      <c r="BD2" s="77" t="e">
        <f t="shared" si="0"/>
        <v>#DIV/0!</v>
      </c>
      <c r="BE2" s="77" t="e">
        <f t="shared" si="0"/>
        <v>#DIV/0!</v>
      </c>
      <c r="BF2" s="77" t="e">
        <f t="shared" si="0"/>
        <v>#DIV/0!</v>
      </c>
      <c r="BG2" s="77" t="e">
        <f t="shared" si="0"/>
        <v>#DIV/0!</v>
      </c>
      <c r="BH2" s="77" t="e">
        <f t="shared" si="0"/>
        <v>#DIV/0!</v>
      </c>
      <c r="BI2" s="77" t="e">
        <f t="shared" si="0"/>
        <v>#DIV/0!</v>
      </c>
      <c r="BJ2" s="77" t="e">
        <f t="shared" si="0"/>
        <v>#DIV/0!</v>
      </c>
      <c r="BK2" s="77" t="e">
        <f t="shared" si="0"/>
        <v>#DIV/0!</v>
      </c>
      <c r="BL2" s="77" t="e">
        <f t="shared" si="0"/>
        <v>#DIV/0!</v>
      </c>
      <c r="BM2" s="77" t="e">
        <f t="shared" si="0"/>
        <v>#DIV/0!</v>
      </c>
      <c r="BN2" s="77" t="e">
        <f t="shared" si="0"/>
        <v>#DIV/0!</v>
      </c>
      <c r="BO2" s="77" t="e">
        <f t="shared" si="0"/>
        <v>#DIV/0!</v>
      </c>
      <c r="BP2" s="77" t="e">
        <f t="shared" si="0"/>
        <v>#DIV/0!</v>
      </c>
      <c r="BQ2" s="77" t="e">
        <f t="shared" si="0"/>
        <v>#DIV/0!</v>
      </c>
      <c r="BR2" s="81" t="e">
        <f>AVERAGE(K2,P2,U2,Z2,AE2,AJ2)</f>
        <v>#DIV/0!</v>
      </c>
      <c r="BS2" s="80" t="e">
        <f>SUBTOTAL(1,BS10:BS65)</f>
        <v>#DIV/0!</v>
      </c>
      <c r="BT2" s="80" t="e">
        <f>SUBTOTAL(1,BT10:BT65)</f>
        <v>#DIV/0!</v>
      </c>
      <c r="BU2" s="80" t="e">
        <f>SUBTOTAL(1,BU10:BU65)</f>
        <v>#DIV/0!</v>
      </c>
    </row>
    <row r="3" spans="1:85" ht="4.5" customHeight="1" x14ac:dyDescent="0.25">
      <c r="A3" t="s">
        <v>55</v>
      </c>
      <c r="J3" s="83">
        <f>K3/120</f>
        <v>0</v>
      </c>
      <c r="K3" s="84">
        <f>K1-'Här fyller du i din data'!BV9</f>
        <v>0</v>
      </c>
      <c r="L3" s="83">
        <f>K3/150</f>
        <v>0</v>
      </c>
      <c r="M3" s="84"/>
      <c r="N3" s="84"/>
      <c r="O3" s="83">
        <f>P3/120</f>
        <v>0</v>
      </c>
      <c r="P3" s="84">
        <f>P1-'Här fyller du i din data'!BW9</f>
        <v>0</v>
      </c>
      <c r="Q3" s="83">
        <f>P3/150</f>
        <v>0</v>
      </c>
      <c r="R3" s="84"/>
      <c r="S3" s="84"/>
      <c r="T3" s="83">
        <f>U3/120</f>
        <v>0</v>
      </c>
      <c r="U3" s="84">
        <f>U1-'Här fyller du i din data'!BX9</f>
        <v>0</v>
      </c>
      <c r="V3" s="83">
        <f>U3/150</f>
        <v>0</v>
      </c>
      <c r="W3" s="84"/>
      <c r="X3" s="84"/>
      <c r="Y3" s="83">
        <f>Z3/120</f>
        <v>0</v>
      </c>
      <c r="Z3" s="84">
        <f>Z1-'Här fyller du i din data'!BY9</f>
        <v>0</v>
      </c>
      <c r="AA3" s="83">
        <f>Z3/150</f>
        <v>0</v>
      </c>
      <c r="AB3" s="84"/>
      <c r="AC3" s="84"/>
      <c r="AD3" s="83">
        <f>AE3/120</f>
        <v>0</v>
      </c>
      <c r="AE3" s="84">
        <f>AE1-'Här fyller du i din data'!BZ9</f>
        <v>0</v>
      </c>
      <c r="AF3" s="83">
        <f>AE3/150</f>
        <v>0</v>
      </c>
      <c r="AG3" s="84"/>
      <c r="AH3" s="84"/>
      <c r="AI3" s="83">
        <f>AJ3/120</f>
        <v>0</v>
      </c>
      <c r="AJ3" s="84">
        <f>AJ1-'Här fyller du i din data'!CA9</f>
        <v>0</v>
      </c>
      <c r="AK3" s="83">
        <f>AJ3/150</f>
        <v>0</v>
      </c>
      <c r="AL3" s="84"/>
      <c r="AM3" s="84"/>
      <c r="AN3">
        <f>AO3/120</f>
        <v>0</v>
      </c>
      <c r="AO3" s="39">
        <f>AO1-'Här fyller du i din data'!CB9</f>
        <v>0</v>
      </c>
      <c r="AP3">
        <f>AO3/150</f>
        <v>0</v>
      </c>
      <c r="AQ3" s="39"/>
      <c r="AR3" s="39"/>
      <c r="AS3">
        <f>AT3/120</f>
        <v>0</v>
      </c>
      <c r="AT3" s="39">
        <f>AT1-'Här fyller du i din data'!CC9</f>
        <v>0</v>
      </c>
      <c r="AU3">
        <f>AT3/150</f>
        <v>0</v>
      </c>
      <c r="AV3" s="39"/>
      <c r="AW3" s="39"/>
      <c r="AX3">
        <f>AY3/120</f>
        <v>0</v>
      </c>
      <c r="AY3" s="39">
        <f>AY1-'Här fyller du i din data'!CD9</f>
        <v>0</v>
      </c>
      <c r="AZ3">
        <f>AY3/150</f>
        <v>0</v>
      </c>
      <c r="BA3" s="39"/>
      <c r="BC3">
        <f>BD3/120</f>
        <v>0</v>
      </c>
      <c r="BD3" s="39">
        <f>BD1-'Här fyller du i din data'!CE9</f>
        <v>0</v>
      </c>
      <c r="BE3">
        <f>BD3/150</f>
        <v>0</v>
      </c>
      <c r="BH3">
        <f>BI3/120</f>
        <v>0</v>
      </c>
      <c r="BI3" s="39">
        <f>BI1-'Här fyller du i din data'!CF9</f>
        <v>0</v>
      </c>
      <c r="BJ3">
        <f>BI3/150</f>
        <v>0</v>
      </c>
      <c r="BM3">
        <f>BN3/120</f>
        <v>0</v>
      </c>
      <c r="BN3" s="39">
        <f>BN1-'Här fyller du i din data'!CG9</f>
        <v>0</v>
      </c>
      <c r="BO3">
        <f>BN3/150</f>
        <v>0</v>
      </c>
      <c r="BR3" s="81">
        <f>AVERAGE(K3,P3,U3,Z3,AE3,AJ3,AO3,AT3,AY3,BD3,BI3,BN3)</f>
        <v>0</v>
      </c>
    </row>
    <row r="5" spans="1:85" ht="26.25" x14ac:dyDescent="0.4">
      <c r="A5" s="110" t="s">
        <v>97</v>
      </c>
      <c r="B5" s="110"/>
      <c r="C5" s="111"/>
      <c r="D5" s="112"/>
      <c r="E5" s="112"/>
      <c r="F5" s="112"/>
      <c r="G5" s="112"/>
      <c r="H5" s="112"/>
      <c r="I5" s="112"/>
      <c r="J5" s="117"/>
      <c r="K5" s="118"/>
      <c r="L5" s="118"/>
      <c r="M5" s="118"/>
      <c r="N5" s="118"/>
      <c r="O5" s="118"/>
      <c r="P5" s="118"/>
      <c r="Q5" s="118"/>
      <c r="R5" s="118"/>
      <c r="S5" s="118"/>
      <c r="T5" s="118"/>
      <c r="U5" s="118"/>
      <c r="V5" s="2"/>
      <c r="W5" s="2"/>
    </row>
    <row r="6" spans="1:85" x14ac:dyDescent="0.25">
      <c r="J6" s="21"/>
      <c r="K6" s="21"/>
      <c r="L6" s="21"/>
      <c r="M6" s="21"/>
      <c r="N6" s="21"/>
    </row>
    <row r="7" spans="1:85" ht="1.5" customHeight="1" thickBot="1" x14ac:dyDescent="0.3">
      <c r="A7" s="13"/>
      <c r="B7" s="13"/>
      <c r="C7" s="70"/>
      <c r="D7" s="1"/>
      <c r="E7" s="1"/>
      <c r="F7" s="1"/>
      <c r="G7" s="1"/>
      <c r="H7" s="1"/>
      <c r="I7" s="1"/>
      <c r="J7" s="82" t="e">
        <f>SUBTOTAL(9,J10:J65)/SUBTOTAL(3,K10:K65)</f>
        <v>#DIV/0!</v>
      </c>
      <c r="K7" s="48" t="e">
        <f>SUBTOTAL(1,K10:K65)</f>
        <v>#DIV/0!</v>
      </c>
      <c r="L7" s="48" t="e">
        <f>SUBTOTAL(1,L10:L65)</f>
        <v>#DIV/0!</v>
      </c>
      <c r="M7" s="48">
        <f>SUBTOTAL(9,M10:M65)</f>
        <v>0</v>
      </c>
      <c r="N7" s="48">
        <f>SUBTOTAL(9,N10:N65)</f>
        <v>0</v>
      </c>
      <c r="O7" s="82" t="e">
        <f>SUBTOTAL(9,O10:O65)/SUBTOTAL(3,P10:P65)</f>
        <v>#DIV/0!</v>
      </c>
      <c r="P7" s="48" t="e">
        <f>SUBTOTAL(1,P10:P65)</f>
        <v>#DIV/0!</v>
      </c>
      <c r="Q7" s="48" t="e">
        <f>SUBTOTAL(1,Q10:Q65)</f>
        <v>#DIV/0!</v>
      </c>
      <c r="R7" s="48">
        <f>SUBTOTAL(9,R10:R65)</f>
        <v>0</v>
      </c>
      <c r="S7" s="48">
        <f>SUBTOTAL(9,S10:S65)</f>
        <v>0</v>
      </c>
      <c r="T7" s="82" t="e">
        <f>SUBTOTAL(9,T10:T65)/SUBTOTAL(3,U10:U65)</f>
        <v>#DIV/0!</v>
      </c>
      <c r="U7" s="48" t="e">
        <f>SUBTOTAL(1,U10:U65)</f>
        <v>#DIV/0!</v>
      </c>
      <c r="V7" s="48" t="e">
        <f>SUBTOTAL(1,V10:V65)</f>
        <v>#DIV/0!</v>
      </c>
      <c r="W7" s="48">
        <f>SUBTOTAL(9,W10:W65)</f>
        <v>0</v>
      </c>
      <c r="X7" s="48">
        <f>SUBTOTAL(9,X10:X65)</f>
        <v>0</v>
      </c>
      <c r="Y7" s="82" t="e">
        <f>SUBTOTAL(9,Y10:Y65)/SUBTOTAL(3,Z10:Z65)</f>
        <v>#DIV/0!</v>
      </c>
      <c r="Z7" s="48" t="e">
        <f>SUBTOTAL(1,Z10:Z65)</f>
        <v>#DIV/0!</v>
      </c>
      <c r="AA7" s="48" t="e">
        <f>SUBTOTAL(1,AA10:AA65)</f>
        <v>#DIV/0!</v>
      </c>
      <c r="AB7" s="48">
        <f>SUBTOTAL(9,AB10:AB65)</f>
        <v>0</v>
      </c>
      <c r="AC7" s="48">
        <f>SUBTOTAL(9,AC10:AC65)</f>
        <v>0</v>
      </c>
      <c r="AD7" s="82" t="e">
        <f>SUBTOTAL(9,AD10:AD65)/SUBTOTAL(3,AE10:AE65)</f>
        <v>#DIV/0!</v>
      </c>
      <c r="AE7" s="48" t="e">
        <f>SUBTOTAL(1,AE10:AE65)</f>
        <v>#DIV/0!</v>
      </c>
      <c r="AF7" s="48" t="e">
        <f>SUBTOTAL(1,AF10:AF65)</f>
        <v>#DIV/0!</v>
      </c>
      <c r="AG7" s="48">
        <f>SUBTOTAL(9,AG10:AG65)</f>
        <v>0</v>
      </c>
      <c r="AH7" s="48">
        <f>SUBTOTAL(9,AH10:AH65)</f>
        <v>0</v>
      </c>
      <c r="AI7" s="82" t="e">
        <f>SUBTOTAL(9,AI10:AI65)/SUBTOTAL(3,AJ10:AJ65)</f>
        <v>#DIV/0!</v>
      </c>
      <c r="AJ7" s="48" t="e">
        <f>SUBTOTAL(1,AJ10:AJ65)</f>
        <v>#DIV/0!</v>
      </c>
      <c r="AK7" s="48" t="e">
        <f>SUBTOTAL(1,AK10:AK65)</f>
        <v>#DIV/0!</v>
      </c>
      <c r="AL7" s="48">
        <f>SUBTOTAL(9,AL10:AL65)</f>
        <v>0</v>
      </c>
      <c r="AM7" s="48">
        <f>SUBTOTAL(9,AM10:AM65)</f>
        <v>0</v>
      </c>
      <c r="AN7" s="48" t="e">
        <f>SUBTOTAL(1,AN10:AN65)</f>
        <v>#DIV/0!</v>
      </c>
      <c r="AO7" s="48" t="e">
        <f>SUBTOTAL(1,AO10:AO65)</f>
        <v>#DIV/0!</v>
      </c>
      <c r="AP7" s="48" t="e">
        <f>SUBTOTAL(1,AP10:AP65)</f>
        <v>#DIV/0!</v>
      </c>
      <c r="AQ7" s="48">
        <f>SUBTOTAL(9,AQ10:AQ65)</f>
        <v>0</v>
      </c>
      <c r="AR7" s="48">
        <f>SUBTOTAL(9,AR10:AR65)</f>
        <v>0</v>
      </c>
      <c r="AS7" s="48" t="e">
        <f>SUBTOTAL(1,AS10:AS65)</f>
        <v>#DIV/0!</v>
      </c>
      <c r="AT7" s="48" t="e">
        <f>SUBTOTAL(1,AT10:AT65)</f>
        <v>#DIV/0!</v>
      </c>
      <c r="AU7" s="48" t="e">
        <f>SUBTOTAL(1,AU10:AU65)</f>
        <v>#DIV/0!</v>
      </c>
      <c r="AV7" s="48">
        <f>SUBTOTAL(9,AV10:AV65)</f>
        <v>0</v>
      </c>
      <c r="AW7" s="48">
        <f>SUBTOTAL(9,AW10:AW65)</f>
        <v>0</v>
      </c>
      <c r="AX7" s="48" t="e">
        <f>SUBTOTAL(1,AX10:AX65)</f>
        <v>#DIV/0!</v>
      </c>
      <c r="AY7" s="48" t="e">
        <f>SUBTOTAL(1,AY10:AY65)</f>
        <v>#DIV/0!</v>
      </c>
      <c r="AZ7" s="48" t="e">
        <f>SUBTOTAL(1,AZ10:AZ65)</f>
        <v>#DIV/0!</v>
      </c>
      <c r="BA7" s="48">
        <f>SUBTOTAL(9,BA10:BA65)</f>
        <v>0</v>
      </c>
      <c r="BB7" s="48">
        <f>SUBTOTAL(9,BB10:BB65)</f>
        <v>0</v>
      </c>
      <c r="BC7" s="48" t="e">
        <f>SUBTOTAL(1,BC10:BC65)</f>
        <v>#DIV/0!</v>
      </c>
      <c r="BD7" s="48" t="e">
        <f>SUBTOTAL(1,BD10:BD65)</f>
        <v>#DIV/0!</v>
      </c>
      <c r="BE7" s="48" t="e">
        <f>SUBTOTAL(1,BE10:BE65)</f>
        <v>#DIV/0!</v>
      </c>
      <c r="BF7" s="48">
        <f>SUBTOTAL(9,BF10:BF65)</f>
        <v>0</v>
      </c>
      <c r="BG7" s="48">
        <f>SUBTOTAL(9,BG10:BG65)</f>
        <v>0</v>
      </c>
      <c r="BH7" s="48" t="e">
        <f>SUBTOTAL(1,BH10:BH65)</f>
        <v>#DIV/0!</v>
      </c>
      <c r="BI7" s="48" t="e">
        <f>SUBTOTAL(1,BI10:BI65)</f>
        <v>#DIV/0!</v>
      </c>
      <c r="BJ7" s="48" t="e">
        <f>SUBTOTAL(1,BJ10:BJ65)</f>
        <v>#DIV/0!</v>
      </c>
      <c r="BK7" s="48">
        <f>SUBTOTAL(9,BK10:BK65)</f>
        <v>0</v>
      </c>
      <c r="BL7" s="48">
        <f>SUBTOTAL(9,BL10:BL65)</f>
        <v>0</v>
      </c>
      <c r="BM7" s="48" t="e">
        <f>SUBTOTAL(1,BM10:BM65)</f>
        <v>#DIV/0!</v>
      </c>
      <c r="BN7" s="48" t="e">
        <f>SUBTOTAL(1,BN10:BN65)</f>
        <v>#DIV/0!</v>
      </c>
      <c r="BO7" s="48" t="e">
        <f>SUBTOTAL(1,BO10:BO65)</f>
        <v>#DIV/0!</v>
      </c>
      <c r="BP7" s="48">
        <f>SUBTOTAL(9,BP10:BP65)</f>
        <v>0</v>
      </c>
      <c r="BQ7" s="48">
        <f>SUBTOTAL(9,BQ10:BQ65)</f>
        <v>0</v>
      </c>
      <c r="BR7" s="48" t="e">
        <f>SUBTOTAL(1,BR10:BR65)</f>
        <v>#DIV/0!</v>
      </c>
      <c r="BS7" s="48" t="e">
        <f>SUBTOTAL(1,BS10:BS65)</f>
        <v>#DIV/0!</v>
      </c>
      <c r="BT7" s="48" t="e">
        <f>SUBTOTAL(1,BT10:BT65)</f>
        <v>#DIV/0!</v>
      </c>
      <c r="BU7" s="48" t="e">
        <f>SUBTOTAL(1,BU10:BU65)</f>
        <v>#DIV/0!</v>
      </c>
    </row>
    <row r="8" spans="1:85" s="64" customFormat="1" ht="15.75" thickBot="1" x14ac:dyDescent="0.3">
      <c r="C8" s="69"/>
      <c r="D8" s="65"/>
      <c r="E8" s="66"/>
      <c r="F8" s="66"/>
      <c r="G8" s="66"/>
      <c r="H8" s="66"/>
      <c r="I8" s="66"/>
      <c r="J8" s="60"/>
      <c r="L8" s="63" t="s">
        <v>65</v>
      </c>
      <c r="M8" s="61"/>
      <c r="N8" s="62"/>
      <c r="O8" s="60"/>
      <c r="P8" s="59" t="s">
        <v>32</v>
      </c>
      <c r="Q8" s="61"/>
      <c r="R8" s="61"/>
      <c r="S8" s="62"/>
      <c r="T8" s="60"/>
      <c r="U8" s="59" t="s">
        <v>34</v>
      </c>
      <c r="V8" s="61"/>
      <c r="W8" s="61"/>
      <c r="X8" s="62"/>
      <c r="Y8" s="60"/>
      <c r="Z8" s="59" t="s">
        <v>36</v>
      </c>
      <c r="AA8" s="61"/>
      <c r="AB8" s="61"/>
      <c r="AC8" s="62"/>
      <c r="AD8" s="60"/>
      <c r="AE8" s="59" t="s">
        <v>38</v>
      </c>
      <c r="AF8" s="61"/>
      <c r="AG8" s="61"/>
      <c r="AH8" s="62"/>
      <c r="AI8" s="60"/>
      <c r="AJ8" s="59" t="s">
        <v>40</v>
      </c>
      <c r="AK8" s="61"/>
      <c r="AL8" s="61"/>
      <c r="AM8" s="62"/>
      <c r="AN8" s="60"/>
      <c r="AO8" s="59" t="s">
        <v>35</v>
      </c>
      <c r="AP8" s="61"/>
      <c r="AQ8" s="61"/>
      <c r="AR8" s="62"/>
      <c r="AS8" s="60"/>
      <c r="AT8" s="59" t="s">
        <v>36</v>
      </c>
      <c r="AU8" s="61"/>
      <c r="AV8" s="61"/>
      <c r="AW8" s="62"/>
      <c r="AX8" s="60"/>
      <c r="AY8" s="59" t="s">
        <v>37</v>
      </c>
      <c r="AZ8" s="61"/>
      <c r="BA8" s="61"/>
      <c r="BB8" s="62"/>
      <c r="BC8" s="60"/>
      <c r="BD8" s="59" t="s">
        <v>38</v>
      </c>
      <c r="BE8" s="61"/>
      <c r="BF8" s="61"/>
      <c r="BG8" s="62"/>
      <c r="BH8" s="60"/>
      <c r="BI8" s="59" t="s">
        <v>39</v>
      </c>
      <c r="BJ8" s="61"/>
      <c r="BK8" s="61"/>
      <c r="BL8" s="62"/>
      <c r="BM8" s="60"/>
      <c r="BN8" s="59" t="s">
        <v>40</v>
      </c>
      <c r="BO8" s="61"/>
      <c r="BP8" s="61"/>
      <c r="BQ8" s="62"/>
      <c r="BR8" s="59" t="s">
        <v>42</v>
      </c>
      <c r="BS8" s="61"/>
      <c r="BT8" s="61"/>
      <c r="BU8" s="62"/>
    </row>
    <row r="9" spans="1:85" s="9" customFormat="1" ht="61.5" customHeight="1" x14ac:dyDescent="0.25">
      <c r="A9" s="10" t="s">
        <v>0</v>
      </c>
      <c r="B9" s="10" t="s">
        <v>91</v>
      </c>
      <c r="C9" s="10" t="s">
        <v>43</v>
      </c>
      <c r="D9" s="12" t="s">
        <v>44</v>
      </c>
      <c r="E9" s="88" t="s">
        <v>10</v>
      </c>
      <c r="F9" s="18"/>
      <c r="G9" s="18"/>
      <c r="H9" s="90" t="s">
        <v>90</v>
      </c>
      <c r="I9" s="18" t="s">
        <v>45</v>
      </c>
      <c r="J9" s="91" t="s">
        <v>41</v>
      </c>
      <c r="K9" s="58" t="s">
        <v>27</v>
      </c>
      <c r="L9" s="58" t="s">
        <v>29</v>
      </c>
      <c r="M9" s="58" t="s">
        <v>26</v>
      </c>
      <c r="N9" s="58" t="s">
        <v>1</v>
      </c>
      <c r="O9" s="91" t="s">
        <v>41</v>
      </c>
      <c r="P9" s="109" t="s">
        <v>27</v>
      </c>
      <c r="Q9" s="109" t="s">
        <v>29</v>
      </c>
      <c r="R9" s="109" t="s">
        <v>26</v>
      </c>
      <c r="S9" s="109" t="s">
        <v>1</v>
      </c>
      <c r="T9" s="91" t="s">
        <v>41</v>
      </c>
      <c r="U9" s="58" t="s">
        <v>27</v>
      </c>
      <c r="V9" s="58" t="s">
        <v>29</v>
      </c>
      <c r="W9" s="58" t="s">
        <v>26</v>
      </c>
      <c r="X9" s="58" t="s">
        <v>1</v>
      </c>
      <c r="Y9" s="91" t="s">
        <v>41</v>
      </c>
      <c r="Z9" s="109" t="s">
        <v>27</v>
      </c>
      <c r="AA9" s="109" t="s">
        <v>29</v>
      </c>
      <c r="AB9" s="109" t="s">
        <v>26</v>
      </c>
      <c r="AC9" s="109" t="s">
        <v>1</v>
      </c>
      <c r="AD9" s="91" t="s">
        <v>41</v>
      </c>
      <c r="AE9" s="58" t="s">
        <v>27</v>
      </c>
      <c r="AF9" s="58" t="s">
        <v>29</v>
      </c>
      <c r="AG9" s="58" t="s">
        <v>26</v>
      </c>
      <c r="AH9" s="58" t="s">
        <v>1</v>
      </c>
      <c r="AI9" s="91" t="s">
        <v>41</v>
      </c>
      <c r="AJ9" s="109" t="s">
        <v>27</v>
      </c>
      <c r="AK9" s="109" t="s">
        <v>29</v>
      </c>
      <c r="AL9" s="109" t="s">
        <v>26</v>
      </c>
      <c r="AM9" s="109" t="s">
        <v>1</v>
      </c>
      <c r="AN9" s="58" t="s">
        <v>41</v>
      </c>
      <c r="AO9" s="58" t="s">
        <v>27</v>
      </c>
      <c r="AP9" s="58" t="s">
        <v>29</v>
      </c>
      <c r="AQ9" s="58" t="s">
        <v>26</v>
      </c>
      <c r="AR9" s="58" t="s">
        <v>1</v>
      </c>
      <c r="AS9" s="11" t="s">
        <v>41</v>
      </c>
      <c r="AT9" s="11" t="s">
        <v>27</v>
      </c>
      <c r="AU9" s="11" t="s">
        <v>29</v>
      </c>
      <c r="AV9" s="11" t="s">
        <v>26</v>
      </c>
      <c r="AW9" s="11" t="s">
        <v>1</v>
      </c>
      <c r="AX9" s="58" t="s">
        <v>41</v>
      </c>
      <c r="AY9" s="58" t="s">
        <v>27</v>
      </c>
      <c r="AZ9" s="58" t="s">
        <v>29</v>
      </c>
      <c r="BA9" s="58" t="s">
        <v>26</v>
      </c>
      <c r="BB9" s="58" t="s">
        <v>1</v>
      </c>
      <c r="BC9" s="11" t="s">
        <v>41</v>
      </c>
      <c r="BD9" s="11" t="s">
        <v>27</v>
      </c>
      <c r="BE9" s="11" t="s">
        <v>29</v>
      </c>
      <c r="BF9" s="11" t="s">
        <v>26</v>
      </c>
      <c r="BG9" s="11" t="s">
        <v>1</v>
      </c>
      <c r="BH9" s="58" t="s">
        <v>41</v>
      </c>
      <c r="BI9" s="58" t="s">
        <v>27</v>
      </c>
      <c r="BJ9" s="58" t="s">
        <v>29</v>
      </c>
      <c r="BK9" s="58" t="s">
        <v>26</v>
      </c>
      <c r="BL9" s="58" t="s">
        <v>1</v>
      </c>
      <c r="BM9" s="11" t="s">
        <v>41</v>
      </c>
      <c r="BN9" s="11" t="s">
        <v>27</v>
      </c>
      <c r="BO9" s="11" t="s">
        <v>29</v>
      </c>
      <c r="BP9" s="11" t="s">
        <v>26</v>
      </c>
      <c r="BQ9" s="11" t="s">
        <v>1</v>
      </c>
      <c r="BR9" s="91" t="s">
        <v>27</v>
      </c>
      <c r="BS9" s="91" t="s">
        <v>29</v>
      </c>
      <c r="BT9" s="91" t="s">
        <v>26</v>
      </c>
      <c r="BU9" s="91" t="s">
        <v>1</v>
      </c>
      <c r="BV9" s="113">
        <f>SUBTOTAL(9,BV10:BV65)</f>
        <v>0</v>
      </c>
      <c r="BW9" s="113">
        <f>SUBTOTAL(9,BW10:BW65)</f>
        <v>0</v>
      </c>
      <c r="BX9" s="113">
        <f t="shared" ref="BX9:CA9" si="1">SUBTOTAL(9,BX10:BX65)</f>
        <v>0</v>
      </c>
      <c r="BY9" s="113">
        <f t="shared" si="1"/>
        <v>0</v>
      </c>
      <c r="BZ9" s="113">
        <f t="shared" si="1"/>
        <v>0</v>
      </c>
      <c r="CA9" s="113">
        <f t="shared" si="1"/>
        <v>0</v>
      </c>
      <c r="CB9" s="2">
        <f t="shared" ref="CB9:CG9" si="2">SUBTOTAL(9,CB10:CB65)</f>
        <v>0</v>
      </c>
      <c r="CC9" s="2">
        <f t="shared" si="2"/>
        <v>0</v>
      </c>
      <c r="CD9" s="2">
        <f t="shared" si="2"/>
        <v>0</v>
      </c>
      <c r="CE9" s="2">
        <f t="shared" si="2"/>
        <v>0</v>
      </c>
      <c r="CF9" s="2">
        <f t="shared" si="2"/>
        <v>0</v>
      </c>
      <c r="CG9" s="2">
        <f t="shared" si="2"/>
        <v>0</v>
      </c>
    </row>
    <row r="10" spans="1:85" s="57" customFormat="1" x14ac:dyDescent="0.25">
      <c r="A10" s="97"/>
      <c r="B10" s="97"/>
      <c r="C10" s="102"/>
      <c r="D10" s="55"/>
      <c r="E10" s="89">
        <f>IF(C10=Listor!G$3,Listor!J$3,0)+IF(C10=Listor!G$4,Listor!J$4,0)+IF(C10=Listor!G$5,Listor!J$5,0)+IF(C10=Listor!G$6,Listor!J$6,0)+IF(C10=Listor!G$7,Listor!J$7,0)+IF(C10=Listor!G$8,Listor!J$8,0)+IF(C10=Listor!G$9,Listor!J$9,0)</f>
        <v>0</v>
      </c>
      <c r="F10" s="54">
        <f>COUNTA(K10,P10,U10,Z10,AE10,AJ10,AO10,AT10,AY10,BD10,BI10,BN10)</f>
        <v>0</v>
      </c>
      <c r="G10" s="54">
        <f ca="1">I10*F10/Listor!$X$2</f>
        <v>0</v>
      </c>
      <c r="H10" s="99"/>
      <c r="I10" s="3">
        <f t="shared" ref="I10:I49" si="3">H10*E10</f>
        <v>0</v>
      </c>
      <c r="J10" s="96" t="e">
        <f t="shared" ref="J10:J64" si="4">K10/$I10-1+IF(K10=0,1)</f>
        <v>#DIV/0!</v>
      </c>
      <c r="K10" s="97"/>
      <c r="L10" s="97"/>
      <c r="M10" s="97"/>
      <c r="N10" s="97"/>
      <c r="O10" s="96" t="e">
        <f t="shared" ref="O10:O64" si="5">P10/$I10-1+IF(P10=0,1)</f>
        <v>#DIV/0!</v>
      </c>
      <c r="P10" s="97"/>
      <c r="Q10" s="101"/>
      <c r="R10" s="101"/>
      <c r="S10" s="101"/>
      <c r="T10" s="96" t="e">
        <f t="shared" ref="T10:T64" si="6">U10/$I10-1+IF(U10=0,1)</f>
        <v>#DIV/0!</v>
      </c>
      <c r="U10" s="97"/>
      <c r="V10" s="101"/>
      <c r="W10" s="101"/>
      <c r="X10" s="101"/>
      <c r="Y10" s="96" t="e">
        <f t="shared" ref="Y10:Y64" si="7">Z10/$I10-1+IF(Z10=0,1)</f>
        <v>#DIV/0!</v>
      </c>
      <c r="Z10" s="97"/>
      <c r="AA10" s="101"/>
      <c r="AB10" s="101"/>
      <c r="AC10" s="101"/>
      <c r="AD10" s="96" t="e">
        <f t="shared" ref="AD10:AD64" si="8">AE10/$I10-1+IF(AE10=0,1)</f>
        <v>#DIV/0!</v>
      </c>
      <c r="AE10" s="97"/>
      <c r="AF10" s="101"/>
      <c r="AG10" s="101"/>
      <c r="AH10" s="101"/>
      <c r="AI10" s="96" t="e">
        <f t="shared" ref="AI10:AI64" si="9">AJ10/$I10-1+IF(AJ10=0,1)</f>
        <v>#DIV/0!</v>
      </c>
      <c r="AJ10" s="97"/>
      <c r="AK10" s="101"/>
      <c r="AL10" s="101"/>
      <c r="AM10" s="101"/>
      <c r="AN10" s="56"/>
      <c r="AO10" s="54"/>
      <c r="AP10" s="54"/>
      <c r="AQ10" s="54"/>
      <c r="AR10" s="54"/>
      <c r="AS10" s="56"/>
      <c r="AT10" s="54"/>
      <c r="AU10" s="54"/>
      <c r="AV10" s="54"/>
      <c r="AW10" s="54"/>
      <c r="AX10" s="56"/>
      <c r="AY10" s="54"/>
      <c r="AZ10" s="54"/>
      <c r="BA10" s="54"/>
      <c r="BB10" s="54"/>
      <c r="BC10" s="56"/>
      <c r="BD10" s="54"/>
      <c r="BE10" s="54"/>
      <c r="BF10" s="54"/>
      <c r="BG10" s="54"/>
      <c r="BH10" s="56"/>
      <c r="BI10" s="54"/>
      <c r="BJ10" s="54"/>
      <c r="BK10" s="54"/>
      <c r="BL10" s="54"/>
      <c r="BM10" s="56"/>
      <c r="BN10" s="54"/>
      <c r="BO10" s="54"/>
      <c r="BP10" s="54"/>
      <c r="BQ10" s="54"/>
      <c r="BR10" s="81" t="e">
        <f t="shared" ref="BR10" si="10">AVERAGE(K10,P10,U10,Z10,AE10,AJ10,AO10,AT10,AY10,BD10,BI10,BN10)</f>
        <v>#DIV/0!</v>
      </c>
      <c r="BS10" s="79" t="e">
        <f t="shared" ref="BS10" si="11">AVERAGE(L10,Q10,V10,AA10,AF10,AK10,AP10,AU10,AZ10,BE10,BJ10,BO10)</f>
        <v>#DIV/0!</v>
      </c>
      <c r="BT10" s="79" t="e">
        <f t="shared" ref="BT10" si="12">AVERAGE(M10,R10,W10,AB10,AG10,AL10,AQ10,AV10,BA10,BF10,BK10,BP10)</f>
        <v>#DIV/0!</v>
      </c>
      <c r="BU10" s="79" t="e">
        <f t="shared" ref="BU10" si="13">AVERAGE(N10,S10,X10,AC10,AH10,AM10,AR10,AW10,BB10,BG10,BL10,BQ10)</f>
        <v>#DIV/0!</v>
      </c>
      <c r="BV10">
        <f>IF('Här fyller du i din data'!K10,'Här fyller du i din data'!$I10,0)</f>
        <v>0</v>
      </c>
      <c r="BW10">
        <f>IF('Här fyller du i din data'!P10,'Här fyller du i din data'!$I10,0)</f>
        <v>0</v>
      </c>
      <c r="BX10">
        <f>IF('Här fyller du i din data'!U10,'Här fyller du i din data'!$I10,0)</f>
        <v>0</v>
      </c>
      <c r="BY10">
        <f>IF('Här fyller du i din data'!Z10,'Här fyller du i din data'!$I10,0)</f>
        <v>0</v>
      </c>
      <c r="BZ10">
        <f>IF('Här fyller du i din data'!AE10,'Här fyller du i din data'!$I10,0)</f>
        <v>0</v>
      </c>
      <c r="CA10">
        <f>IF('Här fyller du i din data'!AJ10,'Här fyller du i din data'!$I10,0)</f>
        <v>0</v>
      </c>
      <c r="CB10">
        <f>IF('Här fyller du i din data'!AO10,'Här fyller du i din data'!$I10,0)</f>
        <v>0</v>
      </c>
      <c r="CC10">
        <f>IF('Här fyller du i din data'!AT10,'Här fyller du i din data'!$I10,0)</f>
        <v>0</v>
      </c>
      <c r="CD10">
        <f>IF('Här fyller du i din data'!AY10,'Här fyller du i din data'!$I10,0)</f>
        <v>0</v>
      </c>
      <c r="CE10">
        <f>IF('Här fyller du i din data'!BD10,'Här fyller du i din data'!$I10,0)</f>
        <v>0</v>
      </c>
      <c r="CF10">
        <f>IF('Här fyller du i din data'!BI10,'Här fyller du i din data'!$I10,0)</f>
        <v>0</v>
      </c>
      <c r="CG10">
        <f>IF('Här fyller du i din data'!BN10,'Här fyller du i din data'!$I10,0)</f>
        <v>0</v>
      </c>
    </row>
    <row r="11" spans="1:85" x14ac:dyDescent="0.25">
      <c r="A11" s="97"/>
      <c r="B11" s="98"/>
      <c r="C11" s="103"/>
      <c r="D11" s="15"/>
      <c r="E11" s="89">
        <f>IF(C11=Listor!G$3,Listor!J$3,0)+IF(C11=Listor!G$4,Listor!J$4,0)+IF(C11=Listor!G$5,Listor!J$5,0)+IF(C11=Listor!G$6,Listor!J$6,0)+IF(C11=Listor!G$7,Listor!J$7,0)+IF(C11=Listor!G$8,Listor!J$8,0)+IF(C11=Listor!G$9,Listor!J$9,0)</f>
        <v>0</v>
      </c>
      <c r="F11" s="54">
        <f t="shared" ref="F11:F64" si="14">COUNTA(K11,P11,U11,Z11,AE11,AJ11,AO11,AT11,AY11,BD11,BI11,BN11)</f>
        <v>0</v>
      </c>
      <c r="G11" s="54">
        <f ca="1">I11*F11/Listor!$X$2</f>
        <v>0</v>
      </c>
      <c r="H11" s="99"/>
      <c r="I11" s="3">
        <f t="shared" si="3"/>
        <v>0</v>
      </c>
      <c r="J11" s="96" t="e">
        <f t="shared" si="4"/>
        <v>#DIV/0!</v>
      </c>
      <c r="K11" s="97"/>
      <c r="L11" s="97"/>
      <c r="M11" s="97"/>
      <c r="N11" s="97"/>
      <c r="O11" s="96" t="e">
        <f t="shared" si="5"/>
        <v>#DIV/0!</v>
      </c>
      <c r="P11" s="97"/>
      <c r="Q11" s="97"/>
      <c r="R11" s="97"/>
      <c r="S11" s="97"/>
      <c r="T11" s="96" t="e">
        <f t="shared" si="6"/>
        <v>#DIV/0!</v>
      </c>
      <c r="U11" s="97"/>
      <c r="V11" s="97"/>
      <c r="W11" s="97"/>
      <c r="X11" s="97"/>
      <c r="Y11" s="96" t="e">
        <f t="shared" si="7"/>
        <v>#DIV/0!</v>
      </c>
      <c r="Z11" s="97"/>
      <c r="AA11" s="97"/>
      <c r="AB11" s="97"/>
      <c r="AC11" s="97"/>
      <c r="AD11" s="96" t="e">
        <f t="shared" si="8"/>
        <v>#DIV/0!</v>
      </c>
      <c r="AE11" s="97"/>
      <c r="AF11" s="97"/>
      <c r="AG11" s="97"/>
      <c r="AH11" s="97"/>
      <c r="AI11" s="96" t="e">
        <f t="shared" si="9"/>
        <v>#DIV/0!</v>
      </c>
      <c r="AJ11" s="97"/>
      <c r="AK11" s="97"/>
      <c r="AL11" s="97"/>
      <c r="AM11" s="97"/>
      <c r="AN11" s="52"/>
      <c r="AO11" s="14"/>
      <c r="AP11" s="14"/>
      <c r="AQ11" s="14"/>
      <c r="AR11" s="14"/>
      <c r="AS11" s="52" t="e">
        <f t="shared" ref="AS11:AS41" si="15">AT11/$I11-1</f>
        <v>#DIV/0!</v>
      </c>
      <c r="AT11" s="14"/>
      <c r="AU11" s="14"/>
      <c r="AV11" s="14"/>
      <c r="AW11" s="14"/>
      <c r="AX11" s="52" t="e">
        <f t="shared" ref="AX11:AX41" si="16">AY11/$I11-1</f>
        <v>#DIV/0!</v>
      </c>
      <c r="AY11" s="14"/>
      <c r="AZ11" s="14"/>
      <c r="BA11" s="14"/>
      <c r="BB11" s="14"/>
      <c r="BC11" s="52" t="e">
        <f t="shared" ref="BC11:BC41" si="17">BD11/$I11-1</f>
        <v>#DIV/0!</v>
      </c>
      <c r="BD11" s="14"/>
      <c r="BE11" s="14"/>
      <c r="BF11" s="14"/>
      <c r="BG11" s="14"/>
      <c r="BH11" s="52" t="e">
        <f t="shared" ref="BH11:BH41" si="18">BI11/$I11-1</f>
        <v>#DIV/0!</v>
      </c>
      <c r="BI11" s="14"/>
      <c r="BJ11" s="14"/>
      <c r="BK11" s="14"/>
      <c r="BL11" s="14"/>
      <c r="BM11" s="52" t="e">
        <f t="shared" ref="BM11:BM41" si="19">BN11/$I11-1</f>
        <v>#DIV/0!</v>
      </c>
      <c r="BN11" s="14"/>
      <c r="BO11" s="14"/>
      <c r="BP11" s="14"/>
      <c r="BQ11" s="14"/>
      <c r="BR11" s="81" t="e">
        <f t="shared" ref="BR11:BR64" si="20">AVERAGE(K11,P11,U11,Z11,AE11,AJ11,AO11,AT11,AY11,BD11,BI11,BN11)</f>
        <v>#DIV/0!</v>
      </c>
      <c r="BS11" s="79" t="e">
        <f t="shared" ref="BS11:BS41" si="21">AVERAGE(L11,Q11,V11,AA11,AF11,AK11,AP11,AU11,AZ11,BE11,BJ11,BO11)</f>
        <v>#DIV/0!</v>
      </c>
      <c r="BT11" s="79" t="e">
        <f t="shared" ref="BT11:BT41" si="22">AVERAGE(M11,R11,W11,AB11,AG11,AL11,AQ11,AV11,BA11,BF11,BK11,BP11)</f>
        <v>#DIV/0!</v>
      </c>
      <c r="BU11" s="79" t="e">
        <f t="shared" ref="BU11:BU41" si="23">AVERAGE(N11,S11,X11,AC11,AH11,AM11,AR11,AW11,BB11,BG11,BL11,BQ11)</f>
        <v>#DIV/0!</v>
      </c>
      <c r="BV11">
        <f>IF('Här fyller du i din data'!K11,'Här fyller du i din data'!$I11,0)</f>
        <v>0</v>
      </c>
      <c r="BW11">
        <f>IF('Här fyller du i din data'!P11,'Här fyller du i din data'!$I11,0)</f>
        <v>0</v>
      </c>
      <c r="BX11">
        <f>IF('Här fyller du i din data'!U11,'Här fyller du i din data'!$I11,0)</f>
        <v>0</v>
      </c>
      <c r="BY11">
        <f>IF('Här fyller du i din data'!Z11,'Här fyller du i din data'!$I11,0)</f>
        <v>0</v>
      </c>
      <c r="BZ11">
        <f>IF('Här fyller du i din data'!AE11,'Här fyller du i din data'!$I11,0)</f>
        <v>0</v>
      </c>
      <c r="CA11">
        <f>IF('Här fyller du i din data'!AJ11,'Här fyller du i din data'!$I11,0)</f>
        <v>0</v>
      </c>
      <c r="CB11">
        <f>IF('Här fyller du i din data'!AO11,'Här fyller du i din data'!$I11,0)</f>
        <v>0</v>
      </c>
      <c r="CC11">
        <f>IF('Här fyller du i din data'!AT11,'Här fyller du i din data'!$I11,0)</f>
        <v>0</v>
      </c>
      <c r="CD11">
        <f>IF('Här fyller du i din data'!AY11,'Här fyller du i din data'!$I11,0)</f>
        <v>0</v>
      </c>
      <c r="CE11">
        <f>IF('Här fyller du i din data'!BD11,'Här fyller du i din data'!$I11,0)</f>
        <v>0</v>
      </c>
      <c r="CF11">
        <f>IF('Här fyller du i din data'!BI11,'Här fyller du i din data'!$I11,0)</f>
        <v>0</v>
      </c>
      <c r="CG11">
        <f>IF('Här fyller du i din data'!BN11,'Här fyller du i din data'!$I11,0)</f>
        <v>0</v>
      </c>
    </row>
    <row r="12" spans="1:85" x14ac:dyDescent="0.25">
      <c r="A12" s="97"/>
      <c r="B12" s="97"/>
      <c r="C12" s="102"/>
      <c r="D12" s="7"/>
      <c r="E12" s="89">
        <f>IF(C12=Listor!G$3,Listor!J$3,0)+IF(C12=Listor!G$4,Listor!J$4,0)+IF(C12=Listor!G$5,Listor!J$5,0)+IF(C12=Listor!G$6,Listor!J$6,0)+IF(C12=Listor!G$7,Listor!J$7,0)+IF(C12=Listor!G$8,Listor!J$8,0)+IF(C12=Listor!G$9,Listor!J$9,0)</f>
        <v>0</v>
      </c>
      <c r="F12" s="54">
        <f t="shared" si="14"/>
        <v>0</v>
      </c>
      <c r="G12" s="54">
        <f ca="1">I12*F12/Listor!$X$2</f>
        <v>0</v>
      </c>
      <c r="H12" s="99"/>
      <c r="I12" s="3">
        <f t="shared" si="3"/>
        <v>0</v>
      </c>
      <c r="J12" s="96" t="e">
        <f t="shared" si="4"/>
        <v>#DIV/0!</v>
      </c>
      <c r="K12" s="97"/>
      <c r="L12" s="101"/>
      <c r="M12" s="101"/>
      <c r="N12" s="101"/>
      <c r="O12" s="96" t="e">
        <f t="shared" si="5"/>
        <v>#DIV/0!</v>
      </c>
      <c r="P12" s="98"/>
      <c r="Q12" s="98"/>
      <c r="R12" s="98"/>
      <c r="S12" s="98"/>
      <c r="T12" s="96" t="e">
        <f t="shared" si="6"/>
        <v>#DIV/0!</v>
      </c>
      <c r="U12" s="101"/>
      <c r="V12" s="98"/>
      <c r="W12" s="98"/>
      <c r="X12" s="98"/>
      <c r="Y12" s="96" t="e">
        <f t="shared" si="7"/>
        <v>#DIV/0!</v>
      </c>
      <c r="Z12" s="97"/>
      <c r="AA12" s="101"/>
      <c r="AB12" s="101"/>
      <c r="AC12" s="101"/>
      <c r="AD12" s="96" t="e">
        <f t="shared" si="8"/>
        <v>#DIV/0!</v>
      </c>
      <c r="AE12" s="101"/>
      <c r="AF12" s="98"/>
      <c r="AG12" s="98"/>
      <c r="AH12" s="98"/>
      <c r="AI12" s="96" t="e">
        <f t="shared" si="9"/>
        <v>#DIV/0!</v>
      </c>
      <c r="AJ12" s="97"/>
      <c r="AK12" s="101"/>
      <c r="AL12" s="101"/>
      <c r="AM12" s="101"/>
      <c r="AN12" s="52"/>
      <c r="AO12" s="8"/>
      <c r="AP12" s="3"/>
      <c r="AQ12" s="3"/>
      <c r="AR12" s="3"/>
      <c r="AS12" s="52" t="e">
        <f t="shared" si="15"/>
        <v>#DIV/0!</v>
      </c>
      <c r="AT12" s="8"/>
      <c r="AU12" s="3"/>
      <c r="AV12" s="3"/>
      <c r="AW12" s="3"/>
      <c r="AX12" s="52" t="e">
        <f t="shared" si="16"/>
        <v>#DIV/0!</v>
      </c>
      <c r="AY12" s="8"/>
      <c r="AZ12" s="3"/>
      <c r="BA12" s="3"/>
      <c r="BB12" s="3"/>
      <c r="BC12" s="52" t="e">
        <f t="shared" si="17"/>
        <v>#DIV/0!</v>
      </c>
      <c r="BD12" s="8"/>
      <c r="BE12" s="3"/>
      <c r="BF12" s="3"/>
      <c r="BG12" s="3"/>
      <c r="BH12" s="52" t="e">
        <f t="shared" si="18"/>
        <v>#DIV/0!</v>
      </c>
      <c r="BI12" s="8"/>
      <c r="BJ12" s="3"/>
      <c r="BK12" s="3"/>
      <c r="BL12" s="3"/>
      <c r="BM12" s="52" t="e">
        <f t="shared" si="19"/>
        <v>#DIV/0!</v>
      </c>
      <c r="BN12" s="8"/>
      <c r="BO12" s="3"/>
      <c r="BP12" s="3"/>
      <c r="BQ12" s="3"/>
      <c r="BR12" s="81" t="e">
        <f t="shared" si="20"/>
        <v>#DIV/0!</v>
      </c>
      <c r="BS12" s="79" t="e">
        <f t="shared" si="21"/>
        <v>#DIV/0!</v>
      </c>
      <c r="BT12" s="79" t="e">
        <f t="shared" si="22"/>
        <v>#DIV/0!</v>
      </c>
      <c r="BU12" s="79" t="e">
        <f t="shared" si="23"/>
        <v>#DIV/0!</v>
      </c>
      <c r="BV12">
        <f>IF('Här fyller du i din data'!K12,'Här fyller du i din data'!$I12,0)</f>
        <v>0</v>
      </c>
      <c r="BW12">
        <f>IF('Här fyller du i din data'!P12,'Här fyller du i din data'!$I12,0)</f>
        <v>0</v>
      </c>
      <c r="BX12">
        <f>IF('Här fyller du i din data'!U12,'Här fyller du i din data'!$I12,0)</f>
        <v>0</v>
      </c>
      <c r="BY12">
        <f>IF('Här fyller du i din data'!Z12,'Här fyller du i din data'!$I12,0)</f>
        <v>0</v>
      </c>
      <c r="BZ12">
        <f>IF('Här fyller du i din data'!AE12,'Här fyller du i din data'!$I12,0)</f>
        <v>0</v>
      </c>
      <c r="CA12">
        <f>IF('Här fyller du i din data'!AJ12,'Här fyller du i din data'!$I12,0)</f>
        <v>0</v>
      </c>
      <c r="CB12">
        <f>IF('Här fyller du i din data'!AO12,'Här fyller du i din data'!$I12,0)</f>
        <v>0</v>
      </c>
      <c r="CC12">
        <f>IF('Här fyller du i din data'!AT12,'Här fyller du i din data'!$I12,0)</f>
        <v>0</v>
      </c>
      <c r="CD12">
        <f>IF('Här fyller du i din data'!AY12,'Här fyller du i din data'!$I12,0)</f>
        <v>0</v>
      </c>
      <c r="CE12">
        <f>IF('Här fyller du i din data'!BD12,'Här fyller du i din data'!$I12,0)</f>
        <v>0</v>
      </c>
      <c r="CF12">
        <f>IF('Här fyller du i din data'!BI12,'Här fyller du i din data'!$I12,0)</f>
        <v>0</v>
      </c>
      <c r="CG12">
        <f>IF('Här fyller du i din data'!BN12,'Här fyller du i din data'!$I12,0)</f>
        <v>0</v>
      </c>
    </row>
    <row r="13" spans="1:85" s="16" customFormat="1" x14ac:dyDescent="0.25">
      <c r="A13" s="97"/>
      <c r="B13" s="98"/>
      <c r="C13" s="103"/>
      <c r="D13" s="15"/>
      <c r="E13" s="89">
        <f>IF(C13=Listor!G$3,Listor!J$3,0)+IF(C13=Listor!G$4,Listor!J$4,0)+IF(C13=Listor!G$5,Listor!J$5,0)+IF(C13=Listor!G$6,Listor!J$6,0)+IF(C13=Listor!G$7,Listor!J$7,0)+IF(C13=Listor!G$8,Listor!J$8,0)+IF(C13=Listor!G$9,Listor!J$9,0)</f>
        <v>0</v>
      </c>
      <c r="F13" s="54">
        <f t="shared" si="14"/>
        <v>0</v>
      </c>
      <c r="G13" s="54">
        <f ca="1">I13*F13/Listor!$X$2</f>
        <v>0</v>
      </c>
      <c r="H13" s="99"/>
      <c r="I13" s="3">
        <f t="shared" si="3"/>
        <v>0</v>
      </c>
      <c r="J13" s="96" t="e">
        <f t="shared" si="4"/>
        <v>#DIV/0!</v>
      </c>
      <c r="K13" s="101"/>
      <c r="L13" s="97"/>
      <c r="M13" s="97"/>
      <c r="N13" s="97"/>
      <c r="O13" s="96" t="e">
        <f t="shared" si="5"/>
        <v>#DIV/0!</v>
      </c>
      <c r="P13" s="97"/>
      <c r="Q13" s="97"/>
      <c r="R13" s="97"/>
      <c r="S13" s="97"/>
      <c r="T13" s="96" t="e">
        <f t="shared" si="6"/>
        <v>#DIV/0!</v>
      </c>
      <c r="U13" s="97"/>
      <c r="V13" s="97"/>
      <c r="W13" s="97"/>
      <c r="X13" s="97"/>
      <c r="Y13" s="96" t="e">
        <f t="shared" si="7"/>
        <v>#DIV/0!</v>
      </c>
      <c r="Z13" s="101"/>
      <c r="AA13" s="97"/>
      <c r="AB13" s="97"/>
      <c r="AC13" s="97"/>
      <c r="AD13" s="96" t="e">
        <f t="shared" si="8"/>
        <v>#DIV/0!</v>
      </c>
      <c r="AE13" s="97"/>
      <c r="AF13" s="97"/>
      <c r="AG13" s="97"/>
      <c r="AH13" s="97"/>
      <c r="AI13" s="96" t="e">
        <f t="shared" si="9"/>
        <v>#DIV/0!</v>
      </c>
      <c r="AJ13" s="101"/>
      <c r="AK13" s="97"/>
      <c r="AL13" s="97"/>
      <c r="AM13" s="97"/>
      <c r="AN13" s="52"/>
      <c r="AO13" s="14"/>
      <c r="AP13" s="14"/>
      <c r="AQ13" s="14"/>
      <c r="AR13" s="14"/>
      <c r="AS13" s="52" t="e">
        <f t="shared" si="15"/>
        <v>#DIV/0!</v>
      </c>
      <c r="AT13" s="14"/>
      <c r="AU13" s="14"/>
      <c r="AV13" s="14"/>
      <c r="AW13" s="14"/>
      <c r="AX13" s="52" t="e">
        <f t="shared" si="16"/>
        <v>#DIV/0!</v>
      </c>
      <c r="AY13" s="14"/>
      <c r="AZ13" s="14"/>
      <c r="BA13" s="14"/>
      <c r="BB13" s="14"/>
      <c r="BC13" s="52" t="e">
        <f t="shared" si="17"/>
        <v>#DIV/0!</v>
      </c>
      <c r="BD13" s="14"/>
      <c r="BE13" s="14"/>
      <c r="BF13" s="14"/>
      <c r="BG13" s="14"/>
      <c r="BH13" s="52" t="e">
        <f t="shared" si="18"/>
        <v>#DIV/0!</v>
      </c>
      <c r="BI13" s="14"/>
      <c r="BJ13" s="14"/>
      <c r="BK13" s="14"/>
      <c r="BL13" s="14"/>
      <c r="BM13" s="52" t="e">
        <f t="shared" si="19"/>
        <v>#DIV/0!</v>
      </c>
      <c r="BN13" s="14"/>
      <c r="BO13" s="14"/>
      <c r="BP13" s="14"/>
      <c r="BQ13" s="14"/>
      <c r="BR13" s="81" t="e">
        <f t="shared" si="20"/>
        <v>#DIV/0!</v>
      </c>
      <c r="BS13" s="79" t="e">
        <f t="shared" si="21"/>
        <v>#DIV/0!</v>
      </c>
      <c r="BT13" s="79" t="e">
        <f t="shared" si="22"/>
        <v>#DIV/0!</v>
      </c>
      <c r="BU13" s="79" t="e">
        <f t="shared" si="23"/>
        <v>#DIV/0!</v>
      </c>
      <c r="BV13">
        <f>IF('Här fyller du i din data'!K13,'Här fyller du i din data'!$I13,0)</f>
        <v>0</v>
      </c>
      <c r="BW13">
        <f>IF('Här fyller du i din data'!P13,'Här fyller du i din data'!$I13,0)</f>
        <v>0</v>
      </c>
      <c r="BX13">
        <f>IF('Här fyller du i din data'!U13,'Här fyller du i din data'!$I13,0)</f>
        <v>0</v>
      </c>
      <c r="BY13">
        <f>IF('Här fyller du i din data'!Z13,'Här fyller du i din data'!$I13,0)</f>
        <v>0</v>
      </c>
      <c r="BZ13">
        <f>IF('Här fyller du i din data'!AE13,'Här fyller du i din data'!$I13,0)</f>
        <v>0</v>
      </c>
      <c r="CA13">
        <f>IF('Här fyller du i din data'!AJ13,'Här fyller du i din data'!$I13,0)</f>
        <v>0</v>
      </c>
      <c r="CB13">
        <f>IF('Här fyller du i din data'!AO13,'Här fyller du i din data'!$I13,0)</f>
        <v>0</v>
      </c>
      <c r="CC13">
        <f>IF('Här fyller du i din data'!AT13,'Här fyller du i din data'!$I13,0)</f>
        <v>0</v>
      </c>
      <c r="CD13">
        <f>IF('Här fyller du i din data'!AY13,'Här fyller du i din data'!$I13,0)</f>
        <v>0</v>
      </c>
      <c r="CE13">
        <f>IF('Här fyller du i din data'!BD13,'Här fyller du i din data'!$I13,0)</f>
        <v>0</v>
      </c>
      <c r="CF13">
        <f>IF('Här fyller du i din data'!BI13,'Här fyller du i din data'!$I13,0)</f>
        <v>0</v>
      </c>
      <c r="CG13">
        <f>IF('Här fyller du i din data'!BN13,'Här fyller du i din data'!$I13,0)</f>
        <v>0</v>
      </c>
    </row>
    <row r="14" spans="1:85" x14ac:dyDescent="0.25">
      <c r="A14" s="97"/>
      <c r="B14" s="98"/>
      <c r="C14" s="108"/>
      <c r="D14" s="53">
        <v>5100</v>
      </c>
      <c r="E14" s="89">
        <f>IF(C14=Listor!G$3,Listor!J$3,0)+IF(C14=Listor!G$4,Listor!J$4,0)+IF(C14=Listor!G$5,Listor!J$5,0)+IF(C14=Listor!G$6,Listor!J$6,0)+IF(C14=Listor!G$7,Listor!J$7,0)+IF(C14=Listor!G$8,Listor!J$8,0)+IF(C14=Listor!G$9,Listor!J$9,0)</f>
        <v>0</v>
      </c>
      <c r="F14" s="54">
        <f>COUNTA(K14,P14,U14,Z14,AE14,AJ14,AO14,AT14,AY14,BD14,BI14,BN14)</f>
        <v>0</v>
      </c>
      <c r="G14" s="54">
        <v>126</v>
      </c>
      <c r="H14" s="99"/>
      <c r="I14" s="3">
        <f t="shared" si="3"/>
        <v>0</v>
      </c>
      <c r="J14" s="96" t="e">
        <f t="shared" si="4"/>
        <v>#DIV/0!</v>
      </c>
      <c r="K14" s="101"/>
      <c r="L14" s="101"/>
      <c r="M14" s="101"/>
      <c r="N14" s="101"/>
      <c r="O14" s="96" t="e">
        <f t="shared" si="5"/>
        <v>#DIV/0!</v>
      </c>
      <c r="P14" s="98"/>
      <c r="Q14" s="98"/>
      <c r="R14" s="98"/>
      <c r="S14" s="98"/>
      <c r="T14" s="96" t="e">
        <f t="shared" si="6"/>
        <v>#DIV/0!</v>
      </c>
      <c r="U14" s="101"/>
      <c r="V14" s="101"/>
      <c r="W14" s="101"/>
      <c r="X14" s="101"/>
      <c r="Y14" s="96" t="e">
        <f t="shared" si="7"/>
        <v>#DIV/0!</v>
      </c>
      <c r="Z14" s="101"/>
      <c r="AA14" s="101"/>
      <c r="AB14" s="101"/>
      <c r="AC14" s="101"/>
      <c r="AD14" s="96" t="e">
        <f t="shared" si="8"/>
        <v>#DIV/0!</v>
      </c>
      <c r="AE14" s="101"/>
      <c r="AF14" s="101"/>
      <c r="AG14" s="101"/>
      <c r="AH14" s="101"/>
      <c r="AI14" s="96" t="e">
        <f t="shared" si="9"/>
        <v>#DIV/0!</v>
      </c>
      <c r="AJ14" s="101"/>
      <c r="AK14" s="98"/>
      <c r="AL14" s="98"/>
      <c r="AM14" s="98"/>
      <c r="AN14" s="52"/>
      <c r="AO14" s="8"/>
      <c r="AP14" s="3"/>
      <c r="AQ14" s="3"/>
      <c r="AR14" s="3"/>
      <c r="AS14" s="52" t="e">
        <f t="shared" si="15"/>
        <v>#DIV/0!</v>
      </c>
      <c r="AT14" s="8"/>
      <c r="AU14" s="3"/>
      <c r="AV14" s="3"/>
      <c r="AW14" s="3"/>
      <c r="AX14" s="52" t="e">
        <f t="shared" si="16"/>
        <v>#DIV/0!</v>
      </c>
      <c r="AY14" s="8"/>
      <c r="AZ14" s="3"/>
      <c r="BA14" s="3"/>
      <c r="BB14" s="3"/>
      <c r="BC14" s="52" t="e">
        <f t="shared" si="17"/>
        <v>#DIV/0!</v>
      </c>
      <c r="BD14" s="8"/>
      <c r="BE14" s="3"/>
      <c r="BF14" s="3"/>
      <c r="BG14" s="3"/>
      <c r="BH14" s="52" t="e">
        <f t="shared" si="18"/>
        <v>#DIV/0!</v>
      </c>
      <c r="BI14" s="8"/>
      <c r="BJ14" s="3"/>
      <c r="BK14" s="3"/>
      <c r="BL14" s="3"/>
      <c r="BM14" s="52" t="e">
        <f t="shared" si="19"/>
        <v>#DIV/0!</v>
      </c>
      <c r="BN14" s="8"/>
      <c r="BO14" s="3"/>
      <c r="BP14" s="3"/>
      <c r="BQ14" s="3"/>
      <c r="BR14" s="81" t="e">
        <f t="shared" si="20"/>
        <v>#DIV/0!</v>
      </c>
      <c r="BS14" s="79" t="e">
        <f t="shared" si="21"/>
        <v>#DIV/0!</v>
      </c>
      <c r="BT14" s="79" t="e">
        <f t="shared" si="22"/>
        <v>#DIV/0!</v>
      </c>
      <c r="BU14" s="79" t="e">
        <f t="shared" si="23"/>
        <v>#DIV/0!</v>
      </c>
      <c r="BV14">
        <f>IF('Här fyller du i din data'!K14,'Här fyller du i din data'!$I14,0)</f>
        <v>0</v>
      </c>
      <c r="BW14">
        <f>IF('Här fyller du i din data'!P14,'Här fyller du i din data'!$I14,0)</f>
        <v>0</v>
      </c>
      <c r="BX14">
        <f>IF('Här fyller du i din data'!U14,'Här fyller du i din data'!$I14,0)</f>
        <v>0</v>
      </c>
      <c r="BY14">
        <f>IF('Här fyller du i din data'!Z14,'Här fyller du i din data'!$I14,0)</f>
        <v>0</v>
      </c>
      <c r="BZ14">
        <f>IF('Här fyller du i din data'!AE14,'Här fyller du i din data'!$I14,0)</f>
        <v>0</v>
      </c>
      <c r="CA14">
        <f>IF('Här fyller du i din data'!AJ14,'Här fyller du i din data'!$I14,0)</f>
        <v>0</v>
      </c>
      <c r="CB14">
        <f>IF('Här fyller du i din data'!AO14,'Här fyller du i din data'!$I14,0)</f>
        <v>0</v>
      </c>
      <c r="CC14">
        <f>IF('Här fyller du i din data'!AT14,'Här fyller du i din data'!$I14,0)</f>
        <v>0</v>
      </c>
      <c r="CD14">
        <f>IF('Här fyller du i din data'!AY14,'Här fyller du i din data'!$I14,0)</f>
        <v>0</v>
      </c>
      <c r="CE14">
        <f>IF('Här fyller du i din data'!BD14,'Här fyller du i din data'!$I14,0)</f>
        <v>0</v>
      </c>
      <c r="CF14">
        <f>IF('Här fyller du i din data'!BI14,'Här fyller du i din data'!$I14,0)</f>
        <v>0</v>
      </c>
      <c r="CG14">
        <f>IF('Här fyller du i din data'!BN14,'Här fyller du i din data'!$I14,0)</f>
        <v>0</v>
      </c>
    </row>
    <row r="15" spans="1:85" s="16" customFormat="1" x14ac:dyDescent="0.25">
      <c r="A15" s="97"/>
      <c r="B15" s="97"/>
      <c r="C15" s="97"/>
      <c r="D15" s="15">
        <v>5100</v>
      </c>
      <c r="E15" s="89">
        <f>IF(C15=Listor!G$3,Listor!J$3,0)+IF(C15=Listor!G$4,Listor!J$4,0)+IF(C15=Listor!G$5,Listor!J$5,0)+IF(C15=Listor!G$6,Listor!J$6,0)+IF(C15=Listor!G$7,Listor!J$7,0)+IF(C15=Listor!G$8,Listor!J$8,0)+IF(C15=Listor!G$9,Listor!J$9,0)</f>
        <v>0</v>
      </c>
      <c r="F15" s="54">
        <f t="shared" ref="F15:F22" si="24">COUNTA(K15,P15,U15,Z15,AE15,AJ15,AO15,AT15,AY15,BD15,BI15,BN15)</f>
        <v>0</v>
      </c>
      <c r="G15" s="54">
        <v>126</v>
      </c>
      <c r="H15" s="99"/>
      <c r="I15" s="3">
        <f t="shared" si="3"/>
        <v>0</v>
      </c>
      <c r="J15" s="96" t="e">
        <f t="shared" si="4"/>
        <v>#DIV/0!</v>
      </c>
      <c r="K15" s="97"/>
      <c r="L15" s="97"/>
      <c r="M15" s="97"/>
      <c r="N15" s="97"/>
      <c r="O15" s="96" t="e">
        <f t="shared" si="5"/>
        <v>#DIV/0!</v>
      </c>
      <c r="P15" s="97"/>
      <c r="Q15" s="97"/>
      <c r="R15" s="97"/>
      <c r="S15" s="97"/>
      <c r="T15" s="96" t="e">
        <f t="shared" si="6"/>
        <v>#DIV/0!</v>
      </c>
      <c r="U15" s="97"/>
      <c r="V15" s="97"/>
      <c r="W15" s="97"/>
      <c r="X15" s="97"/>
      <c r="Y15" s="96" t="e">
        <f t="shared" si="7"/>
        <v>#DIV/0!</v>
      </c>
      <c r="Z15" s="97"/>
      <c r="AA15" s="97"/>
      <c r="AB15" s="97"/>
      <c r="AC15" s="97"/>
      <c r="AD15" s="96" t="e">
        <f t="shared" si="8"/>
        <v>#DIV/0!</v>
      </c>
      <c r="AE15" s="97"/>
      <c r="AF15" s="97"/>
      <c r="AG15" s="97"/>
      <c r="AH15" s="97"/>
      <c r="AI15" s="96" t="e">
        <f t="shared" si="9"/>
        <v>#DIV/0!</v>
      </c>
      <c r="AJ15" s="97"/>
      <c r="AK15" s="97"/>
      <c r="AL15" s="97"/>
      <c r="AM15" s="97"/>
      <c r="AN15" s="52"/>
      <c r="AO15" s="14"/>
      <c r="AP15" s="14"/>
      <c r="AQ15" s="14"/>
      <c r="AR15" s="14"/>
      <c r="AS15" s="52" t="e">
        <f t="shared" si="15"/>
        <v>#DIV/0!</v>
      </c>
      <c r="AT15" s="14"/>
      <c r="AU15" s="14"/>
      <c r="AV15" s="14"/>
      <c r="AW15" s="14"/>
      <c r="AX15" s="52" t="e">
        <f t="shared" si="16"/>
        <v>#DIV/0!</v>
      </c>
      <c r="AY15" s="14"/>
      <c r="AZ15" s="14"/>
      <c r="BA15" s="14"/>
      <c r="BB15" s="14"/>
      <c r="BC15" s="52" t="e">
        <f t="shared" si="17"/>
        <v>#DIV/0!</v>
      </c>
      <c r="BD15" s="14"/>
      <c r="BE15" s="14"/>
      <c r="BF15" s="14"/>
      <c r="BG15" s="14"/>
      <c r="BH15" s="52" t="e">
        <f t="shared" si="18"/>
        <v>#DIV/0!</v>
      </c>
      <c r="BI15" s="14"/>
      <c r="BJ15" s="14"/>
      <c r="BK15" s="14"/>
      <c r="BL15" s="14"/>
      <c r="BM15" s="52" t="e">
        <f t="shared" si="19"/>
        <v>#DIV/0!</v>
      </c>
      <c r="BN15" s="14"/>
      <c r="BO15" s="14"/>
      <c r="BP15" s="14"/>
      <c r="BQ15" s="14"/>
      <c r="BR15" s="81" t="e">
        <f t="shared" si="20"/>
        <v>#DIV/0!</v>
      </c>
      <c r="BS15" s="79" t="e">
        <f t="shared" si="21"/>
        <v>#DIV/0!</v>
      </c>
      <c r="BT15" s="79" t="e">
        <f t="shared" si="22"/>
        <v>#DIV/0!</v>
      </c>
      <c r="BU15" s="79" t="e">
        <f t="shared" si="23"/>
        <v>#DIV/0!</v>
      </c>
      <c r="BV15">
        <f>IF('Här fyller du i din data'!K15,'Här fyller du i din data'!$I15,0)</f>
        <v>0</v>
      </c>
      <c r="BW15">
        <f>IF('Här fyller du i din data'!P15,'Här fyller du i din data'!$I15,0)</f>
        <v>0</v>
      </c>
      <c r="BX15">
        <f>IF('Här fyller du i din data'!U15,'Här fyller du i din data'!$I15,0)</f>
        <v>0</v>
      </c>
      <c r="BY15">
        <f>IF('Här fyller du i din data'!Z15,'Här fyller du i din data'!$I15,0)</f>
        <v>0</v>
      </c>
      <c r="BZ15">
        <f>IF('Här fyller du i din data'!AE15,'Här fyller du i din data'!$I15,0)</f>
        <v>0</v>
      </c>
      <c r="CA15">
        <f>IF('Här fyller du i din data'!AJ15,'Här fyller du i din data'!$I15,0)</f>
        <v>0</v>
      </c>
      <c r="CB15">
        <f>IF('Här fyller du i din data'!AO15,'Här fyller du i din data'!$I15,0)</f>
        <v>0</v>
      </c>
      <c r="CC15">
        <f>IF('Här fyller du i din data'!AT15,'Här fyller du i din data'!$I15,0)</f>
        <v>0</v>
      </c>
      <c r="CD15">
        <f>IF('Här fyller du i din data'!AY15,'Här fyller du i din data'!$I15,0)</f>
        <v>0</v>
      </c>
      <c r="CE15">
        <f>IF('Här fyller du i din data'!BD15,'Här fyller du i din data'!$I15,0)</f>
        <v>0</v>
      </c>
      <c r="CF15">
        <f>IF('Här fyller du i din data'!BI15,'Här fyller du i din data'!$I15,0)</f>
        <v>0</v>
      </c>
      <c r="CG15">
        <f>IF('Här fyller du i din data'!BN15,'Här fyller du i din data'!$I15,0)</f>
        <v>0</v>
      </c>
    </row>
    <row r="16" spans="1:85" x14ac:dyDescent="0.25">
      <c r="A16" s="97"/>
      <c r="B16" s="98"/>
      <c r="C16" s="98"/>
      <c r="D16" s="53">
        <v>5100</v>
      </c>
      <c r="E16" s="89">
        <f>IF(C16=Listor!G$3,Listor!J$3,0)+IF(C16=Listor!G$4,Listor!J$4,0)+IF(C16=Listor!G$5,Listor!J$5,0)+IF(C16=Listor!G$6,Listor!J$6,0)+IF(C16=Listor!G$7,Listor!J$7,0)+IF(C16=Listor!G$8,Listor!J$8,0)+IF(C16=Listor!G$9,Listor!J$9,0)</f>
        <v>0</v>
      </c>
      <c r="F16" s="54">
        <f t="shared" si="24"/>
        <v>0</v>
      </c>
      <c r="G16" s="54">
        <v>126</v>
      </c>
      <c r="H16" s="99"/>
      <c r="I16" s="3">
        <f t="shared" si="3"/>
        <v>0</v>
      </c>
      <c r="J16" s="96" t="e">
        <f t="shared" si="4"/>
        <v>#DIV/0!</v>
      </c>
      <c r="K16" s="101"/>
      <c r="L16" s="101"/>
      <c r="M16" s="101"/>
      <c r="N16" s="101"/>
      <c r="O16" s="96" t="e">
        <f t="shared" si="5"/>
        <v>#DIV/0!</v>
      </c>
      <c r="P16" s="98"/>
      <c r="Q16" s="98"/>
      <c r="R16" s="98"/>
      <c r="S16" s="98"/>
      <c r="T16" s="96" t="e">
        <f t="shared" si="6"/>
        <v>#DIV/0!</v>
      </c>
      <c r="U16" s="101"/>
      <c r="V16" s="101"/>
      <c r="W16" s="101"/>
      <c r="X16" s="101"/>
      <c r="Y16" s="96" t="e">
        <f t="shared" si="7"/>
        <v>#DIV/0!</v>
      </c>
      <c r="Z16" s="101"/>
      <c r="AA16" s="101"/>
      <c r="AB16" s="101"/>
      <c r="AC16" s="101"/>
      <c r="AD16" s="96" t="e">
        <f t="shared" si="8"/>
        <v>#DIV/0!</v>
      </c>
      <c r="AE16" s="101"/>
      <c r="AF16" s="101"/>
      <c r="AG16" s="101"/>
      <c r="AH16" s="101"/>
      <c r="AI16" s="96" t="e">
        <f t="shared" si="9"/>
        <v>#DIV/0!</v>
      </c>
      <c r="AJ16" s="101"/>
      <c r="AK16" s="98"/>
      <c r="AL16" s="98"/>
      <c r="AM16" s="98"/>
      <c r="AN16" s="52"/>
      <c r="AO16" s="8"/>
      <c r="AP16" s="3"/>
      <c r="AQ16" s="3"/>
      <c r="AR16" s="3"/>
      <c r="AS16" s="52" t="e">
        <f t="shared" si="15"/>
        <v>#DIV/0!</v>
      </c>
      <c r="AT16" s="8"/>
      <c r="AU16" s="3"/>
      <c r="AV16" s="3"/>
      <c r="AW16" s="3"/>
      <c r="AX16" s="52" t="e">
        <f t="shared" si="16"/>
        <v>#DIV/0!</v>
      </c>
      <c r="AY16" s="8"/>
      <c r="AZ16" s="3"/>
      <c r="BA16" s="3"/>
      <c r="BB16" s="3"/>
      <c r="BC16" s="52" t="e">
        <f t="shared" si="17"/>
        <v>#DIV/0!</v>
      </c>
      <c r="BD16" s="8"/>
      <c r="BE16" s="3"/>
      <c r="BF16" s="3"/>
      <c r="BG16" s="3"/>
      <c r="BH16" s="52" t="e">
        <f t="shared" si="18"/>
        <v>#DIV/0!</v>
      </c>
      <c r="BI16" s="8"/>
      <c r="BJ16" s="3"/>
      <c r="BK16" s="3"/>
      <c r="BL16" s="3"/>
      <c r="BM16" s="52" t="e">
        <f t="shared" si="19"/>
        <v>#DIV/0!</v>
      </c>
      <c r="BN16" s="8"/>
      <c r="BO16" s="3"/>
      <c r="BP16" s="3"/>
      <c r="BQ16" s="3"/>
      <c r="BR16" s="81" t="e">
        <f t="shared" si="20"/>
        <v>#DIV/0!</v>
      </c>
      <c r="BS16" s="79" t="e">
        <f t="shared" si="21"/>
        <v>#DIV/0!</v>
      </c>
      <c r="BT16" s="79" t="e">
        <f t="shared" si="22"/>
        <v>#DIV/0!</v>
      </c>
      <c r="BU16" s="79" t="e">
        <f t="shared" si="23"/>
        <v>#DIV/0!</v>
      </c>
      <c r="BV16">
        <f>IF('Här fyller du i din data'!K16,'Här fyller du i din data'!$I16,0)</f>
        <v>0</v>
      </c>
      <c r="BW16">
        <f>IF('Här fyller du i din data'!P16,'Här fyller du i din data'!$I16,0)</f>
        <v>0</v>
      </c>
      <c r="BX16">
        <f>IF('Här fyller du i din data'!U16,'Här fyller du i din data'!$I16,0)</f>
        <v>0</v>
      </c>
      <c r="BY16">
        <f>IF('Här fyller du i din data'!Z16,'Här fyller du i din data'!$I16,0)</f>
        <v>0</v>
      </c>
      <c r="BZ16">
        <f>IF('Här fyller du i din data'!AE16,'Här fyller du i din data'!$I16,0)</f>
        <v>0</v>
      </c>
      <c r="CA16">
        <f>IF('Här fyller du i din data'!AJ16,'Här fyller du i din data'!$I16,0)</f>
        <v>0</v>
      </c>
      <c r="CB16">
        <f>IF('Här fyller du i din data'!AO16,'Här fyller du i din data'!$I16,0)</f>
        <v>0</v>
      </c>
      <c r="CC16">
        <f>IF('Här fyller du i din data'!AT16,'Här fyller du i din data'!$I16,0)</f>
        <v>0</v>
      </c>
      <c r="CD16">
        <f>IF('Här fyller du i din data'!AY16,'Här fyller du i din data'!$I16,0)</f>
        <v>0</v>
      </c>
      <c r="CE16">
        <f>IF('Här fyller du i din data'!BD16,'Här fyller du i din data'!$I16,0)</f>
        <v>0</v>
      </c>
      <c r="CF16">
        <f>IF('Här fyller du i din data'!BI16,'Här fyller du i din data'!$I16,0)</f>
        <v>0</v>
      </c>
      <c r="CG16">
        <f>IF('Här fyller du i din data'!BN16,'Här fyller du i din data'!$I16,0)</f>
        <v>0</v>
      </c>
    </row>
    <row r="17" spans="1:85" s="16" customFormat="1" x14ac:dyDescent="0.25">
      <c r="A17" s="97"/>
      <c r="B17" s="97"/>
      <c r="C17" s="97"/>
      <c r="D17" s="15">
        <v>7100</v>
      </c>
      <c r="E17" s="89">
        <f>IF(C17=Listor!G$3,Listor!J$3,0)+IF(C17=Listor!G$4,Listor!J$4,0)+IF(C17=Listor!G$5,Listor!J$5,0)+IF(C17=Listor!G$6,Listor!J$6,0)+IF(C17=Listor!G$7,Listor!J$7,0)+IF(C17=Listor!G$8,Listor!J$8,0)+IF(C17=Listor!G$9,Listor!J$9,0)</f>
        <v>0</v>
      </c>
      <c r="F17" s="54">
        <f t="shared" si="24"/>
        <v>0</v>
      </c>
      <c r="G17" s="54">
        <v>150</v>
      </c>
      <c r="H17" s="99"/>
      <c r="I17" s="3">
        <f t="shared" si="3"/>
        <v>0</v>
      </c>
      <c r="J17" s="96" t="e">
        <f t="shared" si="4"/>
        <v>#DIV/0!</v>
      </c>
      <c r="K17" s="97"/>
      <c r="L17" s="97"/>
      <c r="M17" s="97"/>
      <c r="N17" s="97"/>
      <c r="O17" s="96" t="e">
        <f t="shared" si="5"/>
        <v>#DIV/0!</v>
      </c>
      <c r="P17" s="97"/>
      <c r="Q17" s="97"/>
      <c r="R17" s="97"/>
      <c r="S17" s="97"/>
      <c r="T17" s="96" t="e">
        <f t="shared" si="6"/>
        <v>#DIV/0!</v>
      </c>
      <c r="U17" s="97"/>
      <c r="V17" s="97"/>
      <c r="W17" s="97"/>
      <c r="X17" s="97"/>
      <c r="Y17" s="96" t="e">
        <f t="shared" si="7"/>
        <v>#DIV/0!</v>
      </c>
      <c r="Z17" s="97"/>
      <c r="AA17" s="97"/>
      <c r="AB17" s="97"/>
      <c r="AC17" s="97"/>
      <c r="AD17" s="96" t="e">
        <f t="shared" si="8"/>
        <v>#DIV/0!</v>
      </c>
      <c r="AE17" s="97"/>
      <c r="AF17" s="97"/>
      <c r="AG17" s="97"/>
      <c r="AH17" s="97"/>
      <c r="AI17" s="96" t="e">
        <f t="shared" si="9"/>
        <v>#DIV/0!</v>
      </c>
      <c r="AJ17" s="97"/>
      <c r="AK17" s="97"/>
      <c r="AL17" s="97"/>
      <c r="AM17" s="97"/>
      <c r="AN17" s="52"/>
      <c r="AO17" s="14"/>
      <c r="AP17" s="14"/>
      <c r="AQ17" s="14"/>
      <c r="AR17" s="14"/>
      <c r="AS17" s="52" t="e">
        <f t="shared" si="15"/>
        <v>#DIV/0!</v>
      </c>
      <c r="AT17" s="14"/>
      <c r="AU17" s="14"/>
      <c r="AV17" s="14"/>
      <c r="AW17" s="14"/>
      <c r="AX17" s="52" t="e">
        <f t="shared" si="16"/>
        <v>#DIV/0!</v>
      </c>
      <c r="AY17" s="14"/>
      <c r="AZ17" s="14"/>
      <c r="BA17" s="14"/>
      <c r="BB17" s="14"/>
      <c r="BC17" s="52" t="e">
        <f t="shared" si="17"/>
        <v>#DIV/0!</v>
      </c>
      <c r="BD17" s="14"/>
      <c r="BE17" s="14"/>
      <c r="BF17" s="14"/>
      <c r="BG17" s="14"/>
      <c r="BH17" s="52" t="e">
        <f t="shared" si="18"/>
        <v>#DIV/0!</v>
      </c>
      <c r="BI17" s="14"/>
      <c r="BJ17" s="14"/>
      <c r="BK17" s="14"/>
      <c r="BL17" s="14"/>
      <c r="BM17" s="52" t="e">
        <f t="shared" si="19"/>
        <v>#DIV/0!</v>
      </c>
      <c r="BN17" s="14"/>
      <c r="BO17" s="14"/>
      <c r="BP17" s="14"/>
      <c r="BQ17" s="14"/>
      <c r="BR17" s="81" t="e">
        <f t="shared" si="20"/>
        <v>#DIV/0!</v>
      </c>
      <c r="BS17" s="79" t="e">
        <f t="shared" si="21"/>
        <v>#DIV/0!</v>
      </c>
      <c r="BT17" s="79" t="e">
        <f t="shared" si="22"/>
        <v>#DIV/0!</v>
      </c>
      <c r="BU17" s="79" t="e">
        <f t="shared" si="23"/>
        <v>#DIV/0!</v>
      </c>
      <c r="BV17">
        <f>IF('Här fyller du i din data'!K17,'Här fyller du i din data'!$I17,0)</f>
        <v>0</v>
      </c>
      <c r="BW17">
        <f>IF('Här fyller du i din data'!P17,'Här fyller du i din data'!$I17,0)</f>
        <v>0</v>
      </c>
      <c r="BX17">
        <f>IF('Här fyller du i din data'!U17,'Här fyller du i din data'!$I17,0)</f>
        <v>0</v>
      </c>
      <c r="BY17">
        <f>IF('Här fyller du i din data'!Z17,'Här fyller du i din data'!$I17,0)</f>
        <v>0</v>
      </c>
      <c r="BZ17">
        <f>IF('Här fyller du i din data'!AE17,'Här fyller du i din data'!$I17,0)</f>
        <v>0</v>
      </c>
      <c r="CA17">
        <f>IF('Här fyller du i din data'!AJ17,'Här fyller du i din data'!$I17,0)</f>
        <v>0</v>
      </c>
      <c r="CB17">
        <f>IF('Här fyller du i din data'!AO17,'Här fyller du i din data'!$I17,0)</f>
        <v>0</v>
      </c>
      <c r="CC17">
        <f>IF('Här fyller du i din data'!AT17,'Här fyller du i din data'!$I17,0)</f>
        <v>0</v>
      </c>
      <c r="CD17">
        <f>IF('Här fyller du i din data'!AY17,'Här fyller du i din data'!$I17,0)</f>
        <v>0</v>
      </c>
      <c r="CE17">
        <f>IF('Här fyller du i din data'!BD17,'Här fyller du i din data'!$I17,0)</f>
        <v>0</v>
      </c>
      <c r="CF17">
        <f>IF('Här fyller du i din data'!BI17,'Här fyller du i din data'!$I17,0)</f>
        <v>0</v>
      </c>
      <c r="CG17">
        <f>IF('Här fyller du i din data'!BN17,'Här fyller du i din data'!$I17,0)</f>
        <v>0</v>
      </c>
    </row>
    <row r="18" spans="1:85" x14ac:dyDescent="0.25">
      <c r="A18" s="97"/>
      <c r="B18" s="98"/>
      <c r="C18" s="98"/>
      <c r="D18" s="53">
        <v>780</v>
      </c>
      <c r="E18" s="89">
        <f>IF(C18=Listor!G$3,Listor!J$3,0)+IF(C18=Listor!G$4,Listor!J$4,0)+IF(C18=Listor!G$5,Listor!J$5,0)+IF(C18=Listor!G$6,Listor!J$6,0)+IF(C18=Listor!G$7,Listor!J$7,0)+IF(C18=Listor!G$8,Listor!J$8,0)+IF(C18=Listor!G$9,Listor!J$9,0)</f>
        <v>0</v>
      </c>
      <c r="F18" s="54">
        <f t="shared" si="24"/>
        <v>0</v>
      </c>
      <c r="G18" s="54">
        <v>75</v>
      </c>
      <c r="H18" s="99"/>
      <c r="I18" s="3">
        <f t="shared" si="3"/>
        <v>0</v>
      </c>
      <c r="J18" s="96" t="e">
        <f t="shared" si="4"/>
        <v>#DIV/0!</v>
      </c>
      <c r="K18" s="101"/>
      <c r="L18" s="101"/>
      <c r="M18" s="101"/>
      <c r="N18" s="101"/>
      <c r="O18" s="96" t="e">
        <f t="shared" si="5"/>
        <v>#DIV/0!</v>
      </c>
      <c r="P18" s="98"/>
      <c r="Q18" s="98"/>
      <c r="R18" s="98"/>
      <c r="S18" s="98"/>
      <c r="T18" s="96" t="e">
        <f t="shared" si="6"/>
        <v>#DIV/0!</v>
      </c>
      <c r="U18" s="101"/>
      <c r="V18" s="101"/>
      <c r="W18" s="101"/>
      <c r="X18" s="101"/>
      <c r="Y18" s="96" t="e">
        <f t="shared" si="7"/>
        <v>#DIV/0!</v>
      </c>
      <c r="Z18" s="101"/>
      <c r="AA18" s="101"/>
      <c r="AB18" s="101"/>
      <c r="AC18" s="101"/>
      <c r="AD18" s="96" t="e">
        <f t="shared" si="8"/>
        <v>#DIV/0!</v>
      </c>
      <c r="AE18" s="101"/>
      <c r="AF18" s="101"/>
      <c r="AG18" s="101"/>
      <c r="AH18" s="101"/>
      <c r="AI18" s="96" t="e">
        <f t="shared" si="9"/>
        <v>#DIV/0!</v>
      </c>
      <c r="AJ18" s="101"/>
      <c r="AK18" s="98"/>
      <c r="AL18" s="98"/>
      <c r="AM18" s="98"/>
      <c r="AN18" s="52"/>
      <c r="AO18" s="8"/>
      <c r="AP18" s="3"/>
      <c r="AQ18" s="3"/>
      <c r="AR18" s="3"/>
      <c r="AS18" s="52" t="e">
        <f t="shared" si="15"/>
        <v>#DIV/0!</v>
      </c>
      <c r="AT18" s="8"/>
      <c r="AU18" s="3"/>
      <c r="AV18" s="3"/>
      <c r="AW18" s="3"/>
      <c r="AX18" s="52" t="e">
        <f t="shared" si="16"/>
        <v>#DIV/0!</v>
      </c>
      <c r="AY18" s="8"/>
      <c r="AZ18" s="3"/>
      <c r="BA18" s="3"/>
      <c r="BB18" s="3"/>
      <c r="BC18" s="52" t="e">
        <f t="shared" si="17"/>
        <v>#DIV/0!</v>
      </c>
      <c r="BD18" s="8"/>
      <c r="BE18" s="3"/>
      <c r="BF18" s="3"/>
      <c r="BG18" s="3"/>
      <c r="BH18" s="52" t="e">
        <f t="shared" si="18"/>
        <v>#DIV/0!</v>
      </c>
      <c r="BI18" s="8"/>
      <c r="BJ18" s="3"/>
      <c r="BK18" s="3"/>
      <c r="BL18" s="3"/>
      <c r="BM18" s="52" t="e">
        <f t="shared" si="19"/>
        <v>#DIV/0!</v>
      </c>
      <c r="BN18" s="8"/>
      <c r="BO18" s="3"/>
      <c r="BP18" s="3"/>
      <c r="BQ18" s="3"/>
      <c r="BR18" s="81" t="e">
        <f t="shared" si="20"/>
        <v>#DIV/0!</v>
      </c>
      <c r="BS18" s="79" t="e">
        <f t="shared" si="21"/>
        <v>#DIV/0!</v>
      </c>
      <c r="BT18" s="79" t="e">
        <f t="shared" si="22"/>
        <v>#DIV/0!</v>
      </c>
      <c r="BU18" s="79" t="e">
        <f t="shared" si="23"/>
        <v>#DIV/0!</v>
      </c>
      <c r="BV18">
        <f>IF('Här fyller du i din data'!K18,'Här fyller du i din data'!$I18,0)</f>
        <v>0</v>
      </c>
      <c r="BW18">
        <f>IF('Här fyller du i din data'!P18,'Här fyller du i din data'!$I18,0)</f>
        <v>0</v>
      </c>
      <c r="BX18">
        <f>IF('Här fyller du i din data'!U18,'Här fyller du i din data'!$I18,0)</f>
        <v>0</v>
      </c>
      <c r="BY18">
        <f>IF('Här fyller du i din data'!Z18,'Här fyller du i din data'!$I18,0)</f>
        <v>0</v>
      </c>
      <c r="BZ18">
        <f>IF('Här fyller du i din data'!AE18,'Här fyller du i din data'!$I18,0)</f>
        <v>0</v>
      </c>
      <c r="CA18">
        <f>IF('Här fyller du i din data'!AJ18,'Här fyller du i din data'!$I18,0)</f>
        <v>0</v>
      </c>
      <c r="CB18">
        <f>IF('Här fyller du i din data'!AO18,'Här fyller du i din data'!$I18,0)</f>
        <v>0</v>
      </c>
      <c r="CC18">
        <f>IF('Här fyller du i din data'!AT18,'Här fyller du i din data'!$I18,0)</f>
        <v>0</v>
      </c>
      <c r="CD18">
        <f>IF('Här fyller du i din data'!AY18,'Här fyller du i din data'!$I18,0)</f>
        <v>0</v>
      </c>
      <c r="CE18">
        <f>IF('Här fyller du i din data'!BD18,'Här fyller du i din data'!$I18,0)</f>
        <v>0</v>
      </c>
      <c r="CF18">
        <f>IF('Här fyller du i din data'!BI18,'Här fyller du i din data'!$I18,0)</f>
        <v>0</v>
      </c>
      <c r="CG18">
        <f>IF('Här fyller du i din data'!BN18,'Här fyller du i din data'!$I18,0)</f>
        <v>0</v>
      </c>
    </row>
    <row r="19" spans="1:85" s="16" customFormat="1" x14ac:dyDescent="0.25">
      <c r="A19" s="97"/>
      <c r="B19" s="97"/>
      <c r="C19" s="97"/>
      <c r="D19" s="15">
        <v>4100</v>
      </c>
      <c r="E19" s="89">
        <f>IF(C19=Listor!G$3,Listor!J$3,0)+IF(C19=Listor!G$4,Listor!J$4,0)+IF(C19=Listor!G$5,Listor!J$5,0)+IF(C19=Listor!G$6,Listor!J$6,0)+IF(C19=Listor!G$7,Listor!J$7,0)+IF(C19=Listor!G$8,Listor!J$8,0)+IF(C19=Listor!G$9,Listor!J$9,0)</f>
        <v>0</v>
      </c>
      <c r="F19" s="54">
        <f t="shared" si="24"/>
        <v>0</v>
      </c>
      <c r="G19" s="54">
        <v>79.2</v>
      </c>
      <c r="H19" s="100"/>
      <c r="I19" s="3">
        <f t="shared" si="3"/>
        <v>0</v>
      </c>
      <c r="J19" s="96" t="e">
        <f t="shared" si="4"/>
        <v>#DIV/0!</v>
      </c>
      <c r="K19" s="97"/>
      <c r="L19" s="97"/>
      <c r="M19" s="97"/>
      <c r="N19" s="97"/>
      <c r="O19" s="96" t="e">
        <f t="shared" si="5"/>
        <v>#DIV/0!</v>
      </c>
      <c r="P19" s="97"/>
      <c r="Q19" s="97"/>
      <c r="R19" s="97"/>
      <c r="S19" s="97"/>
      <c r="T19" s="96" t="e">
        <f t="shared" si="6"/>
        <v>#DIV/0!</v>
      </c>
      <c r="U19" s="97"/>
      <c r="V19" s="97"/>
      <c r="W19" s="97"/>
      <c r="X19" s="97"/>
      <c r="Y19" s="96" t="e">
        <f t="shared" si="7"/>
        <v>#DIV/0!</v>
      </c>
      <c r="Z19" s="97"/>
      <c r="AA19" s="97"/>
      <c r="AB19" s="97"/>
      <c r="AC19" s="97"/>
      <c r="AD19" s="96" t="e">
        <f t="shared" si="8"/>
        <v>#DIV/0!</v>
      </c>
      <c r="AE19" s="97"/>
      <c r="AF19" s="97"/>
      <c r="AG19" s="97"/>
      <c r="AH19" s="97"/>
      <c r="AI19" s="96" t="e">
        <f t="shared" si="9"/>
        <v>#DIV/0!</v>
      </c>
      <c r="AJ19" s="97"/>
      <c r="AK19" s="97"/>
      <c r="AL19" s="97"/>
      <c r="AM19" s="97"/>
      <c r="AN19" s="51"/>
      <c r="AO19" s="14"/>
      <c r="AP19" s="14"/>
      <c r="AQ19" s="14"/>
      <c r="AR19" s="14"/>
      <c r="AS19" s="51" t="e">
        <f t="shared" si="15"/>
        <v>#DIV/0!</v>
      </c>
      <c r="AT19" s="14"/>
      <c r="AU19" s="14"/>
      <c r="AV19" s="14"/>
      <c r="AW19" s="14"/>
      <c r="AX19" s="51" t="e">
        <f t="shared" si="16"/>
        <v>#DIV/0!</v>
      </c>
      <c r="AY19" s="14"/>
      <c r="AZ19" s="14"/>
      <c r="BA19" s="14"/>
      <c r="BB19" s="14"/>
      <c r="BC19" s="51" t="e">
        <f t="shared" si="17"/>
        <v>#DIV/0!</v>
      </c>
      <c r="BD19" s="14"/>
      <c r="BE19" s="14"/>
      <c r="BF19" s="14"/>
      <c r="BG19" s="14"/>
      <c r="BH19" s="51" t="e">
        <f t="shared" si="18"/>
        <v>#DIV/0!</v>
      </c>
      <c r="BI19" s="14"/>
      <c r="BJ19" s="14"/>
      <c r="BK19" s="14"/>
      <c r="BL19" s="14"/>
      <c r="BM19" s="51" t="e">
        <f t="shared" si="19"/>
        <v>#DIV/0!</v>
      </c>
      <c r="BN19" s="14"/>
      <c r="BO19" s="14"/>
      <c r="BP19" s="14"/>
      <c r="BQ19" s="14"/>
      <c r="BR19" s="81" t="e">
        <f t="shared" si="20"/>
        <v>#DIV/0!</v>
      </c>
      <c r="BS19" s="79" t="e">
        <f t="shared" si="21"/>
        <v>#DIV/0!</v>
      </c>
      <c r="BT19" s="79" t="e">
        <f t="shared" si="22"/>
        <v>#DIV/0!</v>
      </c>
      <c r="BU19" s="79" t="e">
        <f t="shared" si="23"/>
        <v>#DIV/0!</v>
      </c>
      <c r="BV19">
        <f>IF('Här fyller du i din data'!K19,'Här fyller du i din data'!$I19,0)</f>
        <v>0</v>
      </c>
      <c r="BW19">
        <f>IF('Här fyller du i din data'!P19,'Här fyller du i din data'!$I19,0)</f>
        <v>0</v>
      </c>
      <c r="BX19">
        <f>IF('Här fyller du i din data'!U19,'Här fyller du i din data'!$I19,0)</f>
        <v>0</v>
      </c>
      <c r="BY19">
        <f>IF('Här fyller du i din data'!Z19,'Här fyller du i din data'!$I19,0)</f>
        <v>0</v>
      </c>
      <c r="BZ19">
        <f>IF('Här fyller du i din data'!AE19,'Här fyller du i din data'!$I19,0)</f>
        <v>0</v>
      </c>
      <c r="CA19">
        <f>IF('Här fyller du i din data'!AJ19,'Här fyller du i din data'!$I19,0)</f>
        <v>0</v>
      </c>
      <c r="CB19">
        <f>IF('Här fyller du i din data'!AO19,'Här fyller du i din data'!$I19,0)</f>
        <v>0</v>
      </c>
      <c r="CC19">
        <f>IF('Här fyller du i din data'!AT19,'Här fyller du i din data'!$I19,0)</f>
        <v>0</v>
      </c>
      <c r="CD19">
        <f>IF('Här fyller du i din data'!AY19,'Här fyller du i din data'!$I19,0)</f>
        <v>0</v>
      </c>
      <c r="CE19">
        <f>IF('Här fyller du i din data'!BD19,'Här fyller du i din data'!$I19,0)</f>
        <v>0</v>
      </c>
      <c r="CF19">
        <f>IF('Här fyller du i din data'!BI19,'Här fyller du i din data'!$I19,0)</f>
        <v>0</v>
      </c>
      <c r="CG19">
        <f>IF('Här fyller du i din data'!BN19,'Här fyller du i din data'!$I19,0)</f>
        <v>0</v>
      </c>
    </row>
    <row r="20" spans="1:85" x14ac:dyDescent="0.25">
      <c r="A20" s="97"/>
      <c r="B20" s="98"/>
      <c r="C20" s="98"/>
      <c r="D20" s="53">
        <v>780</v>
      </c>
      <c r="E20" s="89">
        <f>IF(C20=Listor!G$3,Listor!J$3,0)+IF(C20=Listor!G$4,Listor!J$4,0)+IF(C20=Listor!G$5,Listor!J$5,0)+IF(C20=Listor!G$6,Listor!J$6,0)+IF(C20=Listor!G$7,Listor!J$7,0)+IF(C20=Listor!G$8,Listor!J$8,0)+IF(C20=Listor!G$9,Listor!J$9,0)</f>
        <v>0</v>
      </c>
      <c r="F20" s="54">
        <f t="shared" si="24"/>
        <v>0</v>
      </c>
      <c r="G20" s="54">
        <v>100.80000000000001</v>
      </c>
      <c r="H20" s="99"/>
      <c r="I20" s="3">
        <f t="shared" si="3"/>
        <v>0</v>
      </c>
      <c r="J20" s="96" t="e">
        <f t="shared" si="4"/>
        <v>#DIV/0!</v>
      </c>
      <c r="K20" s="101"/>
      <c r="L20" s="101"/>
      <c r="M20" s="101"/>
      <c r="N20" s="101"/>
      <c r="O20" s="96" t="e">
        <f t="shared" si="5"/>
        <v>#DIV/0!</v>
      </c>
      <c r="P20" s="98"/>
      <c r="Q20" s="98"/>
      <c r="R20" s="98"/>
      <c r="S20" s="98"/>
      <c r="T20" s="96" t="e">
        <f t="shared" si="6"/>
        <v>#DIV/0!</v>
      </c>
      <c r="U20" s="101"/>
      <c r="V20" s="101"/>
      <c r="W20" s="101"/>
      <c r="X20" s="101"/>
      <c r="Y20" s="96" t="e">
        <f t="shared" si="7"/>
        <v>#DIV/0!</v>
      </c>
      <c r="Z20" s="101"/>
      <c r="AA20" s="101"/>
      <c r="AB20" s="101"/>
      <c r="AC20" s="101"/>
      <c r="AD20" s="96" t="e">
        <f t="shared" si="8"/>
        <v>#DIV/0!</v>
      </c>
      <c r="AE20" s="101"/>
      <c r="AF20" s="101"/>
      <c r="AG20" s="101"/>
      <c r="AH20" s="101"/>
      <c r="AI20" s="96" t="e">
        <f t="shared" si="9"/>
        <v>#DIV/0!</v>
      </c>
      <c r="AJ20" s="101"/>
      <c r="AK20" s="98"/>
      <c r="AL20" s="98"/>
      <c r="AM20" s="98"/>
      <c r="AN20" s="51"/>
      <c r="AO20" s="8"/>
      <c r="AP20" s="3"/>
      <c r="AQ20" s="3"/>
      <c r="AR20" s="3"/>
      <c r="AS20" s="51" t="e">
        <f t="shared" si="15"/>
        <v>#DIV/0!</v>
      </c>
      <c r="AT20" s="8"/>
      <c r="AU20" s="3"/>
      <c r="AV20" s="3"/>
      <c r="AW20" s="3"/>
      <c r="AX20" s="51" t="e">
        <f t="shared" si="16"/>
        <v>#DIV/0!</v>
      </c>
      <c r="AY20" s="8"/>
      <c r="AZ20" s="3"/>
      <c r="BA20" s="3"/>
      <c r="BB20" s="3"/>
      <c r="BC20" s="51" t="e">
        <f t="shared" si="17"/>
        <v>#DIV/0!</v>
      </c>
      <c r="BD20" s="8"/>
      <c r="BE20" s="3"/>
      <c r="BF20" s="3"/>
      <c r="BG20" s="3"/>
      <c r="BH20" s="51" t="e">
        <f t="shared" si="18"/>
        <v>#DIV/0!</v>
      </c>
      <c r="BI20" s="8"/>
      <c r="BJ20" s="3"/>
      <c r="BK20" s="3"/>
      <c r="BL20" s="3"/>
      <c r="BM20" s="51" t="e">
        <f t="shared" si="19"/>
        <v>#DIV/0!</v>
      </c>
      <c r="BN20" s="8"/>
      <c r="BO20" s="3"/>
      <c r="BP20" s="3"/>
      <c r="BQ20" s="3"/>
      <c r="BR20" s="81" t="e">
        <f t="shared" si="20"/>
        <v>#DIV/0!</v>
      </c>
      <c r="BS20" s="79" t="e">
        <f t="shared" si="21"/>
        <v>#DIV/0!</v>
      </c>
      <c r="BT20" s="79" t="e">
        <f t="shared" si="22"/>
        <v>#DIV/0!</v>
      </c>
      <c r="BU20" s="79" t="e">
        <f t="shared" si="23"/>
        <v>#DIV/0!</v>
      </c>
      <c r="BV20">
        <f>IF('Här fyller du i din data'!K20,'Här fyller du i din data'!$I20,0)</f>
        <v>0</v>
      </c>
      <c r="BW20">
        <f>IF('Här fyller du i din data'!P20,'Här fyller du i din data'!$I20,0)</f>
        <v>0</v>
      </c>
      <c r="BX20">
        <f>IF('Här fyller du i din data'!U20,'Här fyller du i din data'!$I20,0)</f>
        <v>0</v>
      </c>
      <c r="BY20">
        <f>IF('Här fyller du i din data'!Z20,'Här fyller du i din data'!$I20,0)</f>
        <v>0</v>
      </c>
      <c r="BZ20">
        <f>IF('Här fyller du i din data'!AE20,'Här fyller du i din data'!$I20,0)</f>
        <v>0</v>
      </c>
      <c r="CA20">
        <f>IF('Här fyller du i din data'!AJ20,'Här fyller du i din data'!$I20,0)</f>
        <v>0</v>
      </c>
      <c r="CB20">
        <f>IF('Här fyller du i din data'!AO20,'Här fyller du i din data'!$I20,0)</f>
        <v>0</v>
      </c>
      <c r="CC20">
        <f>IF('Här fyller du i din data'!AT20,'Här fyller du i din data'!$I20,0)</f>
        <v>0</v>
      </c>
      <c r="CD20">
        <f>IF('Här fyller du i din data'!AY20,'Här fyller du i din data'!$I20,0)</f>
        <v>0</v>
      </c>
      <c r="CE20">
        <f>IF('Här fyller du i din data'!BD20,'Här fyller du i din data'!$I20,0)</f>
        <v>0</v>
      </c>
      <c r="CF20">
        <f>IF('Här fyller du i din data'!BI20,'Här fyller du i din data'!$I20,0)</f>
        <v>0</v>
      </c>
      <c r="CG20">
        <f>IF('Här fyller du i din data'!BN20,'Här fyller du i din data'!$I20,0)</f>
        <v>0</v>
      </c>
    </row>
    <row r="21" spans="1:85" s="16" customFormat="1" x14ac:dyDescent="0.25">
      <c r="A21" s="97"/>
      <c r="B21" s="97"/>
      <c r="C21" s="97"/>
      <c r="D21" s="15">
        <v>580</v>
      </c>
      <c r="E21" s="89">
        <f>IF(C21=Listor!G$3,Listor!J$3,0)+IF(C21=Listor!G$4,Listor!J$4,0)+IF(C21=Listor!G$5,Listor!J$5,0)+IF(C21=Listor!G$6,Listor!J$6,0)+IF(C21=Listor!G$7,Listor!J$7,0)+IF(C21=Listor!G$8,Listor!J$8,0)+IF(C21=Listor!G$9,Listor!J$9,0)</f>
        <v>0</v>
      </c>
      <c r="F21" s="54">
        <f t="shared" si="24"/>
        <v>0</v>
      </c>
      <c r="G21" s="54">
        <v>78.75</v>
      </c>
      <c r="H21" s="100"/>
      <c r="I21" s="3">
        <f t="shared" si="3"/>
        <v>0</v>
      </c>
      <c r="J21" s="96" t="e">
        <f t="shared" si="4"/>
        <v>#DIV/0!</v>
      </c>
      <c r="K21" s="97"/>
      <c r="L21" s="97"/>
      <c r="M21" s="97"/>
      <c r="N21" s="97"/>
      <c r="O21" s="96" t="e">
        <f t="shared" si="5"/>
        <v>#DIV/0!</v>
      </c>
      <c r="P21" s="97"/>
      <c r="Q21" s="97"/>
      <c r="R21" s="97"/>
      <c r="S21" s="97"/>
      <c r="T21" s="96" t="e">
        <f t="shared" si="6"/>
        <v>#DIV/0!</v>
      </c>
      <c r="U21" s="97"/>
      <c r="V21" s="97"/>
      <c r="W21" s="97"/>
      <c r="X21" s="97"/>
      <c r="Y21" s="96" t="e">
        <f t="shared" si="7"/>
        <v>#DIV/0!</v>
      </c>
      <c r="Z21" s="97"/>
      <c r="AA21" s="97"/>
      <c r="AB21" s="97"/>
      <c r="AC21" s="97"/>
      <c r="AD21" s="96" t="e">
        <f t="shared" si="8"/>
        <v>#DIV/0!</v>
      </c>
      <c r="AE21" s="97"/>
      <c r="AF21" s="97"/>
      <c r="AG21" s="97"/>
      <c r="AH21" s="97"/>
      <c r="AI21" s="96" t="e">
        <f t="shared" si="9"/>
        <v>#DIV/0!</v>
      </c>
      <c r="AJ21" s="97"/>
      <c r="AK21" s="97"/>
      <c r="AL21" s="97"/>
      <c r="AM21" s="97"/>
      <c r="AN21" s="51"/>
      <c r="AO21" s="14"/>
      <c r="AP21" s="14"/>
      <c r="AQ21" s="14"/>
      <c r="AR21" s="14"/>
      <c r="AS21" s="51" t="e">
        <f t="shared" si="15"/>
        <v>#DIV/0!</v>
      </c>
      <c r="AT21" s="14"/>
      <c r="AU21" s="14"/>
      <c r="AV21" s="14"/>
      <c r="AW21" s="14"/>
      <c r="AX21" s="51" t="e">
        <f t="shared" si="16"/>
        <v>#DIV/0!</v>
      </c>
      <c r="AY21" s="14"/>
      <c r="AZ21" s="14"/>
      <c r="BA21" s="14"/>
      <c r="BB21" s="14"/>
      <c r="BC21" s="51" t="e">
        <f t="shared" si="17"/>
        <v>#DIV/0!</v>
      </c>
      <c r="BD21" s="14"/>
      <c r="BE21" s="14"/>
      <c r="BF21" s="14"/>
      <c r="BG21" s="14"/>
      <c r="BH21" s="51" t="e">
        <f t="shared" si="18"/>
        <v>#DIV/0!</v>
      </c>
      <c r="BI21" s="14"/>
      <c r="BJ21" s="14"/>
      <c r="BK21" s="14"/>
      <c r="BL21" s="14"/>
      <c r="BM21" s="51" t="e">
        <f t="shared" si="19"/>
        <v>#DIV/0!</v>
      </c>
      <c r="BN21" s="14"/>
      <c r="BO21" s="14"/>
      <c r="BP21" s="14"/>
      <c r="BQ21" s="14"/>
      <c r="BR21" s="81" t="e">
        <f t="shared" si="20"/>
        <v>#DIV/0!</v>
      </c>
      <c r="BS21" s="79" t="e">
        <f t="shared" si="21"/>
        <v>#DIV/0!</v>
      </c>
      <c r="BT21" s="79" t="e">
        <f t="shared" si="22"/>
        <v>#DIV/0!</v>
      </c>
      <c r="BU21" s="79" t="e">
        <f t="shared" si="23"/>
        <v>#DIV/0!</v>
      </c>
      <c r="BV21">
        <f>IF('Här fyller du i din data'!K21,'Här fyller du i din data'!$I21,0)</f>
        <v>0</v>
      </c>
      <c r="BW21">
        <f>IF('Här fyller du i din data'!P21,'Här fyller du i din data'!$I21,0)</f>
        <v>0</v>
      </c>
      <c r="BX21">
        <f>IF('Här fyller du i din data'!U21,'Här fyller du i din data'!$I21,0)</f>
        <v>0</v>
      </c>
      <c r="BY21">
        <f>IF('Här fyller du i din data'!Z21,'Här fyller du i din data'!$I21,0)</f>
        <v>0</v>
      </c>
      <c r="BZ21">
        <f>IF('Här fyller du i din data'!AE21,'Här fyller du i din data'!$I21,0)</f>
        <v>0</v>
      </c>
      <c r="CA21">
        <f>IF('Här fyller du i din data'!AJ21,'Här fyller du i din data'!$I21,0)</f>
        <v>0</v>
      </c>
      <c r="CB21">
        <f>IF('Här fyller du i din data'!AO21,'Här fyller du i din data'!$I21,0)</f>
        <v>0</v>
      </c>
      <c r="CC21">
        <f>IF('Här fyller du i din data'!AT21,'Här fyller du i din data'!$I21,0)</f>
        <v>0</v>
      </c>
      <c r="CD21">
        <f>IF('Här fyller du i din data'!AY21,'Här fyller du i din data'!$I21,0)</f>
        <v>0</v>
      </c>
      <c r="CE21">
        <f>IF('Här fyller du i din data'!BD21,'Här fyller du i din data'!$I21,0)</f>
        <v>0</v>
      </c>
      <c r="CF21">
        <f>IF('Här fyller du i din data'!BI21,'Här fyller du i din data'!$I21,0)</f>
        <v>0</v>
      </c>
      <c r="CG21">
        <f>IF('Här fyller du i din data'!BN21,'Här fyller du i din data'!$I21,0)</f>
        <v>0</v>
      </c>
    </row>
    <row r="22" spans="1:85" x14ac:dyDescent="0.25">
      <c r="A22" s="97"/>
      <c r="B22" s="98"/>
      <c r="C22" s="98"/>
      <c r="D22" s="53">
        <v>480</v>
      </c>
      <c r="E22" s="89">
        <f>IF(C22=Listor!G$3,Listor!J$3,0)+IF(C22=Listor!G$4,Listor!J$4,0)+IF(C22=Listor!G$5,Listor!J$5,0)+IF(C22=Listor!G$6,Listor!J$6,0)+IF(C22=Listor!G$7,Listor!J$7,0)+IF(C22=Listor!G$8,Listor!J$8,0)+IF(C22=Listor!G$9,Listor!J$9,0)</f>
        <v>0</v>
      </c>
      <c r="F22" s="54">
        <f t="shared" si="24"/>
        <v>0</v>
      </c>
      <c r="G22" s="54">
        <v>90</v>
      </c>
      <c r="H22" s="99"/>
      <c r="I22" s="3">
        <f t="shared" si="3"/>
        <v>0</v>
      </c>
      <c r="J22" s="96" t="e">
        <f t="shared" si="4"/>
        <v>#DIV/0!</v>
      </c>
      <c r="K22" s="101"/>
      <c r="L22" s="101"/>
      <c r="M22" s="101"/>
      <c r="N22" s="101"/>
      <c r="O22" s="96" t="e">
        <f t="shared" si="5"/>
        <v>#DIV/0!</v>
      </c>
      <c r="P22" s="98"/>
      <c r="Q22" s="98"/>
      <c r="R22" s="98"/>
      <c r="S22" s="98"/>
      <c r="T22" s="96" t="e">
        <f t="shared" si="6"/>
        <v>#DIV/0!</v>
      </c>
      <c r="U22" s="101"/>
      <c r="V22" s="101"/>
      <c r="W22" s="101"/>
      <c r="X22" s="101"/>
      <c r="Y22" s="96" t="e">
        <f t="shared" si="7"/>
        <v>#DIV/0!</v>
      </c>
      <c r="Z22" s="101"/>
      <c r="AA22" s="101"/>
      <c r="AB22" s="101"/>
      <c r="AC22" s="101"/>
      <c r="AD22" s="96" t="e">
        <f t="shared" si="8"/>
        <v>#DIV/0!</v>
      </c>
      <c r="AE22" s="101"/>
      <c r="AF22" s="101"/>
      <c r="AG22" s="101"/>
      <c r="AH22" s="101"/>
      <c r="AI22" s="96" t="e">
        <f t="shared" si="9"/>
        <v>#DIV/0!</v>
      </c>
      <c r="AJ22" s="101"/>
      <c r="AK22" s="98"/>
      <c r="AL22" s="98"/>
      <c r="AM22" s="98"/>
      <c r="AN22" s="51"/>
      <c r="AO22" s="8"/>
      <c r="AP22" s="3"/>
      <c r="AQ22" s="3"/>
      <c r="AR22" s="3"/>
      <c r="AS22" s="51" t="e">
        <f t="shared" si="15"/>
        <v>#DIV/0!</v>
      </c>
      <c r="AT22" s="8"/>
      <c r="AU22" s="3"/>
      <c r="AV22" s="3"/>
      <c r="AW22" s="3"/>
      <c r="AX22" s="51" t="e">
        <f t="shared" si="16"/>
        <v>#DIV/0!</v>
      </c>
      <c r="AY22" s="8"/>
      <c r="AZ22" s="3"/>
      <c r="BA22" s="3"/>
      <c r="BB22" s="3"/>
      <c r="BC22" s="51" t="e">
        <f t="shared" si="17"/>
        <v>#DIV/0!</v>
      </c>
      <c r="BD22" s="8"/>
      <c r="BE22" s="3"/>
      <c r="BF22" s="3"/>
      <c r="BG22" s="3"/>
      <c r="BH22" s="51" t="e">
        <f t="shared" si="18"/>
        <v>#DIV/0!</v>
      </c>
      <c r="BI22" s="8"/>
      <c r="BJ22" s="3"/>
      <c r="BK22" s="3"/>
      <c r="BL22" s="3"/>
      <c r="BM22" s="51" t="e">
        <f t="shared" si="19"/>
        <v>#DIV/0!</v>
      </c>
      <c r="BN22" s="8"/>
      <c r="BO22" s="3"/>
      <c r="BP22" s="3"/>
      <c r="BQ22" s="3"/>
      <c r="BR22" s="81" t="e">
        <f t="shared" si="20"/>
        <v>#DIV/0!</v>
      </c>
      <c r="BS22" s="79" t="e">
        <f t="shared" si="21"/>
        <v>#DIV/0!</v>
      </c>
      <c r="BT22" s="79" t="e">
        <f t="shared" si="22"/>
        <v>#DIV/0!</v>
      </c>
      <c r="BU22" s="79" t="e">
        <f t="shared" si="23"/>
        <v>#DIV/0!</v>
      </c>
      <c r="BV22">
        <f>IF('Här fyller du i din data'!K22,'Här fyller du i din data'!$I22,0)</f>
        <v>0</v>
      </c>
      <c r="BW22">
        <f>IF('Här fyller du i din data'!P22,'Här fyller du i din data'!$I22,0)</f>
        <v>0</v>
      </c>
      <c r="BX22">
        <f>IF('Här fyller du i din data'!U22,'Här fyller du i din data'!$I22,0)</f>
        <v>0</v>
      </c>
      <c r="BY22">
        <f>IF('Här fyller du i din data'!Z22,'Här fyller du i din data'!$I22,0)</f>
        <v>0</v>
      </c>
      <c r="BZ22">
        <f>IF('Här fyller du i din data'!AE22,'Här fyller du i din data'!$I22,0)</f>
        <v>0</v>
      </c>
      <c r="CA22">
        <f>IF('Här fyller du i din data'!AJ22,'Här fyller du i din data'!$I22,0)</f>
        <v>0</v>
      </c>
      <c r="CB22">
        <f>IF('Här fyller du i din data'!AO22,'Här fyller du i din data'!$I22,0)</f>
        <v>0</v>
      </c>
      <c r="CC22">
        <f>IF('Här fyller du i din data'!AT22,'Här fyller du i din data'!$I22,0)</f>
        <v>0</v>
      </c>
      <c r="CD22">
        <f>IF('Här fyller du i din data'!AY22,'Här fyller du i din data'!$I22,0)</f>
        <v>0</v>
      </c>
      <c r="CE22">
        <f>IF('Här fyller du i din data'!BD22,'Här fyller du i din data'!$I22,0)</f>
        <v>0</v>
      </c>
      <c r="CF22">
        <f>IF('Här fyller du i din data'!BI22,'Här fyller du i din data'!$I22,0)</f>
        <v>0</v>
      </c>
      <c r="CG22">
        <f>IF('Här fyller du i din data'!BN22,'Här fyller du i din data'!$I22,0)</f>
        <v>0</v>
      </c>
    </row>
    <row r="23" spans="1:85" s="16" customFormat="1" x14ac:dyDescent="0.25">
      <c r="A23" s="97"/>
      <c r="B23" s="97"/>
      <c r="C23" s="102"/>
      <c r="D23" s="15"/>
      <c r="E23" s="89">
        <f>IF(C23=Listor!G$3,Listor!J$3,0)+IF(C23=Listor!G$4,Listor!J$4,0)+IF(C23=Listor!G$5,Listor!J$5,0)+IF(C23=Listor!G$6,Listor!J$6,0)+IF(C23=Listor!G$7,Listor!J$7,0)+IF(C23=Listor!G$8,Listor!J$8,0)+IF(C23=Listor!G$9,Listor!J$9,0)</f>
        <v>0</v>
      </c>
      <c r="F23" s="54">
        <f t="shared" si="14"/>
        <v>0</v>
      </c>
      <c r="G23" s="54">
        <f ca="1">I23*F23/Listor!$X$2</f>
        <v>0</v>
      </c>
      <c r="H23" s="100"/>
      <c r="I23" s="3">
        <f t="shared" si="3"/>
        <v>0</v>
      </c>
      <c r="J23" s="96" t="e">
        <f t="shared" si="4"/>
        <v>#DIV/0!</v>
      </c>
      <c r="K23" s="97"/>
      <c r="L23" s="97"/>
      <c r="M23" s="97"/>
      <c r="N23" s="97"/>
      <c r="O23" s="96" t="e">
        <f t="shared" si="5"/>
        <v>#DIV/0!</v>
      </c>
      <c r="P23" s="97"/>
      <c r="Q23" s="97"/>
      <c r="R23" s="97"/>
      <c r="S23" s="97"/>
      <c r="T23" s="96" t="e">
        <f t="shared" si="6"/>
        <v>#DIV/0!</v>
      </c>
      <c r="U23" s="97"/>
      <c r="V23" s="97"/>
      <c r="W23" s="97"/>
      <c r="X23" s="97"/>
      <c r="Y23" s="96" t="e">
        <f t="shared" si="7"/>
        <v>#DIV/0!</v>
      </c>
      <c r="Z23" s="97"/>
      <c r="AA23" s="97"/>
      <c r="AB23" s="97"/>
      <c r="AC23" s="97"/>
      <c r="AD23" s="96" t="e">
        <f t="shared" si="8"/>
        <v>#DIV/0!</v>
      </c>
      <c r="AE23" s="97"/>
      <c r="AF23" s="97"/>
      <c r="AG23" s="97"/>
      <c r="AH23" s="97"/>
      <c r="AI23" s="96" t="e">
        <f t="shared" si="9"/>
        <v>#DIV/0!</v>
      </c>
      <c r="AJ23" s="97"/>
      <c r="AK23" s="97"/>
      <c r="AL23" s="97"/>
      <c r="AM23" s="97"/>
      <c r="AN23" s="51"/>
      <c r="AO23" s="14"/>
      <c r="AP23" s="14"/>
      <c r="AQ23" s="14"/>
      <c r="AR23" s="14"/>
      <c r="AS23" s="51" t="e">
        <f t="shared" si="15"/>
        <v>#DIV/0!</v>
      </c>
      <c r="AT23" s="14"/>
      <c r="AU23" s="14"/>
      <c r="AV23" s="14"/>
      <c r="AW23" s="14"/>
      <c r="AX23" s="51" t="e">
        <f t="shared" si="16"/>
        <v>#DIV/0!</v>
      </c>
      <c r="AY23" s="14"/>
      <c r="AZ23" s="14"/>
      <c r="BA23" s="14"/>
      <c r="BB23" s="14"/>
      <c r="BC23" s="51" t="e">
        <f t="shared" si="17"/>
        <v>#DIV/0!</v>
      </c>
      <c r="BD23" s="14"/>
      <c r="BE23" s="14"/>
      <c r="BF23" s="14"/>
      <c r="BG23" s="14"/>
      <c r="BH23" s="51" t="e">
        <f t="shared" si="18"/>
        <v>#DIV/0!</v>
      </c>
      <c r="BI23" s="14"/>
      <c r="BJ23" s="14"/>
      <c r="BK23" s="14"/>
      <c r="BL23" s="14"/>
      <c r="BM23" s="51" t="e">
        <f t="shared" si="19"/>
        <v>#DIV/0!</v>
      </c>
      <c r="BN23" s="14"/>
      <c r="BO23" s="14"/>
      <c r="BP23" s="14"/>
      <c r="BQ23" s="14"/>
      <c r="BR23" s="81" t="e">
        <f t="shared" si="20"/>
        <v>#DIV/0!</v>
      </c>
      <c r="BS23" s="54" t="e">
        <f t="shared" si="21"/>
        <v>#DIV/0!</v>
      </c>
      <c r="BT23" s="54" t="e">
        <f t="shared" si="22"/>
        <v>#DIV/0!</v>
      </c>
      <c r="BU23" s="54" t="e">
        <f t="shared" si="23"/>
        <v>#DIV/0!</v>
      </c>
      <c r="BV23">
        <f>IF('Här fyller du i din data'!K23,'Här fyller du i din data'!$I23,0)</f>
        <v>0</v>
      </c>
      <c r="BW23">
        <f>IF('Här fyller du i din data'!P23,'Här fyller du i din data'!$I23,0)</f>
        <v>0</v>
      </c>
      <c r="BX23">
        <f>IF('Här fyller du i din data'!U23,'Här fyller du i din data'!$I23,0)</f>
        <v>0</v>
      </c>
      <c r="BY23">
        <f>IF('Här fyller du i din data'!Z23,'Här fyller du i din data'!$I23,0)</f>
        <v>0</v>
      </c>
      <c r="BZ23">
        <f>IF('Här fyller du i din data'!AE23,'Här fyller du i din data'!$I23,0)</f>
        <v>0</v>
      </c>
      <c r="CA23">
        <f>IF('Här fyller du i din data'!AJ23,'Här fyller du i din data'!$I23,0)</f>
        <v>0</v>
      </c>
      <c r="CB23">
        <f>IF('Här fyller du i din data'!AO23,'Här fyller du i din data'!$I23,0)</f>
        <v>0</v>
      </c>
      <c r="CC23">
        <f>IF('Här fyller du i din data'!AT23,'Här fyller du i din data'!$I23,0)</f>
        <v>0</v>
      </c>
      <c r="CD23">
        <f>IF('Här fyller du i din data'!AY23,'Här fyller du i din data'!$I23,0)</f>
        <v>0</v>
      </c>
      <c r="CE23">
        <f>IF('Här fyller du i din data'!BD23,'Här fyller du i din data'!$I23,0)</f>
        <v>0</v>
      </c>
      <c r="CF23">
        <f>IF('Här fyller du i din data'!BI23,'Här fyller du i din data'!$I23,0)</f>
        <v>0</v>
      </c>
      <c r="CG23">
        <f>IF('Här fyller du i din data'!BN23,'Här fyller du i din data'!$I23,0)</f>
        <v>0</v>
      </c>
    </row>
    <row r="24" spans="1:85" x14ac:dyDescent="0.25">
      <c r="A24" s="97"/>
      <c r="B24" s="98"/>
      <c r="C24" s="103"/>
      <c r="D24" s="7"/>
      <c r="E24" s="89">
        <f>IF(C24=Listor!G$3,Listor!J$3,0)+IF(C24=Listor!G$4,Listor!J$4,0)+IF(C24=Listor!G$5,Listor!J$5,0)+IF(C24=Listor!G$6,Listor!J$6,0)+IF(C24=Listor!G$7,Listor!J$7,0)+IF(C24=Listor!G$8,Listor!J$8,0)+IF(C24=Listor!G$9,Listor!J$9,0)</f>
        <v>0</v>
      </c>
      <c r="F24" s="54">
        <f t="shared" si="14"/>
        <v>0</v>
      </c>
      <c r="G24" s="54">
        <f ca="1">I24*F24/Listor!$X$2</f>
        <v>0</v>
      </c>
      <c r="H24" s="99"/>
      <c r="I24" s="3">
        <f t="shared" si="3"/>
        <v>0</v>
      </c>
      <c r="J24" s="96" t="e">
        <f t="shared" si="4"/>
        <v>#DIV/0!</v>
      </c>
      <c r="K24" s="101"/>
      <c r="L24" s="101"/>
      <c r="M24" s="101"/>
      <c r="N24" s="101"/>
      <c r="O24" s="96" t="e">
        <f t="shared" si="5"/>
        <v>#DIV/0!</v>
      </c>
      <c r="P24" s="98"/>
      <c r="Q24" s="98"/>
      <c r="R24" s="98"/>
      <c r="S24" s="98"/>
      <c r="T24" s="96" t="e">
        <f t="shared" si="6"/>
        <v>#DIV/0!</v>
      </c>
      <c r="U24" s="101"/>
      <c r="V24" s="98"/>
      <c r="W24" s="98"/>
      <c r="X24" s="98"/>
      <c r="Y24" s="96" t="e">
        <f t="shared" si="7"/>
        <v>#DIV/0!</v>
      </c>
      <c r="Z24" s="101"/>
      <c r="AA24" s="98"/>
      <c r="AB24" s="98"/>
      <c r="AC24" s="98"/>
      <c r="AD24" s="96" t="e">
        <f t="shared" si="8"/>
        <v>#DIV/0!</v>
      </c>
      <c r="AE24" s="101"/>
      <c r="AF24" s="98"/>
      <c r="AG24" s="98"/>
      <c r="AH24" s="98"/>
      <c r="AI24" s="96" t="e">
        <f t="shared" si="9"/>
        <v>#DIV/0!</v>
      </c>
      <c r="AJ24" s="101"/>
      <c r="AK24" s="98"/>
      <c r="AL24" s="98"/>
      <c r="AM24" s="98"/>
      <c r="AN24" s="51"/>
      <c r="AO24" s="8"/>
      <c r="AP24" s="3"/>
      <c r="AQ24" s="3"/>
      <c r="AR24" s="3"/>
      <c r="AS24" s="51" t="e">
        <f t="shared" si="15"/>
        <v>#DIV/0!</v>
      </c>
      <c r="AT24" s="8"/>
      <c r="AU24" s="3"/>
      <c r="AV24" s="3"/>
      <c r="AW24" s="3"/>
      <c r="AX24" s="51" t="e">
        <f t="shared" si="16"/>
        <v>#DIV/0!</v>
      </c>
      <c r="AY24" s="8"/>
      <c r="AZ24" s="3"/>
      <c r="BA24" s="3"/>
      <c r="BB24" s="3"/>
      <c r="BC24" s="51" t="e">
        <f t="shared" si="17"/>
        <v>#DIV/0!</v>
      </c>
      <c r="BD24" s="8"/>
      <c r="BE24" s="3"/>
      <c r="BF24" s="3"/>
      <c r="BG24" s="3"/>
      <c r="BH24" s="51" t="e">
        <f t="shared" si="18"/>
        <v>#DIV/0!</v>
      </c>
      <c r="BI24" s="8"/>
      <c r="BJ24" s="3"/>
      <c r="BK24" s="3"/>
      <c r="BL24" s="3"/>
      <c r="BM24" s="51" t="e">
        <f t="shared" si="19"/>
        <v>#DIV/0!</v>
      </c>
      <c r="BN24" s="8"/>
      <c r="BO24" s="3"/>
      <c r="BP24" s="3"/>
      <c r="BQ24" s="3"/>
      <c r="BR24" s="81" t="e">
        <f t="shared" si="20"/>
        <v>#DIV/0!</v>
      </c>
      <c r="BS24" s="54" t="e">
        <f t="shared" si="21"/>
        <v>#DIV/0!</v>
      </c>
      <c r="BT24" s="54" t="e">
        <f t="shared" si="22"/>
        <v>#DIV/0!</v>
      </c>
      <c r="BU24" s="54" t="e">
        <f t="shared" si="23"/>
        <v>#DIV/0!</v>
      </c>
      <c r="BV24">
        <f>IF('Här fyller du i din data'!K24,'Här fyller du i din data'!$I24,0)</f>
        <v>0</v>
      </c>
      <c r="BW24">
        <f>IF('Här fyller du i din data'!P24,'Här fyller du i din data'!$I24,0)</f>
        <v>0</v>
      </c>
      <c r="BX24">
        <f>IF('Här fyller du i din data'!U24,'Här fyller du i din data'!$I24,0)</f>
        <v>0</v>
      </c>
      <c r="BY24">
        <f>IF('Här fyller du i din data'!Z24,'Här fyller du i din data'!$I24,0)</f>
        <v>0</v>
      </c>
      <c r="BZ24">
        <f>IF('Här fyller du i din data'!AE24,'Här fyller du i din data'!$I24,0)</f>
        <v>0</v>
      </c>
      <c r="CA24">
        <f>IF('Här fyller du i din data'!AJ24,'Här fyller du i din data'!$I24,0)</f>
        <v>0</v>
      </c>
      <c r="CB24">
        <f>IF('Här fyller du i din data'!AO24,'Här fyller du i din data'!$I24,0)</f>
        <v>0</v>
      </c>
      <c r="CC24">
        <f>IF('Här fyller du i din data'!AT24,'Här fyller du i din data'!$I24,0)</f>
        <v>0</v>
      </c>
      <c r="CD24">
        <f>IF('Här fyller du i din data'!AY24,'Här fyller du i din data'!$I24,0)</f>
        <v>0</v>
      </c>
      <c r="CE24">
        <f>IF('Här fyller du i din data'!BD24,'Här fyller du i din data'!$I24,0)</f>
        <v>0</v>
      </c>
      <c r="CF24">
        <f>IF('Här fyller du i din data'!BI24,'Här fyller du i din data'!$I24,0)</f>
        <v>0</v>
      </c>
      <c r="CG24">
        <f>IF('Här fyller du i din data'!BN24,'Här fyller du i din data'!$I24,0)</f>
        <v>0</v>
      </c>
    </row>
    <row r="25" spans="1:85" s="16" customFormat="1" x14ac:dyDescent="0.25">
      <c r="A25" s="97"/>
      <c r="B25" s="97"/>
      <c r="C25" s="102"/>
      <c r="D25" s="15"/>
      <c r="E25" s="89">
        <f>IF(C25=Listor!G$3,Listor!J$3,0)+IF(C25=Listor!G$4,Listor!J$4,0)+IF(C25=Listor!G$5,Listor!J$5,0)+IF(C25=Listor!G$6,Listor!J$6,0)+IF(C25=Listor!G$7,Listor!J$7,0)+IF(C25=Listor!G$8,Listor!J$8,0)+IF(C25=Listor!G$9,Listor!J$9,0)</f>
        <v>0</v>
      </c>
      <c r="F25" s="54">
        <f t="shared" si="14"/>
        <v>0</v>
      </c>
      <c r="G25" s="54">
        <f ca="1">I25*F25/Listor!$X$2</f>
        <v>0</v>
      </c>
      <c r="H25" s="100"/>
      <c r="I25" s="3">
        <f t="shared" si="3"/>
        <v>0</v>
      </c>
      <c r="J25" s="96" t="e">
        <f t="shared" si="4"/>
        <v>#DIV/0!</v>
      </c>
      <c r="K25" s="97"/>
      <c r="L25" s="97"/>
      <c r="M25" s="97"/>
      <c r="N25" s="97"/>
      <c r="O25" s="96" t="e">
        <f t="shared" si="5"/>
        <v>#DIV/0!</v>
      </c>
      <c r="P25" s="97"/>
      <c r="Q25" s="97"/>
      <c r="R25" s="97"/>
      <c r="S25" s="97"/>
      <c r="T25" s="96" t="e">
        <f t="shared" si="6"/>
        <v>#DIV/0!</v>
      </c>
      <c r="U25" s="97"/>
      <c r="V25" s="97"/>
      <c r="W25" s="97"/>
      <c r="X25" s="97"/>
      <c r="Y25" s="96" t="e">
        <f t="shared" si="7"/>
        <v>#DIV/0!</v>
      </c>
      <c r="Z25" s="97"/>
      <c r="AA25" s="97"/>
      <c r="AB25" s="97"/>
      <c r="AC25" s="97"/>
      <c r="AD25" s="96" t="e">
        <f t="shared" si="8"/>
        <v>#DIV/0!</v>
      </c>
      <c r="AE25" s="97"/>
      <c r="AF25" s="97"/>
      <c r="AG25" s="97"/>
      <c r="AH25" s="97"/>
      <c r="AI25" s="96" t="e">
        <f t="shared" si="9"/>
        <v>#DIV/0!</v>
      </c>
      <c r="AJ25" s="97"/>
      <c r="AK25" s="97"/>
      <c r="AL25" s="97"/>
      <c r="AM25" s="97"/>
      <c r="AN25" s="51"/>
      <c r="AO25" s="14"/>
      <c r="AP25" s="14"/>
      <c r="AQ25" s="14"/>
      <c r="AR25" s="14"/>
      <c r="AS25" s="51" t="e">
        <f t="shared" si="15"/>
        <v>#DIV/0!</v>
      </c>
      <c r="AT25" s="14"/>
      <c r="AU25" s="14"/>
      <c r="AV25" s="14"/>
      <c r="AW25" s="14"/>
      <c r="AX25" s="51" t="e">
        <f t="shared" si="16"/>
        <v>#DIV/0!</v>
      </c>
      <c r="AY25" s="14"/>
      <c r="AZ25" s="14"/>
      <c r="BA25" s="14"/>
      <c r="BB25" s="14"/>
      <c r="BC25" s="51" t="e">
        <f t="shared" si="17"/>
        <v>#DIV/0!</v>
      </c>
      <c r="BD25" s="14"/>
      <c r="BE25" s="14"/>
      <c r="BF25" s="14"/>
      <c r="BG25" s="14"/>
      <c r="BH25" s="51" t="e">
        <f t="shared" si="18"/>
        <v>#DIV/0!</v>
      </c>
      <c r="BI25" s="14"/>
      <c r="BJ25" s="14"/>
      <c r="BK25" s="14"/>
      <c r="BL25" s="14"/>
      <c r="BM25" s="51" t="e">
        <f t="shared" si="19"/>
        <v>#DIV/0!</v>
      </c>
      <c r="BN25" s="14"/>
      <c r="BO25" s="14"/>
      <c r="BP25" s="14"/>
      <c r="BQ25" s="14"/>
      <c r="BR25" s="81" t="e">
        <f t="shared" si="20"/>
        <v>#DIV/0!</v>
      </c>
      <c r="BS25" s="54" t="e">
        <f t="shared" si="21"/>
        <v>#DIV/0!</v>
      </c>
      <c r="BT25" s="54" t="e">
        <f t="shared" si="22"/>
        <v>#DIV/0!</v>
      </c>
      <c r="BU25" s="54" t="e">
        <f t="shared" si="23"/>
        <v>#DIV/0!</v>
      </c>
      <c r="BV25">
        <f>IF('Här fyller du i din data'!K25,'Här fyller du i din data'!$I25,0)</f>
        <v>0</v>
      </c>
      <c r="BW25">
        <f>IF('Här fyller du i din data'!P25,'Här fyller du i din data'!$I25,0)</f>
        <v>0</v>
      </c>
      <c r="BX25">
        <f>IF('Här fyller du i din data'!U25,'Här fyller du i din data'!$I25,0)</f>
        <v>0</v>
      </c>
      <c r="BY25">
        <f>IF('Här fyller du i din data'!Z25,'Här fyller du i din data'!$I25,0)</f>
        <v>0</v>
      </c>
      <c r="BZ25">
        <f>IF('Här fyller du i din data'!AE25,'Här fyller du i din data'!$I25,0)</f>
        <v>0</v>
      </c>
      <c r="CA25">
        <f>IF('Här fyller du i din data'!AJ25,'Här fyller du i din data'!$I25,0)</f>
        <v>0</v>
      </c>
      <c r="CB25">
        <f>IF('Här fyller du i din data'!AO25,'Här fyller du i din data'!$I25,0)</f>
        <v>0</v>
      </c>
      <c r="CC25">
        <f>IF('Här fyller du i din data'!AT25,'Här fyller du i din data'!$I25,0)</f>
        <v>0</v>
      </c>
      <c r="CD25">
        <f>IF('Här fyller du i din data'!AY25,'Här fyller du i din data'!$I25,0)</f>
        <v>0</v>
      </c>
      <c r="CE25">
        <f>IF('Här fyller du i din data'!BD25,'Här fyller du i din data'!$I25,0)</f>
        <v>0</v>
      </c>
      <c r="CF25">
        <f>IF('Här fyller du i din data'!BI25,'Här fyller du i din data'!$I25,0)</f>
        <v>0</v>
      </c>
      <c r="CG25">
        <f>IF('Här fyller du i din data'!BN25,'Här fyller du i din data'!$I25,0)</f>
        <v>0</v>
      </c>
    </row>
    <row r="26" spans="1:85" x14ac:dyDescent="0.25">
      <c r="A26" s="97"/>
      <c r="B26" s="98"/>
      <c r="C26" s="103"/>
      <c r="D26" s="7"/>
      <c r="E26" s="89">
        <f>IF(C26=Listor!G$3,Listor!J$3,0)+IF(C26=Listor!G$4,Listor!J$4,0)+IF(C26=Listor!G$5,Listor!J$5,0)+IF(C26=Listor!G$6,Listor!J$6,0)+IF(C26=Listor!G$7,Listor!J$7,0)+IF(C26=Listor!G$8,Listor!J$8,0)+IF(C26=Listor!G$9,Listor!J$9,0)</f>
        <v>0</v>
      </c>
      <c r="F26" s="54">
        <f t="shared" si="14"/>
        <v>0</v>
      </c>
      <c r="G26" s="54">
        <f ca="1">I26*F26/Listor!$X$2</f>
        <v>0</v>
      </c>
      <c r="H26" s="99"/>
      <c r="I26" s="3">
        <f t="shared" si="3"/>
        <v>0</v>
      </c>
      <c r="J26" s="96" t="e">
        <f t="shared" si="4"/>
        <v>#DIV/0!</v>
      </c>
      <c r="K26" s="101"/>
      <c r="L26" s="101"/>
      <c r="M26" s="101"/>
      <c r="N26" s="101"/>
      <c r="O26" s="96" t="e">
        <f t="shared" si="5"/>
        <v>#DIV/0!</v>
      </c>
      <c r="P26" s="98"/>
      <c r="Q26" s="98"/>
      <c r="R26" s="98"/>
      <c r="S26" s="98"/>
      <c r="T26" s="96" t="e">
        <f t="shared" si="6"/>
        <v>#DIV/0!</v>
      </c>
      <c r="U26" s="101"/>
      <c r="V26" s="98"/>
      <c r="W26" s="98"/>
      <c r="X26" s="98"/>
      <c r="Y26" s="96" t="e">
        <f t="shared" si="7"/>
        <v>#DIV/0!</v>
      </c>
      <c r="Z26" s="101"/>
      <c r="AA26" s="98"/>
      <c r="AB26" s="98"/>
      <c r="AC26" s="98"/>
      <c r="AD26" s="96" t="e">
        <f t="shared" si="8"/>
        <v>#DIV/0!</v>
      </c>
      <c r="AE26" s="101"/>
      <c r="AF26" s="98"/>
      <c r="AG26" s="98"/>
      <c r="AH26" s="98"/>
      <c r="AI26" s="96" t="e">
        <f t="shared" si="9"/>
        <v>#DIV/0!</v>
      </c>
      <c r="AJ26" s="101"/>
      <c r="AK26" s="98"/>
      <c r="AL26" s="98"/>
      <c r="AM26" s="98"/>
      <c r="AN26" s="51"/>
      <c r="AO26" s="8"/>
      <c r="AP26" s="3"/>
      <c r="AQ26" s="3"/>
      <c r="AR26" s="3"/>
      <c r="AS26" s="51" t="e">
        <f t="shared" si="15"/>
        <v>#DIV/0!</v>
      </c>
      <c r="AT26" s="8"/>
      <c r="AU26" s="3"/>
      <c r="AV26" s="3"/>
      <c r="AW26" s="3"/>
      <c r="AX26" s="51" t="e">
        <f t="shared" si="16"/>
        <v>#DIV/0!</v>
      </c>
      <c r="AY26" s="8"/>
      <c r="AZ26" s="3"/>
      <c r="BA26" s="3"/>
      <c r="BB26" s="3"/>
      <c r="BC26" s="51" t="e">
        <f t="shared" si="17"/>
        <v>#DIV/0!</v>
      </c>
      <c r="BD26" s="8"/>
      <c r="BE26" s="3"/>
      <c r="BF26" s="3"/>
      <c r="BG26" s="3"/>
      <c r="BH26" s="51" t="e">
        <f t="shared" si="18"/>
        <v>#DIV/0!</v>
      </c>
      <c r="BI26" s="8"/>
      <c r="BJ26" s="3"/>
      <c r="BK26" s="3"/>
      <c r="BL26" s="3"/>
      <c r="BM26" s="51" t="e">
        <f t="shared" si="19"/>
        <v>#DIV/0!</v>
      </c>
      <c r="BN26" s="8"/>
      <c r="BO26" s="3"/>
      <c r="BP26" s="3"/>
      <c r="BQ26" s="3"/>
      <c r="BR26" s="81" t="e">
        <f t="shared" si="20"/>
        <v>#DIV/0!</v>
      </c>
      <c r="BS26" s="54" t="e">
        <f t="shared" si="21"/>
        <v>#DIV/0!</v>
      </c>
      <c r="BT26" s="54" t="e">
        <f t="shared" si="22"/>
        <v>#DIV/0!</v>
      </c>
      <c r="BU26" s="54" t="e">
        <f t="shared" si="23"/>
        <v>#DIV/0!</v>
      </c>
      <c r="BV26">
        <f>IF('Här fyller du i din data'!K26,'Här fyller du i din data'!$I26,0)</f>
        <v>0</v>
      </c>
      <c r="BW26">
        <f>IF('Här fyller du i din data'!P26,'Här fyller du i din data'!$I26,0)</f>
        <v>0</v>
      </c>
      <c r="BX26">
        <f>IF('Här fyller du i din data'!U26,'Här fyller du i din data'!$I26,0)</f>
        <v>0</v>
      </c>
      <c r="BY26">
        <f>IF('Här fyller du i din data'!Z26,'Här fyller du i din data'!$I26,0)</f>
        <v>0</v>
      </c>
      <c r="BZ26">
        <f>IF('Här fyller du i din data'!AE26,'Här fyller du i din data'!$I26,0)</f>
        <v>0</v>
      </c>
      <c r="CA26">
        <f>IF('Här fyller du i din data'!AJ26,'Här fyller du i din data'!$I26,0)</f>
        <v>0</v>
      </c>
      <c r="CB26">
        <f>IF('Här fyller du i din data'!AO26,'Här fyller du i din data'!$I26,0)</f>
        <v>0</v>
      </c>
      <c r="CC26">
        <f>IF('Här fyller du i din data'!AT26,'Här fyller du i din data'!$I26,0)</f>
        <v>0</v>
      </c>
      <c r="CD26">
        <f>IF('Här fyller du i din data'!AY26,'Här fyller du i din data'!$I26,0)</f>
        <v>0</v>
      </c>
      <c r="CE26">
        <f>IF('Här fyller du i din data'!BD26,'Här fyller du i din data'!$I26,0)</f>
        <v>0</v>
      </c>
      <c r="CF26">
        <f>IF('Här fyller du i din data'!BI26,'Här fyller du i din data'!$I26,0)</f>
        <v>0</v>
      </c>
      <c r="CG26">
        <f>IF('Här fyller du i din data'!BN26,'Här fyller du i din data'!$I26,0)</f>
        <v>0</v>
      </c>
    </row>
    <row r="27" spans="1:85" s="16" customFormat="1" x14ac:dyDescent="0.25">
      <c r="A27" s="97"/>
      <c r="B27" s="97"/>
      <c r="C27" s="102"/>
      <c r="D27" s="15"/>
      <c r="E27" s="89">
        <f>IF(C27=Listor!G$3,Listor!J$3,0)+IF(C27=Listor!G$4,Listor!J$4,0)+IF(C27=Listor!G$5,Listor!J$5,0)+IF(C27=Listor!G$6,Listor!J$6,0)+IF(C27=Listor!G$7,Listor!J$7,0)+IF(C27=Listor!G$8,Listor!J$8,0)+IF(C27=Listor!G$9,Listor!J$9,0)</f>
        <v>0</v>
      </c>
      <c r="F27" s="54">
        <f t="shared" si="14"/>
        <v>0</v>
      </c>
      <c r="G27" s="54">
        <f ca="1">I27*F27/Listor!$X$2</f>
        <v>0</v>
      </c>
      <c r="H27" s="100"/>
      <c r="I27" s="3">
        <f t="shared" si="3"/>
        <v>0</v>
      </c>
      <c r="J27" s="96" t="e">
        <f t="shared" si="4"/>
        <v>#DIV/0!</v>
      </c>
      <c r="K27" s="97"/>
      <c r="L27" s="97"/>
      <c r="M27" s="97"/>
      <c r="N27" s="97"/>
      <c r="O27" s="96" t="e">
        <f t="shared" si="5"/>
        <v>#DIV/0!</v>
      </c>
      <c r="P27" s="97"/>
      <c r="Q27" s="97"/>
      <c r="R27" s="97"/>
      <c r="S27" s="97"/>
      <c r="T27" s="96" t="e">
        <f t="shared" si="6"/>
        <v>#DIV/0!</v>
      </c>
      <c r="U27" s="97"/>
      <c r="V27" s="97"/>
      <c r="W27" s="97"/>
      <c r="X27" s="97"/>
      <c r="Y27" s="96" t="e">
        <f t="shared" si="7"/>
        <v>#DIV/0!</v>
      </c>
      <c r="Z27" s="97"/>
      <c r="AA27" s="97"/>
      <c r="AB27" s="97"/>
      <c r="AC27" s="97"/>
      <c r="AD27" s="96" t="e">
        <f t="shared" si="8"/>
        <v>#DIV/0!</v>
      </c>
      <c r="AE27" s="97"/>
      <c r="AF27" s="97"/>
      <c r="AG27" s="97"/>
      <c r="AH27" s="97"/>
      <c r="AI27" s="96" t="e">
        <f t="shared" si="9"/>
        <v>#DIV/0!</v>
      </c>
      <c r="AJ27" s="97"/>
      <c r="AK27" s="97"/>
      <c r="AL27" s="97"/>
      <c r="AM27" s="97"/>
      <c r="AN27" s="51"/>
      <c r="AO27" s="14"/>
      <c r="AP27" s="14"/>
      <c r="AQ27" s="14"/>
      <c r="AR27" s="14"/>
      <c r="AS27" s="51" t="e">
        <f t="shared" si="15"/>
        <v>#DIV/0!</v>
      </c>
      <c r="AT27" s="14"/>
      <c r="AU27" s="14"/>
      <c r="AV27" s="14"/>
      <c r="AW27" s="14"/>
      <c r="AX27" s="51" t="e">
        <f t="shared" si="16"/>
        <v>#DIV/0!</v>
      </c>
      <c r="AY27" s="14"/>
      <c r="AZ27" s="14"/>
      <c r="BA27" s="14"/>
      <c r="BB27" s="14"/>
      <c r="BC27" s="51" t="e">
        <f t="shared" si="17"/>
        <v>#DIV/0!</v>
      </c>
      <c r="BD27" s="14"/>
      <c r="BE27" s="14"/>
      <c r="BF27" s="14"/>
      <c r="BG27" s="14"/>
      <c r="BH27" s="51" t="e">
        <f t="shared" si="18"/>
        <v>#DIV/0!</v>
      </c>
      <c r="BI27" s="14"/>
      <c r="BJ27" s="14"/>
      <c r="BK27" s="14"/>
      <c r="BL27" s="14"/>
      <c r="BM27" s="51" t="e">
        <f t="shared" si="19"/>
        <v>#DIV/0!</v>
      </c>
      <c r="BN27" s="14"/>
      <c r="BO27" s="14"/>
      <c r="BP27" s="14"/>
      <c r="BQ27" s="14"/>
      <c r="BR27" s="81" t="e">
        <f t="shared" si="20"/>
        <v>#DIV/0!</v>
      </c>
      <c r="BS27" s="54" t="e">
        <f t="shared" si="21"/>
        <v>#DIV/0!</v>
      </c>
      <c r="BT27" s="54" t="e">
        <f t="shared" si="22"/>
        <v>#DIV/0!</v>
      </c>
      <c r="BU27" s="54" t="e">
        <f t="shared" si="23"/>
        <v>#DIV/0!</v>
      </c>
      <c r="BV27">
        <f>IF('Här fyller du i din data'!K27,'Här fyller du i din data'!$I27,0)</f>
        <v>0</v>
      </c>
      <c r="BW27">
        <f>IF('Här fyller du i din data'!P27,'Här fyller du i din data'!$I27,0)</f>
        <v>0</v>
      </c>
      <c r="BX27">
        <f>IF('Här fyller du i din data'!U27,'Här fyller du i din data'!$I27,0)</f>
        <v>0</v>
      </c>
      <c r="BY27">
        <f>IF('Här fyller du i din data'!Z27,'Här fyller du i din data'!$I27,0)</f>
        <v>0</v>
      </c>
      <c r="BZ27">
        <f>IF('Här fyller du i din data'!AE27,'Här fyller du i din data'!$I27,0)</f>
        <v>0</v>
      </c>
      <c r="CA27">
        <f>IF('Här fyller du i din data'!AJ27,'Här fyller du i din data'!$I27,0)</f>
        <v>0</v>
      </c>
      <c r="CB27">
        <f>IF('Här fyller du i din data'!AO27,'Här fyller du i din data'!$I27,0)</f>
        <v>0</v>
      </c>
      <c r="CC27">
        <f>IF('Här fyller du i din data'!AT27,'Här fyller du i din data'!$I27,0)</f>
        <v>0</v>
      </c>
      <c r="CD27">
        <f>IF('Här fyller du i din data'!AY27,'Här fyller du i din data'!$I27,0)</f>
        <v>0</v>
      </c>
      <c r="CE27">
        <f>IF('Här fyller du i din data'!BD27,'Här fyller du i din data'!$I27,0)</f>
        <v>0</v>
      </c>
      <c r="CF27">
        <f>IF('Här fyller du i din data'!BI27,'Här fyller du i din data'!$I27,0)</f>
        <v>0</v>
      </c>
      <c r="CG27">
        <f>IF('Här fyller du i din data'!BN27,'Här fyller du i din data'!$I27,0)</f>
        <v>0</v>
      </c>
    </row>
    <row r="28" spans="1:85" x14ac:dyDescent="0.25">
      <c r="A28" s="97"/>
      <c r="B28" s="98"/>
      <c r="C28" s="103"/>
      <c r="D28" s="5"/>
      <c r="E28" s="89">
        <f>IF(C28=Listor!G$3,Listor!J$3,0)+IF(C28=Listor!G$4,Listor!J$4,0)+IF(C28=Listor!G$5,Listor!J$5,0)+IF(C28=Listor!G$6,Listor!J$6,0)+IF(C28=Listor!G$7,Listor!J$7,0)+IF(C28=Listor!G$8,Listor!J$8,0)+IF(C28=Listor!G$9,Listor!J$9,0)</f>
        <v>0</v>
      </c>
      <c r="F28" s="54">
        <f t="shared" si="14"/>
        <v>0</v>
      </c>
      <c r="G28" s="54">
        <f ca="1">I28*F28/Listor!$X$2</f>
        <v>0</v>
      </c>
      <c r="H28" s="99"/>
      <c r="I28" s="3">
        <f t="shared" si="3"/>
        <v>0</v>
      </c>
      <c r="J28" s="96" t="e">
        <f t="shared" si="4"/>
        <v>#DIV/0!</v>
      </c>
      <c r="K28" s="101"/>
      <c r="L28" s="101"/>
      <c r="M28" s="101"/>
      <c r="N28" s="101"/>
      <c r="O28" s="96" t="e">
        <f t="shared" si="5"/>
        <v>#DIV/0!</v>
      </c>
      <c r="P28" s="98"/>
      <c r="Q28" s="98"/>
      <c r="R28" s="98"/>
      <c r="S28" s="98"/>
      <c r="T28" s="96" t="e">
        <f t="shared" si="6"/>
        <v>#DIV/0!</v>
      </c>
      <c r="U28" s="101"/>
      <c r="V28" s="98"/>
      <c r="W28" s="98"/>
      <c r="X28" s="98"/>
      <c r="Y28" s="96" t="e">
        <f t="shared" si="7"/>
        <v>#DIV/0!</v>
      </c>
      <c r="Z28" s="101"/>
      <c r="AA28" s="98"/>
      <c r="AB28" s="98"/>
      <c r="AC28" s="98"/>
      <c r="AD28" s="96" t="e">
        <f t="shared" si="8"/>
        <v>#DIV/0!</v>
      </c>
      <c r="AE28" s="101"/>
      <c r="AF28" s="98"/>
      <c r="AG28" s="98"/>
      <c r="AH28" s="98"/>
      <c r="AI28" s="96" t="e">
        <f t="shared" si="9"/>
        <v>#DIV/0!</v>
      </c>
      <c r="AJ28" s="101"/>
      <c r="AK28" s="98"/>
      <c r="AL28" s="98"/>
      <c r="AM28" s="98"/>
      <c r="AN28" s="51"/>
      <c r="AO28" s="8"/>
      <c r="AP28" s="3"/>
      <c r="AQ28" s="3"/>
      <c r="AR28" s="3"/>
      <c r="AS28" s="51" t="e">
        <f t="shared" si="15"/>
        <v>#DIV/0!</v>
      </c>
      <c r="AT28" s="8"/>
      <c r="AU28" s="3"/>
      <c r="AV28" s="3"/>
      <c r="AW28" s="3"/>
      <c r="AX28" s="51" t="e">
        <f t="shared" si="16"/>
        <v>#DIV/0!</v>
      </c>
      <c r="AY28" s="8"/>
      <c r="AZ28" s="3"/>
      <c r="BA28" s="3"/>
      <c r="BB28" s="3"/>
      <c r="BC28" s="51" t="e">
        <f t="shared" si="17"/>
        <v>#DIV/0!</v>
      </c>
      <c r="BD28" s="8"/>
      <c r="BE28" s="3"/>
      <c r="BF28" s="3"/>
      <c r="BG28" s="3"/>
      <c r="BH28" s="51" t="e">
        <f t="shared" si="18"/>
        <v>#DIV/0!</v>
      </c>
      <c r="BI28" s="8"/>
      <c r="BJ28" s="3"/>
      <c r="BK28" s="3"/>
      <c r="BL28" s="3"/>
      <c r="BM28" s="51" t="e">
        <f t="shared" si="19"/>
        <v>#DIV/0!</v>
      </c>
      <c r="BN28" s="8"/>
      <c r="BO28" s="3"/>
      <c r="BP28" s="3"/>
      <c r="BQ28" s="3"/>
      <c r="BR28" s="81" t="e">
        <f t="shared" si="20"/>
        <v>#DIV/0!</v>
      </c>
      <c r="BS28" s="54" t="e">
        <f t="shared" si="21"/>
        <v>#DIV/0!</v>
      </c>
      <c r="BT28" s="54" t="e">
        <f t="shared" si="22"/>
        <v>#DIV/0!</v>
      </c>
      <c r="BU28" s="54" t="e">
        <f t="shared" si="23"/>
        <v>#DIV/0!</v>
      </c>
      <c r="BV28">
        <f>IF('Här fyller du i din data'!K28,'Här fyller du i din data'!$I28,0)</f>
        <v>0</v>
      </c>
      <c r="BW28">
        <f>IF('Här fyller du i din data'!P28,'Här fyller du i din data'!$I28,0)</f>
        <v>0</v>
      </c>
      <c r="BX28">
        <f>IF('Här fyller du i din data'!U28,'Här fyller du i din data'!$I28,0)</f>
        <v>0</v>
      </c>
      <c r="BY28">
        <f>IF('Här fyller du i din data'!Z28,'Här fyller du i din data'!$I28,0)</f>
        <v>0</v>
      </c>
      <c r="BZ28">
        <f>IF('Här fyller du i din data'!AE28,'Här fyller du i din data'!$I28,0)</f>
        <v>0</v>
      </c>
      <c r="CA28">
        <f>IF('Här fyller du i din data'!AJ28,'Här fyller du i din data'!$I28,0)</f>
        <v>0</v>
      </c>
      <c r="CB28">
        <f>IF('Här fyller du i din data'!AO28,'Här fyller du i din data'!$I28,0)</f>
        <v>0</v>
      </c>
      <c r="CC28">
        <f>IF('Här fyller du i din data'!AT28,'Här fyller du i din data'!$I28,0)</f>
        <v>0</v>
      </c>
      <c r="CD28">
        <f>IF('Här fyller du i din data'!AY28,'Här fyller du i din data'!$I28,0)</f>
        <v>0</v>
      </c>
      <c r="CE28">
        <f>IF('Här fyller du i din data'!BD28,'Här fyller du i din data'!$I28,0)</f>
        <v>0</v>
      </c>
      <c r="CF28">
        <f>IF('Här fyller du i din data'!BI28,'Här fyller du i din data'!$I28,0)</f>
        <v>0</v>
      </c>
      <c r="CG28">
        <f>IF('Här fyller du i din data'!BN28,'Här fyller du i din data'!$I28,0)</f>
        <v>0</v>
      </c>
    </row>
    <row r="29" spans="1:85" s="16" customFormat="1" x14ac:dyDescent="0.25">
      <c r="A29" s="97"/>
      <c r="B29" s="97"/>
      <c r="C29" s="102"/>
      <c r="D29" s="15"/>
      <c r="E29" s="89">
        <f>IF(C29=Listor!G$3,Listor!J$3,0)+IF(C29=Listor!G$4,Listor!J$4,0)+IF(C29=Listor!G$5,Listor!J$5,0)+IF(C29=Listor!G$6,Listor!J$6,0)+IF(C29=Listor!G$7,Listor!J$7,0)+IF(C29=Listor!G$8,Listor!J$8,0)+IF(C29=Listor!G$9,Listor!J$9,0)</f>
        <v>0</v>
      </c>
      <c r="F29" s="54">
        <f t="shared" si="14"/>
        <v>0</v>
      </c>
      <c r="G29" s="54">
        <f ca="1">I29*F29/Listor!$X$2</f>
        <v>0</v>
      </c>
      <c r="H29" s="100"/>
      <c r="I29" s="3">
        <f t="shared" si="3"/>
        <v>0</v>
      </c>
      <c r="J29" s="96" t="e">
        <f t="shared" si="4"/>
        <v>#DIV/0!</v>
      </c>
      <c r="K29" s="97"/>
      <c r="L29" s="97"/>
      <c r="M29" s="97"/>
      <c r="N29" s="97"/>
      <c r="O29" s="96" t="e">
        <f t="shared" si="5"/>
        <v>#DIV/0!</v>
      </c>
      <c r="P29" s="97"/>
      <c r="Q29" s="97"/>
      <c r="R29" s="97"/>
      <c r="S29" s="97"/>
      <c r="T29" s="96" t="e">
        <f t="shared" si="6"/>
        <v>#DIV/0!</v>
      </c>
      <c r="U29" s="97"/>
      <c r="V29" s="97"/>
      <c r="W29" s="97"/>
      <c r="X29" s="97"/>
      <c r="Y29" s="96" t="e">
        <f t="shared" si="7"/>
        <v>#DIV/0!</v>
      </c>
      <c r="Z29" s="97"/>
      <c r="AA29" s="97"/>
      <c r="AB29" s="97"/>
      <c r="AC29" s="97"/>
      <c r="AD29" s="96" t="e">
        <f t="shared" si="8"/>
        <v>#DIV/0!</v>
      </c>
      <c r="AE29" s="97"/>
      <c r="AF29" s="97"/>
      <c r="AG29" s="97"/>
      <c r="AH29" s="97"/>
      <c r="AI29" s="96" t="e">
        <f t="shared" si="9"/>
        <v>#DIV/0!</v>
      </c>
      <c r="AJ29" s="97"/>
      <c r="AK29" s="97"/>
      <c r="AL29" s="97"/>
      <c r="AM29" s="97"/>
      <c r="AN29" s="51"/>
      <c r="AO29" s="14"/>
      <c r="AP29" s="14"/>
      <c r="AQ29" s="14"/>
      <c r="AR29" s="14"/>
      <c r="AS29" s="51" t="e">
        <f t="shared" si="15"/>
        <v>#DIV/0!</v>
      </c>
      <c r="AT29" s="14"/>
      <c r="AU29" s="14"/>
      <c r="AV29" s="14"/>
      <c r="AW29" s="14"/>
      <c r="AX29" s="51" t="e">
        <f t="shared" si="16"/>
        <v>#DIV/0!</v>
      </c>
      <c r="AY29" s="14"/>
      <c r="AZ29" s="14"/>
      <c r="BA29" s="14"/>
      <c r="BB29" s="14"/>
      <c r="BC29" s="51" t="e">
        <f t="shared" si="17"/>
        <v>#DIV/0!</v>
      </c>
      <c r="BD29" s="14"/>
      <c r="BE29" s="14"/>
      <c r="BF29" s="14"/>
      <c r="BG29" s="14"/>
      <c r="BH29" s="51" t="e">
        <f t="shared" si="18"/>
        <v>#DIV/0!</v>
      </c>
      <c r="BI29" s="14"/>
      <c r="BJ29" s="14"/>
      <c r="BK29" s="14"/>
      <c r="BL29" s="14"/>
      <c r="BM29" s="51" t="e">
        <f t="shared" si="19"/>
        <v>#DIV/0!</v>
      </c>
      <c r="BN29" s="14"/>
      <c r="BO29" s="14"/>
      <c r="BP29" s="14"/>
      <c r="BQ29" s="14"/>
      <c r="BR29" s="81" t="e">
        <f t="shared" si="20"/>
        <v>#DIV/0!</v>
      </c>
      <c r="BS29" s="54" t="e">
        <f t="shared" si="21"/>
        <v>#DIV/0!</v>
      </c>
      <c r="BT29" s="54" t="e">
        <f t="shared" si="22"/>
        <v>#DIV/0!</v>
      </c>
      <c r="BU29" s="54" t="e">
        <f t="shared" si="23"/>
        <v>#DIV/0!</v>
      </c>
      <c r="BV29">
        <f>IF('Här fyller du i din data'!K29,'Här fyller du i din data'!$I29,0)</f>
        <v>0</v>
      </c>
      <c r="BW29">
        <f>IF('Här fyller du i din data'!P29,'Här fyller du i din data'!$I29,0)</f>
        <v>0</v>
      </c>
      <c r="BX29">
        <f>IF('Här fyller du i din data'!U29,'Här fyller du i din data'!$I29,0)</f>
        <v>0</v>
      </c>
      <c r="BY29">
        <f>IF('Här fyller du i din data'!Z29,'Här fyller du i din data'!$I29,0)</f>
        <v>0</v>
      </c>
      <c r="BZ29">
        <f>IF('Här fyller du i din data'!AE29,'Här fyller du i din data'!$I29,0)</f>
        <v>0</v>
      </c>
      <c r="CA29">
        <f>IF('Här fyller du i din data'!AJ29,'Här fyller du i din data'!$I29,0)</f>
        <v>0</v>
      </c>
      <c r="CB29">
        <f>IF('Här fyller du i din data'!AO29,'Här fyller du i din data'!$I29,0)</f>
        <v>0</v>
      </c>
      <c r="CC29">
        <f>IF('Här fyller du i din data'!AT29,'Här fyller du i din data'!$I29,0)</f>
        <v>0</v>
      </c>
      <c r="CD29">
        <f>IF('Här fyller du i din data'!AY29,'Här fyller du i din data'!$I29,0)</f>
        <v>0</v>
      </c>
      <c r="CE29">
        <f>IF('Här fyller du i din data'!BD29,'Här fyller du i din data'!$I29,0)</f>
        <v>0</v>
      </c>
      <c r="CF29">
        <f>IF('Här fyller du i din data'!BI29,'Här fyller du i din data'!$I29,0)</f>
        <v>0</v>
      </c>
      <c r="CG29">
        <f>IF('Här fyller du i din data'!BN29,'Här fyller du i din data'!$I29,0)</f>
        <v>0</v>
      </c>
    </row>
    <row r="30" spans="1:85" x14ac:dyDescent="0.25">
      <c r="A30" s="97"/>
      <c r="B30" s="98"/>
      <c r="C30" s="103"/>
      <c r="D30" s="5"/>
      <c r="E30" s="89">
        <f>IF(C30=Listor!G$3,Listor!J$3,0)+IF(C30=Listor!G$4,Listor!J$4,0)+IF(C30=Listor!G$5,Listor!J$5,0)+IF(C30=Listor!G$6,Listor!J$6,0)+IF(C30=Listor!G$7,Listor!J$7,0)+IF(C30=Listor!G$8,Listor!J$8,0)+IF(C30=Listor!G$9,Listor!J$9,0)</f>
        <v>0</v>
      </c>
      <c r="F30" s="54">
        <f t="shared" si="14"/>
        <v>0</v>
      </c>
      <c r="G30" s="54">
        <f ca="1">I30*F30/Listor!$X$2</f>
        <v>0</v>
      </c>
      <c r="H30" s="99"/>
      <c r="I30" s="3">
        <f t="shared" si="3"/>
        <v>0</v>
      </c>
      <c r="J30" s="96" t="e">
        <f t="shared" si="4"/>
        <v>#DIV/0!</v>
      </c>
      <c r="K30" s="101"/>
      <c r="L30" s="98"/>
      <c r="M30" s="98"/>
      <c r="N30" s="98"/>
      <c r="O30" s="96" t="e">
        <f t="shared" si="5"/>
        <v>#DIV/0!</v>
      </c>
      <c r="P30" s="98"/>
      <c r="Q30" s="98"/>
      <c r="R30" s="98"/>
      <c r="S30" s="98"/>
      <c r="T30" s="96" t="e">
        <f t="shared" si="6"/>
        <v>#DIV/0!</v>
      </c>
      <c r="U30" s="101"/>
      <c r="V30" s="98"/>
      <c r="W30" s="98"/>
      <c r="X30" s="98"/>
      <c r="Y30" s="96" t="e">
        <f t="shared" si="7"/>
        <v>#DIV/0!</v>
      </c>
      <c r="Z30" s="101"/>
      <c r="AA30" s="98"/>
      <c r="AB30" s="98"/>
      <c r="AC30" s="98"/>
      <c r="AD30" s="96" t="e">
        <f t="shared" si="8"/>
        <v>#DIV/0!</v>
      </c>
      <c r="AE30" s="101"/>
      <c r="AF30" s="98"/>
      <c r="AG30" s="98"/>
      <c r="AH30" s="98"/>
      <c r="AI30" s="96" t="e">
        <f t="shared" si="9"/>
        <v>#DIV/0!</v>
      </c>
      <c r="AJ30" s="101"/>
      <c r="AK30" s="98"/>
      <c r="AL30" s="98"/>
      <c r="AM30" s="98"/>
      <c r="AN30" s="51"/>
      <c r="AO30" s="8"/>
      <c r="AP30" s="3"/>
      <c r="AQ30" s="3"/>
      <c r="AR30" s="3"/>
      <c r="AS30" s="51" t="e">
        <f t="shared" si="15"/>
        <v>#DIV/0!</v>
      </c>
      <c r="AT30" s="8"/>
      <c r="AU30" s="3"/>
      <c r="AV30" s="3"/>
      <c r="AW30" s="3"/>
      <c r="AX30" s="51" t="e">
        <f t="shared" si="16"/>
        <v>#DIV/0!</v>
      </c>
      <c r="AY30" s="8"/>
      <c r="AZ30" s="3"/>
      <c r="BA30" s="3"/>
      <c r="BB30" s="3"/>
      <c r="BC30" s="51" t="e">
        <f t="shared" si="17"/>
        <v>#DIV/0!</v>
      </c>
      <c r="BD30" s="8"/>
      <c r="BE30" s="3"/>
      <c r="BF30" s="3"/>
      <c r="BG30" s="3"/>
      <c r="BH30" s="51" t="e">
        <f t="shared" si="18"/>
        <v>#DIV/0!</v>
      </c>
      <c r="BI30" s="8"/>
      <c r="BJ30" s="3"/>
      <c r="BK30" s="3"/>
      <c r="BL30" s="3"/>
      <c r="BM30" s="51" t="e">
        <f t="shared" si="19"/>
        <v>#DIV/0!</v>
      </c>
      <c r="BN30" s="8"/>
      <c r="BO30" s="3"/>
      <c r="BP30" s="3"/>
      <c r="BQ30" s="3"/>
      <c r="BR30" s="81" t="e">
        <f t="shared" si="20"/>
        <v>#DIV/0!</v>
      </c>
      <c r="BS30" s="54" t="e">
        <f t="shared" si="21"/>
        <v>#DIV/0!</v>
      </c>
      <c r="BT30" s="54" t="e">
        <f t="shared" si="22"/>
        <v>#DIV/0!</v>
      </c>
      <c r="BU30" s="54" t="e">
        <f t="shared" si="23"/>
        <v>#DIV/0!</v>
      </c>
      <c r="BV30">
        <f>IF('Här fyller du i din data'!K30,'Här fyller du i din data'!$I30,0)</f>
        <v>0</v>
      </c>
      <c r="BW30">
        <f>IF('Här fyller du i din data'!P30,'Här fyller du i din data'!$I30,0)</f>
        <v>0</v>
      </c>
      <c r="BX30">
        <f>IF('Här fyller du i din data'!U30,'Här fyller du i din data'!$I30,0)</f>
        <v>0</v>
      </c>
      <c r="BY30">
        <f>IF('Här fyller du i din data'!Z30,'Här fyller du i din data'!$I30,0)</f>
        <v>0</v>
      </c>
      <c r="BZ30">
        <f>IF('Här fyller du i din data'!AE30,'Här fyller du i din data'!$I30,0)</f>
        <v>0</v>
      </c>
      <c r="CA30">
        <f>IF('Här fyller du i din data'!AJ30,'Här fyller du i din data'!$I30,0)</f>
        <v>0</v>
      </c>
      <c r="CB30">
        <f>IF('Här fyller du i din data'!AO30,'Här fyller du i din data'!$I30,0)</f>
        <v>0</v>
      </c>
      <c r="CC30">
        <f>IF('Här fyller du i din data'!AT30,'Här fyller du i din data'!$I30,0)</f>
        <v>0</v>
      </c>
      <c r="CD30">
        <f>IF('Här fyller du i din data'!AY30,'Här fyller du i din data'!$I30,0)</f>
        <v>0</v>
      </c>
      <c r="CE30">
        <f>IF('Här fyller du i din data'!BD30,'Här fyller du i din data'!$I30,0)</f>
        <v>0</v>
      </c>
      <c r="CF30">
        <f>IF('Här fyller du i din data'!BI30,'Här fyller du i din data'!$I30,0)</f>
        <v>0</v>
      </c>
      <c r="CG30">
        <f>IF('Här fyller du i din data'!BN30,'Här fyller du i din data'!$I30,0)</f>
        <v>0</v>
      </c>
    </row>
    <row r="31" spans="1:85" s="16" customFormat="1" x14ac:dyDescent="0.25">
      <c r="A31" s="97"/>
      <c r="B31" s="97"/>
      <c r="C31" s="102"/>
      <c r="D31" s="15"/>
      <c r="E31" s="89">
        <f>IF(C31=Listor!G$3,Listor!J$3,0)+IF(C31=Listor!G$4,Listor!J$4,0)+IF(C31=Listor!G$5,Listor!J$5,0)+IF(C31=Listor!G$6,Listor!J$6,0)+IF(C31=Listor!G$7,Listor!J$7,0)+IF(C31=Listor!G$8,Listor!J$8,0)+IF(C31=Listor!G$9,Listor!J$9,0)</f>
        <v>0</v>
      </c>
      <c r="F31" s="54">
        <f t="shared" si="14"/>
        <v>0</v>
      </c>
      <c r="G31" s="54">
        <f ca="1">I31*F31/Listor!$X$2</f>
        <v>0</v>
      </c>
      <c r="H31" s="100"/>
      <c r="I31" s="3">
        <f t="shared" si="3"/>
        <v>0</v>
      </c>
      <c r="J31" s="96" t="e">
        <f t="shared" si="4"/>
        <v>#DIV/0!</v>
      </c>
      <c r="K31" s="97"/>
      <c r="L31" s="97"/>
      <c r="M31" s="97"/>
      <c r="N31" s="97"/>
      <c r="O31" s="96" t="e">
        <f t="shared" si="5"/>
        <v>#DIV/0!</v>
      </c>
      <c r="P31" s="97"/>
      <c r="Q31" s="97"/>
      <c r="R31" s="97"/>
      <c r="S31" s="97"/>
      <c r="T31" s="96" t="e">
        <f t="shared" si="6"/>
        <v>#DIV/0!</v>
      </c>
      <c r="U31" s="97"/>
      <c r="V31" s="97"/>
      <c r="W31" s="97"/>
      <c r="X31" s="97"/>
      <c r="Y31" s="96" t="e">
        <f t="shared" si="7"/>
        <v>#DIV/0!</v>
      </c>
      <c r="Z31" s="97"/>
      <c r="AA31" s="97"/>
      <c r="AB31" s="97"/>
      <c r="AC31" s="97"/>
      <c r="AD31" s="96" t="e">
        <f t="shared" si="8"/>
        <v>#DIV/0!</v>
      </c>
      <c r="AE31" s="97"/>
      <c r="AF31" s="97"/>
      <c r="AG31" s="97"/>
      <c r="AH31" s="97"/>
      <c r="AI31" s="96" t="e">
        <f t="shared" si="9"/>
        <v>#DIV/0!</v>
      </c>
      <c r="AJ31" s="97"/>
      <c r="AK31" s="97"/>
      <c r="AL31" s="97"/>
      <c r="AM31" s="97"/>
      <c r="AN31" s="51"/>
      <c r="AO31" s="14"/>
      <c r="AP31" s="14"/>
      <c r="AQ31" s="14"/>
      <c r="AR31" s="14"/>
      <c r="AS31" s="51" t="e">
        <f t="shared" si="15"/>
        <v>#DIV/0!</v>
      </c>
      <c r="AT31" s="14"/>
      <c r="AU31" s="14"/>
      <c r="AV31" s="14"/>
      <c r="AW31" s="14"/>
      <c r="AX31" s="51" t="e">
        <f t="shared" si="16"/>
        <v>#DIV/0!</v>
      </c>
      <c r="AY31" s="14"/>
      <c r="AZ31" s="14"/>
      <c r="BA31" s="14"/>
      <c r="BB31" s="14"/>
      <c r="BC31" s="51" t="e">
        <f t="shared" si="17"/>
        <v>#DIV/0!</v>
      </c>
      <c r="BD31" s="14"/>
      <c r="BE31" s="14"/>
      <c r="BF31" s="14"/>
      <c r="BG31" s="14"/>
      <c r="BH31" s="51" t="e">
        <f t="shared" si="18"/>
        <v>#DIV/0!</v>
      </c>
      <c r="BI31" s="14"/>
      <c r="BJ31" s="14"/>
      <c r="BK31" s="14"/>
      <c r="BL31" s="14"/>
      <c r="BM31" s="51" t="e">
        <f t="shared" si="19"/>
        <v>#DIV/0!</v>
      </c>
      <c r="BN31" s="14"/>
      <c r="BO31" s="14"/>
      <c r="BP31" s="14"/>
      <c r="BQ31" s="14"/>
      <c r="BR31" s="81" t="e">
        <f t="shared" si="20"/>
        <v>#DIV/0!</v>
      </c>
      <c r="BS31" s="54" t="e">
        <f t="shared" si="21"/>
        <v>#DIV/0!</v>
      </c>
      <c r="BT31" s="54" t="e">
        <f t="shared" si="22"/>
        <v>#DIV/0!</v>
      </c>
      <c r="BU31" s="54" t="e">
        <f t="shared" si="23"/>
        <v>#DIV/0!</v>
      </c>
      <c r="BV31">
        <f>IF('Här fyller du i din data'!K31,'Här fyller du i din data'!$I31,0)</f>
        <v>0</v>
      </c>
      <c r="BW31">
        <f>IF('Här fyller du i din data'!P31,'Här fyller du i din data'!$I31,0)</f>
        <v>0</v>
      </c>
      <c r="BX31">
        <f>IF('Här fyller du i din data'!U31,'Här fyller du i din data'!$I31,0)</f>
        <v>0</v>
      </c>
      <c r="BY31">
        <f>IF('Här fyller du i din data'!Z31,'Här fyller du i din data'!$I31,0)</f>
        <v>0</v>
      </c>
      <c r="BZ31">
        <f>IF('Här fyller du i din data'!AE31,'Här fyller du i din data'!$I31,0)</f>
        <v>0</v>
      </c>
      <c r="CA31">
        <f>IF('Här fyller du i din data'!AJ31,'Här fyller du i din data'!$I31,0)</f>
        <v>0</v>
      </c>
      <c r="CB31">
        <f>IF('Här fyller du i din data'!AO31,'Här fyller du i din data'!$I31,0)</f>
        <v>0</v>
      </c>
      <c r="CC31">
        <f>IF('Här fyller du i din data'!AT31,'Här fyller du i din data'!$I31,0)</f>
        <v>0</v>
      </c>
      <c r="CD31">
        <f>IF('Här fyller du i din data'!AY31,'Här fyller du i din data'!$I31,0)</f>
        <v>0</v>
      </c>
      <c r="CE31">
        <f>IF('Här fyller du i din data'!BD31,'Här fyller du i din data'!$I31,0)</f>
        <v>0</v>
      </c>
      <c r="CF31">
        <f>IF('Här fyller du i din data'!BI31,'Här fyller du i din data'!$I31,0)</f>
        <v>0</v>
      </c>
      <c r="CG31">
        <f>IF('Här fyller du i din data'!BN31,'Här fyller du i din data'!$I31,0)</f>
        <v>0</v>
      </c>
    </row>
    <row r="32" spans="1:85" x14ac:dyDescent="0.25">
      <c r="A32" s="97"/>
      <c r="B32" s="98"/>
      <c r="C32" s="103"/>
      <c r="D32" s="5"/>
      <c r="E32" s="89">
        <f>IF(C32=Listor!G$3,Listor!J$3,0)+IF(C32=Listor!G$4,Listor!J$4,0)+IF(C32=Listor!G$5,Listor!J$5,0)+IF(C32=Listor!G$6,Listor!J$6,0)+IF(C32=Listor!G$7,Listor!J$7,0)+IF(C32=Listor!G$8,Listor!J$8,0)+IF(C32=Listor!G$9,Listor!J$9,0)</f>
        <v>0</v>
      </c>
      <c r="F32" s="54">
        <f t="shared" si="14"/>
        <v>0</v>
      </c>
      <c r="G32" s="54">
        <f ca="1">I32*F32/Listor!$X$2</f>
        <v>0</v>
      </c>
      <c r="H32" s="99"/>
      <c r="I32" s="3">
        <f t="shared" si="3"/>
        <v>0</v>
      </c>
      <c r="J32" s="96" t="e">
        <f t="shared" si="4"/>
        <v>#DIV/0!</v>
      </c>
      <c r="K32" s="101"/>
      <c r="L32" s="98"/>
      <c r="M32" s="98"/>
      <c r="N32" s="98"/>
      <c r="O32" s="96" t="e">
        <f t="shared" si="5"/>
        <v>#DIV/0!</v>
      </c>
      <c r="P32" s="98"/>
      <c r="Q32" s="98"/>
      <c r="R32" s="98"/>
      <c r="S32" s="98"/>
      <c r="T32" s="96" t="e">
        <f t="shared" si="6"/>
        <v>#DIV/0!</v>
      </c>
      <c r="U32" s="101"/>
      <c r="V32" s="98"/>
      <c r="W32" s="98"/>
      <c r="X32" s="98"/>
      <c r="Y32" s="96" t="e">
        <f t="shared" si="7"/>
        <v>#DIV/0!</v>
      </c>
      <c r="Z32" s="101"/>
      <c r="AA32" s="98"/>
      <c r="AB32" s="98"/>
      <c r="AC32" s="98"/>
      <c r="AD32" s="96" t="e">
        <f t="shared" si="8"/>
        <v>#DIV/0!</v>
      </c>
      <c r="AE32" s="101"/>
      <c r="AF32" s="98"/>
      <c r="AG32" s="98"/>
      <c r="AH32" s="98"/>
      <c r="AI32" s="96" t="e">
        <f t="shared" si="9"/>
        <v>#DIV/0!</v>
      </c>
      <c r="AJ32" s="101"/>
      <c r="AK32" s="98"/>
      <c r="AL32" s="98"/>
      <c r="AM32" s="98"/>
      <c r="AN32" s="51"/>
      <c r="AO32" s="8"/>
      <c r="AP32" s="3"/>
      <c r="AQ32" s="3"/>
      <c r="AR32" s="3"/>
      <c r="AS32" s="51" t="e">
        <f t="shared" si="15"/>
        <v>#DIV/0!</v>
      </c>
      <c r="AT32" s="8"/>
      <c r="AU32" s="3"/>
      <c r="AV32" s="3"/>
      <c r="AW32" s="3"/>
      <c r="AX32" s="51" t="e">
        <f t="shared" si="16"/>
        <v>#DIV/0!</v>
      </c>
      <c r="AY32" s="8"/>
      <c r="AZ32" s="3"/>
      <c r="BA32" s="3"/>
      <c r="BB32" s="3"/>
      <c r="BC32" s="51" t="e">
        <f t="shared" si="17"/>
        <v>#DIV/0!</v>
      </c>
      <c r="BD32" s="8"/>
      <c r="BE32" s="3"/>
      <c r="BF32" s="3"/>
      <c r="BG32" s="3"/>
      <c r="BH32" s="51" t="e">
        <f t="shared" si="18"/>
        <v>#DIV/0!</v>
      </c>
      <c r="BI32" s="8"/>
      <c r="BJ32" s="3"/>
      <c r="BK32" s="3"/>
      <c r="BL32" s="3"/>
      <c r="BM32" s="51" t="e">
        <f t="shared" si="19"/>
        <v>#DIV/0!</v>
      </c>
      <c r="BN32" s="8"/>
      <c r="BO32" s="3"/>
      <c r="BP32" s="3"/>
      <c r="BQ32" s="3"/>
      <c r="BR32" s="81" t="e">
        <f t="shared" si="20"/>
        <v>#DIV/0!</v>
      </c>
      <c r="BS32" s="54" t="e">
        <f t="shared" si="21"/>
        <v>#DIV/0!</v>
      </c>
      <c r="BT32" s="54" t="e">
        <f t="shared" si="22"/>
        <v>#DIV/0!</v>
      </c>
      <c r="BU32" s="54" t="e">
        <f t="shared" si="23"/>
        <v>#DIV/0!</v>
      </c>
      <c r="BV32">
        <f>IF('Här fyller du i din data'!K32,'Här fyller du i din data'!$I32,0)</f>
        <v>0</v>
      </c>
      <c r="BW32">
        <f>IF('Här fyller du i din data'!P32,'Här fyller du i din data'!$I32,0)</f>
        <v>0</v>
      </c>
      <c r="BX32">
        <f>IF('Här fyller du i din data'!U32,'Här fyller du i din data'!$I32,0)</f>
        <v>0</v>
      </c>
      <c r="BY32">
        <f>IF('Här fyller du i din data'!Z32,'Här fyller du i din data'!$I32,0)</f>
        <v>0</v>
      </c>
      <c r="BZ32">
        <f>IF('Här fyller du i din data'!AE32,'Här fyller du i din data'!$I32,0)</f>
        <v>0</v>
      </c>
      <c r="CA32">
        <f>IF('Här fyller du i din data'!AJ32,'Här fyller du i din data'!$I32,0)</f>
        <v>0</v>
      </c>
      <c r="CB32">
        <f>IF('Här fyller du i din data'!AO32,'Här fyller du i din data'!$I32,0)</f>
        <v>0</v>
      </c>
      <c r="CC32">
        <f>IF('Här fyller du i din data'!AT32,'Här fyller du i din data'!$I32,0)</f>
        <v>0</v>
      </c>
      <c r="CD32">
        <f>IF('Här fyller du i din data'!AY32,'Här fyller du i din data'!$I32,0)</f>
        <v>0</v>
      </c>
      <c r="CE32">
        <f>IF('Här fyller du i din data'!BD32,'Här fyller du i din data'!$I32,0)</f>
        <v>0</v>
      </c>
      <c r="CF32">
        <f>IF('Här fyller du i din data'!BI32,'Här fyller du i din data'!$I32,0)</f>
        <v>0</v>
      </c>
      <c r="CG32">
        <f>IF('Här fyller du i din data'!BN32,'Här fyller du i din data'!$I32,0)</f>
        <v>0</v>
      </c>
    </row>
    <row r="33" spans="1:85" s="16" customFormat="1" x14ac:dyDescent="0.25">
      <c r="A33" s="97"/>
      <c r="B33" s="97"/>
      <c r="C33" s="102"/>
      <c r="D33" s="15"/>
      <c r="E33" s="89">
        <f>IF(C33=Listor!G$3,Listor!J$3,0)+IF(C33=Listor!G$4,Listor!J$4,0)+IF(C33=Listor!G$5,Listor!J$5,0)+IF(C33=Listor!G$6,Listor!J$6,0)+IF(C33=Listor!G$7,Listor!J$7,0)+IF(C33=Listor!G$8,Listor!J$8,0)+IF(C33=Listor!G$9,Listor!J$9,0)</f>
        <v>0</v>
      </c>
      <c r="F33" s="54">
        <f t="shared" si="14"/>
        <v>0</v>
      </c>
      <c r="G33" s="54">
        <f ca="1">I33*F33/Listor!$X$2</f>
        <v>0</v>
      </c>
      <c r="H33" s="100"/>
      <c r="I33" s="3">
        <f t="shared" si="3"/>
        <v>0</v>
      </c>
      <c r="J33" s="96" t="e">
        <f t="shared" si="4"/>
        <v>#DIV/0!</v>
      </c>
      <c r="K33" s="97"/>
      <c r="L33" s="97"/>
      <c r="M33" s="97"/>
      <c r="N33" s="97"/>
      <c r="O33" s="96" t="e">
        <f t="shared" si="5"/>
        <v>#DIV/0!</v>
      </c>
      <c r="P33" s="97"/>
      <c r="Q33" s="97"/>
      <c r="R33" s="97"/>
      <c r="S33" s="97"/>
      <c r="T33" s="96" t="e">
        <f t="shared" si="6"/>
        <v>#DIV/0!</v>
      </c>
      <c r="U33" s="97"/>
      <c r="V33" s="97"/>
      <c r="W33" s="97"/>
      <c r="X33" s="97"/>
      <c r="Y33" s="96" t="e">
        <f t="shared" si="7"/>
        <v>#DIV/0!</v>
      </c>
      <c r="Z33" s="97"/>
      <c r="AA33" s="97"/>
      <c r="AB33" s="97"/>
      <c r="AC33" s="97"/>
      <c r="AD33" s="96" t="e">
        <f t="shared" si="8"/>
        <v>#DIV/0!</v>
      </c>
      <c r="AE33" s="97"/>
      <c r="AF33" s="97"/>
      <c r="AG33" s="97"/>
      <c r="AH33" s="97"/>
      <c r="AI33" s="96" t="e">
        <f t="shared" si="9"/>
        <v>#DIV/0!</v>
      </c>
      <c r="AJ33" s="97"/>
      <c r="AK33" s="97"/>
      <c r="AL33" s="97"/>
      <c r="AM33" s="97"/>
      <c r="AN33" s="51"/>
      <c r="AO33" s="14"/>
      <c r="AP33" s="14"/>
      <c r="AQ33" s="14"/>
      <c r="AR33" s="14"/>
      <c r="AS33" s="51" t="e">
        <f t="shared" si="15"/>
        <v>#DIV/0!</v>
      </c>
      <c r="AT33" s="14"/>
      <c r="AU33" s="14"/>
      <c r="AV33" s="14"/>
      <c r="AW33" s="14"/>
      <c r="AX33" s="51" t="e">
        <f t="shared" si="16"/>
        <v>#DIV/0!</v>
      </c>
      <c r="AY33" s="14"/>
      <c r="AZ33" s="14"/>
      <c r="BA33" s="14"/>
      <c r="BB33" s="14"/>
      <c r="BC33" s="51" t="e">
        <f t="shared" si="17"/>
        <v>#DIV/0!</v>
      </c>
      <c r="BD33" s="14"/>
      <c r="BE33" s="14"/>
      <c r="BF33" s="14"/>
      <c r="BG33" s="14"/>
      <c r="BH33" s="51" t="e">
        <f t="shared" si="18"/>
        <v>#DIV/0!</v>
      </c>
      <c r="BI33" s="14"/>
      <c r="BJ33" s="14"/>
      <c r="BK33" s="14"/>
      <c r="BL33" s="14"/>
      <c r="BM33" s="51" t="e">
        <f t="shared" si="19"/>
        <v>#DIV/0!</v>
      </c>
      <c r="BN33" s="14"/>
      <c r="BO33" s="14"/>
      <c r="BP33" s="14"/>
      <c r="BQ33" s="14"/>
      <c r="BR33" s="81" t="e">
        <f t="shared" si="20"/>
        <v>#DIV/0!</v>
      </c>
      <c r="BS33" s="54" t="e">
        <f t="shared" si="21"/>
        <v>#DIV/0!</v>
      </c>
      <c r="BT33" s="54" t="e">
        <f t="shared" si="22"/>
        <v>#DIV/0!</v>
      </c>
      <c r="BU33" s="54" t="e">
        <f t="shared" si="23"/>
        <v>#DIV/0!</v>
      </c>
      <c r="BV33">
        <f>IF('Här fyller du i din data'!K33,'Här fyller du i din data'!$I33,0)</f>
        <v>0</v>
      </c>
      <c r="BW33">
        <f>IF('Här fyller du i din data'!P33,'Här fyller du i din data'!$I33,0)</f>
        <v>0</v>
      </c>
      <c r="BX33">
        <f>IF('Här fyller du i din data'!U33,'Här fyller du i din data'!$I33,0)</f>
        <v>0</v>
      </c>
      <c r="BY33">
        <f>IF('Här fyller du i din data'!Z33,'Här fyller du i din data'!$I33,0)</f>
        <v>0</v>
      </c>
      <c r="BZ33">
        <f>IF('Här fyller du i din data'!AE33,'Här fyller du i din data'!$I33,0)</f>
        <v>0</v>
      </c>
      <c r="CA33">
        <f>IF('Här fyller du i din data'!AJ33,'Här fyller du i din data'!$I33,0)</f>
        <v>0</v>
      </c>
      <c r="CB33">
        <f>IF('Här fyller du i din data'!AO33,'Här fyller du i din data'!$I33,0)</f>
        <v>0</v>
      </c>
      <c r="CC33">
        <f>IF('Här fyller du i din data'!AT33,'Här fyller du i din data'!$I33,0)</f>
        <v>0</v>
      </c>
      <c r="CD33">
        <f>IF('Här fyller du i din data'!AY33,'Här fyller du i din data'!$I33,0)</f>
        <v>0</v>
      </c>
      <c r="CE33">
        <f>IF('Här fyller du i din data'!BD33,'Här fyller du i din data'!$I33,0)</f>
        <v>0</v>
      </c>
      <c r="CF33">
        <f>IF('Här fyller du i din data'!BI33,'Här fyller du i din data'!$I33,0)</f>
        <v>0</v>
      </c>
      <c r="CG33">
        <f>IF('Här fyller du i din data'!BN33,'Här fyller du i din data'!$I33,0)</f>
        <v>0</v>
      </c>
    </row>
    <row r="34" spans="1:85" x14ac:dyDescent="0.25">
      <c r="A34" s="97"/>
      <c r="B34" s="98"/>
      <c r="C34" s="103"/>
      <c r="D34" s="5"/>
      <c r="E34" s="89">
        <f>IF(C34=Listor!G$3,Listor!J$3,0)+IF(C34=Listor!G$4,Listor!J$4,0)+IF(C34=Listor!G$5,Listor!J$5,0)+IF(C34=Listor!G$6,Listor!J$6,0)+IF(C34=Listor!G$7,Listor!J$7,0)+IF(C34=Listor!G$8,Listor!J$8,0)+IF(C34=Listor!G$9,Listor!J$9,0)</f>
        <v>0</v>
      </c>
      <c r="F34" s="54">
        <f t="shared" si="14"/>
        <v>0</v>
      </c>
      <c r="G34" s="54">
        <f ca="1">I34*F34/Listor!$X$2</f>
        <v>0</v>
      </c>
      <c r="H34" s="99"/>
      <c r="I34" s="3">
        <f t="shared" si="3"/>
        <v>0</v>
      </c>
      <c r="J34" s="96" t="e">
        <f t="shared" si="4"/>
        <v>#DIV/0!</v>
      </c>
      <c r="K34" s="101"/>
      <c r="L34" s="98"/>
      <c r="M34" s="98"/>
      <c r="N34" s="98"/>
      <c r="O34" s="96" t="e">
        <f t="shared" si="5"/>
        <v>#DIV/0!</v>
      </c>
      <c r="P34" s="98"/>
      <c r="Q34" s="98"/>
      <c r="R34" s="98"/>
      <c r="S34" s="98"/>
      <c r="T34" s="96" t="e">
        <f t="shared" si="6"/>
        <v>#DIV/0!</v>
      </c>
      <c r="U34" s="101"/>
      <c r="V34" s="98"/>
      <c r="W34" s="98"/>
      <c r="X34" s="98"/>
      <c r="Y34" s="96" t="e">
        <f t="shared" si="7"/>
        <v>#DIV/0!</v>
      </c>
      <c r="Z34" s="101"/>
      <c r="AA34" s="98"/>
      <c r="AB34" s="98"/>
      <c r="AC34" s="98"/>
      <c r="AD34" s="96" t="e">
        <f t="shared" si="8"/>
        <v>#DIV/0!</v>
      </c>
      <c r="AE34" s="101"/>
      <c r="AF34" s="98"/>
      <c r="AG34" s="98"/>
      <c r="AH34" s="98"/>
      <c r="AI34" s="96" t="e">
        <f t="shared" si="9"/>
        <v>#DIV/0!</v>
      </c>
      <c r="AJ34" s="101"/>
      <c r="AK34" s="98"/>
      <c r="AL34" s="98"/>
      <c r="AM34" s="98"/>
      <c r="AN34" s="51"/>
      <c r="AO34" s="8"/>
      <c r="AP34" s="3"/>
      <c r="AQ34" s="3"/>
      <c r="AR34" s="3"/>
      <c r="AS34" s="51" t="e">
        <f t="shared" si="15"/>
        <v>#DIV/0!</v>
      </c>
      <c r="AT34" s="8"/>
      <c r="AU34" s="3"/>
      <c r="AV34" s="3"/>
      <c r="AW34" s="3"/>
      <c r="AX34" s="51" t="e">
        <f t="shared" si="16"/>
        <v>#DIV/0!</v>
      </c>
      <c r="AY34" s="8"/>
      <c r="AZ34" s="3"/>
      <c r="BA34" s="3"/>
      <c r="BB34" s="3"/>
      <c r="BC34" s="51" t="e">
        <f t="shared" si="17"/>
        <v>#DIV/0!</v>
      </c>
      <c r="BD34" s="8"/>
      <c r="BE34" s="3"/>
      <c r="BF34" s="3"/>
      <c r="BG34" s="3"/>
      <c r="BH34" s="51" t="e">
        <f t="shared" si="18"/>
        <v>#DIV/0!</v>
      </c>
      <c r="BI34" s="8"/>
      <c r="BJ34" s="3"/>
      <c r="BK34" s="3"/>
      <c r="BL34" s="3"/>
      <c r="BM34" s="51" t="e">
        <f t="shared" si="19"/>
        <v>#DIV/0!</v>
      </c>
      <c r="BN34" s="8"/>
      <c r="BO34" s="3"/>
      <c r="BP34" s="3"/>
      <c r="BQ34" s="3"/>
      <c r="BR34" s="81" t="e">
        <f t="shared" si="20"/>
        <v>#DIV/0!</v>
      </c>
      <c r="BS34" s="54" t="e">
        <f t="shared" si="21"/>
        <v>#DIV/0!</v>
      </c>
      <c r="BT34" s="54" t="e">
        <f t="shared" si="22"/>
        <v>#DIV/0!</v>
      </c>
      <c r="BU34" s="54" t="e">
        <f t="shared" si="23"/>
        <v>#DIV/0!</v>
      </c>
      <c r="BV34">
        <f>IF('Här fyller du i din data'!K34,'Här fyller du i din data'!$I34,0)</f>
        <v>0</v>
      </c>
      <c r="BW34">
        <f>IF('Här fyller du i din data'!P34,'Här fyller du i din data'!$I34,0)</f>
        <v>0</v>
      </c>
      <c r="BX34">
        <f>IF('Här fyller du i din data'!U34,'Här fyller du i din data'!$I34,0)</f>
        <v>0</v>
      </c>
      <c r="BY34">
        <f>IF('Här fyller du i din data'!Z34,'Här fyller du i din data'!$I34,0)</f>
        <v>0</v>
      </c>
      <c r="BZ34">
        <f>IF('Här fyller du i din data'!AE34,'Här fyller du i din data'!$I34,0)</f>
        <v>0</v>
      </c>
      <c r="CA34">
        <f>IF('Här fyller du i din data'!AJ34,'Här fyller du i din data'!$I34,0)</f>
        <v>0</v>
      </c>
      <c r="CB34">
        <f>IF('Här fyller du i din data'!AO34,'Här fyller du i din data'!$I34,0)</f>
        <v>0</v>
      </c>
      <c r="CC34">
        <f>IF('Här fyller du i din data'!AT34,'Här fyller du i din data'!$I34,0)</f>
        <v>0</v>
      </c>
      <c r="CD34">
        <f>IF('Här fyller du i din data'!AY34,'Här fyller du i din data'!$I34,0)</f>
        <v>0</v>
      </c>
      <c r="CE34">
        <f>IF('Här fyller du i din data'!BD34,'Här fyller du i din data'!$I34,0)</f>
        <v>0</v>
      </c>
      <c r="CF34">
        <f>IF('Här fyller du i din data'!BI34,'Här fyller du i din data'!$I34,0)</f>
        <v>0</v>
      </c>
      <c r="CG34">
        <f>IF('Här fyller du i din data'!BN34,'Här fyller du i din data'!$I34,0)</f>
        <v>0</v>
      </c>
    </row>
    <row r="35" spans="1:85" s="16" customFormat="1" x14ac:dyDescent="0.25">
      <c r="A35" s="97"/>
      <c r="B35" s="97"/>
      <c r="C35" s="102"/>
      <c r="D35" s="15"/>
      <c r="E35" s="89">
        <f>IF(C35=Listor!G$3,Listor!J$3,0)+IF(C35=Listor!G$4,Listor!J$4,0)+IF(C35=Listor!G$5,Listor!J$5,0)+IF(C35=Listor!G$6,Listor!J$6,0)+IF(C35=Listor!G$7,Listor!J$7,0)+IF(C35=Listor!G$8,Listor!J$8,0)+IF(C35=Listor!G$9,Listor!J$9,0)</f>
        <v>0</v>
      </c>
      <c r="F35" s="54">
        <f t="shared" si="14"/>
        <v>0</v>
      </c>
      <c r="G35" s="54">
        <f ca="1">I35*F35/Listor!$X$2</f>
        <v>0</v>
      </c>
      <c r="H35" s="100"/>
      <c r="I35" s="3">
        <f t="shared" si="3"/>
        <v>0</v>
      </c>
      <c r="J35" s="96" t="e">
        <f t="shared" si="4"/>
        <v>#DIV/0!</v>
      </c>
      <c r="K35" s="97"/>
      <c r="L35" s="97"/>
      <c r="M35" s="97"/>
      <c r="N35" s="97"/>
      <c r="O35" s="96" t="e">
        <f t="shared" si="5"/>
        <v>#DIV/0!</v>
      </c>
      <c r="P35" s="97"/>
      <c r="Q35" s="97"/>
      <c r="R35" s="97"/>
      <c r="S35" s="97"/>
      <c r="T35" s="96" t="e">
        <f t="shared" si="6"/>
        <v>#DIV/0!</v>
      </c>
      <c r="U35" s="97"/>
      <c r="V35" s="97"/>
      <c r="W35" s="97"/>
      <c r="X35" s="97"/>
      <c r="Y35" s="96" t="e">
        <f t="shared" si="7"/>
        <v>#DIV/0!</v>
      </c>
      <c r="Z35" s="97"/>
      <c r="AA35" s="97"/>
      <c r="AB35" s="97"/>
      <c r="AC35" s="97"/>
      <c r="AD35" s="96" t="e">
        <f t="shared" si="8"/>
        <v>#DIV/0!</v>
      </c>
      <c r="AE35" s="97"/>
      <c r="AF35" s="97"/>
      <c r="AG35" s="97"/>
      <c r="AH35" s="97"/>
      <c r="AI35" s="96" t="e">
        <f t="shared" si="9"/>
        <v>#DIV/0!</v>
      </c>
      <c r="AJ35" s="97"/>
      <c r="AK35" s="97"/>
      <c r="AL35" s="97"/>
      <c r="AM35" s="97"/>
      <c r="AN35" s="51"/>
      <c r="AO35" s="14"/>
      <c r="AP35" s="14"/>
      <c r="AQ35" s="14"/>
      <c r="AR35" s="14"/>
      <c r="AS35" s="51" t="e">
        <f t="shared" si="15"/>
        <v>#DIV/0!</v>
      </c>
      <c r="AT35" s="14"/>
      <c r="AU35" s="14"/>
      <c r="AV35" s="14"/>
      <c r="AW35" s="14"/>
      <c r="AX35" s="51" t="e">
        <f t="shared" si="16"/>
        <v>#DIV/0!</v>
      </c>
      <c r="AY35" s="14"/>
      <c r="AZ35" s="14"/>
      <c r="BA35" s="14"/>
      <c r="BB35" s="14"/>
      <c r="BC35" s="51" t="e">
        <f t="shared" si="17"/>
        <v>#DIV/0!</v>
      </c>
      <c r="BD35" s="14"/>
      <c r="BE35" s="14"/>
      <c r="BF35" s="14"/>
      <c r="BG35" s="14"/>
      <c r="BH35" s="51" t="e">
        <f t="shared" si="18"/>
        <v>#DIV/0!</v>
      </c>
      <c r="BI35" s="14"/>
      <c r="BJ35" s="14"/>
      <c r="BK35" s="14"/>
      <c r="BL35" s="14"/>
      <c r="BM35" s="51" t="e">
        <f t="shared" si="19"/>
        <v>#DIV/0!</v>
      </c>
      <c r="BN35" s="14"/>
      <c r="BO35" s="14"/>
      <c r="BP35" s="14"/>
      <c r="BQ35" s="14"/>
      <c r="BR35" s="81" t="e">
        <f t="shared" si="20"/>
        <v>#DIV/0!</v>
      </c>
      <c r="BS35" s="54" t="e">
        <f t="shared" si="21"/>
        <v>#DIV/0!</v>
      </c>
      <c r="BT35" s="54" t="e">
        <f t="shared" si="22"/>
        <v>#DIV/0!</v>
      </c>
      <c r="BU35" s="54" t="e">
        <f t="shared" si="23"/>
        <v>#DIV/0!</v>
      </c>
      <c r="BV35">
        <f>IF('Här fyller du i din data'!K35,'Här fyller du i din data'!$I35,0)</f>
        <v>0</v>
      </c>
      <c r="BW35">
        <f>IF('Här fyller du i din data'!P35,'Här fyller du i din data'!$I35,0)</f>
        <v>0</v>
      </c>
      <c r="BX35">
        <f>IF('Här fyller du i din data'!U35,'Här fyller du i din data'!$I35,0)</f>
        <v>0</v>
      </c>
      <c r="BY35">
        <f>IF('Här fyller du i din data'!Z35,'Här fyller du i din data'!$I35,0)</f>
        <v>0</v>
      </c>
      <c r="BZ35">
        <f>IF('Här fyller du i din data'!AE35,'Här fyller du i din data'!$I35,0)</f>
        <v>0</v>
      </c>
      <c r="CA35">
        <f>IF('Här fyller du i din data'!AJ35,'Här fyller du i din data'!$I35,0)</f>
        <v>0</v>
      </c>
      <c r="CB35">
        <f>IF('Här fyller du i din data'!AO35,'Här fyller du i din data'!$I35,0)</f>
        <v>0</v>
      </c>
      <c r="CC35">
        <f>IF('Här fyller du i din data'!AT35,'Här fyller du i din data'!$I35,0)</f>
        <v>0</v>
      </c>
      <c r="CD35">
        <f>IF('Här fyller du i din data'!AY35,'Här fyller du i din data'!$I35,0)</f>
        <v>0</v>
      </c>
      <c r="CE35">
        <f>IF('Här fyller du i din data'!BD35,'Här fyller du i din data'!$I35,0)</f>
        <v>0</v>
      </c>
      <c r="CF35">
        <f>IF('Här fyller du i din data'!BI35,'Här fyller du i din data'!$I35,0)</f>
        <v>0</v>
      </c>
      <c r="CG35">
        <f>IF('Här fyller du i din data'!BN35,'Här fyller du i din data'!$I35,0)</f>
        <v>0</v>
      </c>
    </row>
    <row r="36" spans="1:85" s="16" customFormat="1" x14ac:dyDescent="0.25">
      <c r="A36" s="97"/>
      <c r="B36" s="97"/>
      <c r="C36" s="102"/>
      <c r="D36" s="15"/>
      <c r="E36" s="89">
        <f>IF(C36=Listor!G$3,Listor!J$3,0)+IF(C36=Listor!G$4,Listor!J$4,0)+IF(C36=Listor!G$5,Listor!J$5,0)+IF(C36=Listor!G$6,Listor!J$6,0)+IF(C36=Listor!G$7,Listor!J$7,0)+IF(C36=Listor!G$8,Listor!J$8,0)+IF(C36=Listor!G$9,Listor!J$9,0)</f>
        <v>0</v>
      </c>
      <c r="F36" s="54">
        <f t="shared" si="14"/>
        <v>0</v>
      </c>
      <c r="G36" s="54">
        <f ca="1">I36*F36/Listor!$X$2</f>
        <v>0</v>
      </c>
      <c r="H36" s="100"/>
      <c r="I36" s="3">
        <f t="shared" si="3"/>
        <v>0</v>
      </c>
      <c r="J36" s="96" t="e">
        <f t="shared" si="4"/>
        <v>#DIV/0!</v>
      </c>
      <c r="K36" s="97"/>
      <c r="L36" s="97"/>
      <c r="M36" s="97"/>
      <c r="N36" s="97"/>
      <c r="O36" s="96" t="e">
        <f t="shared" si="5"/>
        <v>#DIV/0!</v>
      </c>
      <c r="P36" s="97"/>
      <c r="Q36" s="97"/>
      <c r="R36" s="97"/>
      <c r="S36" s="97"/>
      <c r="T36" s="96" t="e">
        <f t="shared" si="6"/>
        <v>#DIV/0!</v>
      </c>
      <c r="U36" s="97"/>
      <c r="V36" s="97"/>
      <c r="W36" s="97"/>
      <c r="X36" s="97"/>
      <c r="Y36" s="96" t="e">
        <f t="shared" si="7"/>
        <v>#DIV/0!</v>
      </c>
      <c r="Z36" s="97"/>
      <c r="AA36" s="97"/>
      <c r="AB36" s="97"/>
      <c r="AC36" s="97"/>
      <c r="AD36" s="96" t="e">
        <f t="shared" si="8"/>
        <v>#DIV/0!</v>
      </c>
      <c r="AE36" s="97"/>
      <c r="AF36" s="97"/>
      <c r="AG36" s="97"/>
      <c r="AH36" s="97"/>
      <c r="AI36" s="96" t="e">
        <f t="shared" si="9"/>
        <v>#DIV/0!</v>
      </c>
      <c r="AJ36" s="97"/>
      <c r="AK36" s="97"/>
      <c r="AL36" s="97"/>
      <c r="AM36" s="97"/>
      <c r="AN36" s="51"/>
      <c r="AO36" s="14"/>
      <c r="AP36" s="14"/>
      <c r="AQ36" s="14"/>
      <c r="AR36" s="14"/>
      <c r="AS36" s="51" t="e">
        <f t="shared" si="15"/>
        <v>#DIV/0!</v>
      </c>
      <c r="AT36" s="14"/>
      <c r="AU36" s="14"/>
      <c r="AV36" s="14"/>
      <c r="AW36" s="14"/>
      <c r="AX36" s="51" t="e">
        <f t="shared" si="16"/>
        <v>#DIV/0!</v>
      </c>
      <c r="AY36" s="14"/>
      <c r="AZ36" s="14"/>
      <c r="BA36" s="14"/>
      <c r="BB36" s="14"/>
      <c r="BC36" s="51" t="e">
        <f t="shared" si="17"/>
        <v>#DIV/0!</v>
      </c>
      <c r="BD36" s="14"/>
      <c r="BE36" s="14"/>
      <c r="BF36" s="14"/>
      <c r="BG36" s="14"/>
      <c r="BH36" s="51" t="e">
        <f t="shared" si="18"/>
        <v>#DIV/0!</v>
      </c>
      <c r="BI36" s="14"/>
      <c r="BJ36" s="14"/>
      <c r="BK36" s="14"/>
      <c r="BL36" s="14"/>
      <c r="BM36" s="51" t="e">
        <f t="shared" si="19"/>
        <v>#DIV/0!</v>
      </c>
      <c r="BN36" s="14"/>
      <c r="BO36" s="14"/>
      <c r="BP36" s="14"/>
      <c r="BQ36" s="14"/>
      <c r="BR36" s="81" t="e">
        <f t="shared" si="20"/>
        <v>#DIV/0!</v>
      </c>
      <c r="BS36" s="54" t="e">
        <f t="shared" si="21"/>
        <v>#DIV/0!</v>
      </c>
      <c r="BT36" s="54" t="e">
        <f t="shared" si="22"/>
        <v>#DIV/0!</v>
      </c>
      <c r="BU36" s="54" t="e">
        <f t="shared" si="23"/>
        <v>#DIV/0!</v>
      </c>
      <c r="BV36">
        <f>IF('Här fyller du i din data'!K36,'Här fyller du i din data'!$I36,0)</f>
        <v>0</v>
      </c>
      <c r="BW36">
        <f>IF('Här fyller du i din data'!P36,'Här fyller du i din data'!$I36,0)</f>
        <v>0</v>
      </c>
      <c r="BX36">
        <f>IF('Här fyller du i din data'!U36,'Här fyller du i din data'!$I36,0)</f>
        <v>0</v>
      </c>
      <c r="BY36">
        <f>IF('Här fyller du i din data'!Z36,'Här fyller du i din data'!$I36,0)</f>
        <v>0</v>
      </c>
      <c r="BZ36">
        <f>IF('Här fyller du i din data'!AE36,'Här fyller du i din data'!$I36,0)</f>
        <v>0</v>
      </c>
      <c r="CA36">
        <f>IF('Här fyller du i din data'!AJ36,'Här fyller du i din data'!$I36,0)</f>
        <v>0</v>
      </c>
      <c r="CB36">
        <f>IF('Här fyller du i din data'!AO36,'Här fyller du i din data'!$I36,0)</f>
        <v>0</v>
      </c>
      <c r="CC36">
        <f>IF('Här fyller du i din data'!AT36,'Här fyller du i din data'!$I36,0)</f>
        <v>0</v>
      </c>
      <c r="CD36">
        <f>IF('Här fyller du i din data'!AY36,'Här fyller du i din data'!$I36,0)</f>
        <v>0</v>
      </c>
      <c r="CE36">
        <f>IF('Här fyller du i din data'!BD36,'Här fyller du i din data'!$I36,0)</f>
        <v>0</v>
      </c>
      <c r="CF36">
        <f>IF('Här fyller du i din data'!BI36,'Här fyller du i din data'!$I36,0)</f>
        <v>0</v>
      </c>
      <c r="CG36">
        <f>IF('Här fyller du i din data'!BN36,'Här fyller du i din data'!$I36,0)</f>
        <v>0</v>
      </c>
    </row>
    <row r="37" spans="1:85" x14ac:dyDescent="0.25">
      <c r="A37" s="97"/>
      <c r="B37" s="98"/>
      <c r="C37" s="103"/>
      <c r="D37" s="53"/>
      <c r="E37" s="89">
        <f>IF(C37=Listor!G$3,Listor!J$3,0)+IF(C37=Listor!G$4,Listor!J$4,0)+IF(C37=Listor!G$5,Listor!J$5,0)+IF(C37=Listor!G$6,Listor!J$6,0)+IF(C37=Listor!G$7,Listor!J$7,0)+IF(C37=Listor!G$8,Listor!J$8,0)+IF(C37=Listor!G$9,Listor!J$9,0)</f>
        <v>0</v>
      </c>
      <c r="F37" s="54">
        <f t="shared" si="14"/>
        <v>0</v>
      </c>
      <c r="G37" s="54">
        <f ca="1">I37*F37/Listor!$X$2</f>
        <v>0</v>
      </c>
      <c r="H37" s="99"/>
      <c r="I37" s="3">
        <f t="shared" si="3"/>
        <v>0</v>
      </c>
      <c r="J37" s="96" t="e">
        <f t="shared" si="4"/>
        <v>#DIV/0!</v>
      </c>
      <c r="K37" s="101"/>
      <c r="L37" s="101"/>
      <c r="M37" s="101"/>
      <c r="N37" s="101"/>
      <c r="O37" s="96" t="e">
        <f t="shared" si="5"/>
        <v>#DIV/0!</v>
      </c>
      <c r="P37" s="98"/>
      <c r="Q37" s="98"/>
      <c r="R37" s="98"/>
      <c r="S37" s="98"/>
      <c r="T37" s="96" t="e">
        <f t="shared" si="6"/>
        <v>#DIV/0!</v>
      </c>
      <c r="U37" s="101"/>
      <c r="V37" s="98"/>
      <c r="W37" s="98"/>
      <c r="X37" s="98"/>
      <c r="Y37" s="96" t="e">
        <f t="shared" si="7"/>
        <v>#DIV/0!</v>
      </c>
      <c r="Z37" s="101"/>
      <c r="AA37" s="98"/>
      <c r="AB37" s="98"/>
      <c r="AC37" s="98"/>
      <c r="AD37" s="96" t="e">
        <f t="shared" si="8"/>
        <v>#DIV/0!</v>
      </c>
      <c r="AE37" s="101"/>
      <c r="AF37" s="98"/>
      <c r="AG37" s="98"/>
      <c r="AH37" s="98"/>
      <c r="AI37" s="96" t="e">
        <f t="shared" si="9"/>
        <v>#DIV/0!</v>
      </c>
      <c r="AJ37" s="101"/>
      <c r="AK37" s="98"/>
      <c r="AL37" s="98"/>
      <c r="AM37" s="98"/>
      <c r="AN37" s="51"/>
      <c r="AO37" s="8"/>
      <c r="AP37" s="3"/>
      <c r="AQ37" s="3"/>
      <c r="AR37" s="3"/>
      <c r="AS37" s="51" t="e">
        <f t="shared" si="15"/>
        <v>#DIV/0!</v>
      </c>
      <c r="AT37" s="8"/>
      <c r="AU37" s="3"/>
      <c r="AV37" s="3"/>
      <c r="AW37" s="3"/>
      <c r="AX37" s="51" t="e">
        <f t="shared" si="16"/>
        <v>#DIV/0!</v>
      </c>
      <c r="AY37" s="8"/>
      <c r="AZ37" s="3"/>
      <c r="BA37" s="3"/>
      <c r="BB37" s="3"/>
      <c r="BC37" s="51" t="e">
        <f t="shared" si="17"/>
        <v>#DIV/0!</v>
      </c>
      <c r="BD37" s="8"/>
      <c r="BE37" s="3"/>
      <c r="BF37" s="3"/>
      <c r="BG37" s="3"/>
      <c r="BH37" s="51" t="e">
        <f t="shared" si="18"/>
        <v>#DIV/0!</v>
      </c>
      <c r="BI37" s="8"/>
      <c r="BJ37" s="3"/>
      <c r="BK37" s="3"/>
      <c r="BL37" s="3"/>
      <c r="BM37" s="51" t="e">
        <f t="shared" si="19"/>
        <v>#DIV/0!</v>
      </c>
      <c r="BN37" s="8"/>
      <c r="BO37" s="3"/>
      <c r="BP37" s="3"/>
      <c r="BQ37" s="3"/>
      <c r="BR37" s="81" t="e">
        <f t="shared" si="20"/>
        <v>#DIV/0!</v>
      </c>
      <c r="BS37" s="54" t="e">
        <f t="shared" si="21"/>
        <v>#DIV/0!</v>
      </c>
      <c r="BT37" s="54" t="e">
        <f t="shared" si="22"/>
        <v>#DIV/0!</v>
      </c>
      <c r="BU37" s="54" t="e">
        <f t="shared" si="23"/>
        <v>#DIV/0!</v>
      </c>
      <c r="BV37">
        <f>IF('Här fyller du i din data'!K37,'Här fyller du i din data'!$I37,0)</f>
        <v>0</v>
      </c>
      <c r="BW37">
        <f>IF('Här fyller du i din data'!P37,'Här fyller du i din data'!$I37,0)</f>
        <v>0</v>
      </c>
      <c r="BX37">
        <f>IF('Här fyller du i din data'!U37,'Här fyller du i din data'!$I37,0)</f>
        <v>0</v>
      </c>
      <c r="BY37">
        <f>IF('Här fyller du i din data'!Z37,'Här fyller du i din data'!$I37,0)</f>
        <v>0</v>
      </c>
      <c r="BZ37">
        <f>IF('Här fyller du i din data'!AE37,'Här fyller du i din data'!$I37,0)</f>
        <v>0</v>
      </c>
      <c r="CA37">
        <f>IF('Här fyller du i din data'!AJ37,'Här fyller du i din data'!$I37,0)</f>
        <v>0</v>
      </c>
      <c r="CB37">
        <f>IF('Här fyller du i din data'!AO37,'Här fyller du i din data'!$I37,0)</f>
        <v>0</v>
      </c>
      <c r="CC37">
        <f>IF('Här fyller du i din data'!AT37,'Här fyller du i din data'!$I37,0)</f>
        <v>0</v>
      </c>
      <c r="CD37">
        <f>IF('Här fyller du i din data'!AY37,'Här fyller du i din data'!$I37,0)</f>
        <v>0</v>
      </c>
      <c r="CE37">
        <f>IF('Här fyller du i din data'!BD37,'Här fyller du i din data'!$I37,0)</f>
        <v>0</v>
      </c>
      <c r="CF37">
        <f>IF('Här fyller du i din data'!BI37,'Här fyller du i din data'!$I37,0)</f>
        <v>0</v>
      </c>
      <c r="CG37">
        <f>IF('Här fyller du i din data'!BN37,'Här fyller du i din data'!$I37,0)</f>
        <v>0</v>
      </c>
    </row>
    <row r="38" spans="1:85" s="16" customFormat="1" x14ac:dyDescent="0.25">
      <c r="A38" s="97"/>
      <c r="B38" s="97"/>
      <c r="C38" s="102"/>
      <c r="D38" s="15"/>
      <c r="E38" s="89">
        <f>IF(C38=Listor!G$3,Listor!J$3,0)+IF(C38=Listor!G$4,Listor!J$4,0)+IF(C38=Listor!G$5,Listor!J$5,0)+IF(C38=Listor!G$6,Listor!J$6,0)+IF(C38=Listor!G$7,Listor!J$7,0)+IF(C38=Listor!G$8,Listor!J$8,0)+IF(C38=Listor!G$9,Listor!J$9,0)</f>
        <v>0</v>
      </c>
      <c r="F38" s="54">
        <f t="shared" si="14"/>
        <v>0</v>
      </c>
      <c r="G38" s="54">
        <f ca="1">I38*F38/Listor!$X$2</f>
        <v>0</v>
      </c>
      <c r="H38" s="100"/>
      <c r="I38" s="3">
        <f t="shared" si="3"/>
        <v>0</v>
      </c>
      <c r="J38" s="96" t="e">
        <f t="shared" si="4"/>
        <v>#DIV/0!</v>
      </c>
      <c r="K38" s="97"/>
      <c r="L38" s="97"/>
      <c r="M38" s="97"/>
      <c r="N38" s="97"/>
      <c r="O38" s="96" t="e">
        <f t="shared" si="5"/>
        <v>#DIV/0!</v>
      </c>
      <c r="P38" s="97"/>
      <c r="Q38" s="97"/>
      <c r="R38" s="97"/>
      <c r="S38" s="97"/>
      <c r="T38" s="96" t="e">
        <f t="shared" si="6"/>
        <v>#DIV/0!</v>
      </c>
      <c r="U38" s="97"/>
      <c r="V38" s="97"/>
      <c r="W38" s="97"/>
      <c r="X38" s="97"/>
      <c r="Y38" s="96" t="e">
        <f t="shared" si="7"/>
        <v>#DIV/0!</v>
      </c>
      <c r="Z38" s="97"/>
      <c r="AA38" s="97"/>
      <c r="AB38" s="97"/>
      <c r="AC38" s="97"/>
      <c r="AD38" s="96" t="e">
        <f t="shared" si="8"/>
        <v>#DIV/0!</v>
      </c>
      <c r="AE38" s="97"/>
      <c r="AF38" s="97"/>
      <c r="AG38" s="97"/>
      <c r="AH38" s="97"/>
      <c r="AI38" s="96" t="e">
        <f t="shared" si="9"/>
        <v>#DIV/0!</v>
      </c>
      <c r="AJ38" s="97"/>
      <c r="AK38" s="97"/>
      <c r="AL38" s="97"/>
      <c r="AM38" s="97"/>
      <c r="AN38" s="51"/>
      <c r="AO38" s="14"/>
      <c r="AP38" s="14"/>
      <c r="AQ38" s="14"/>
      <c r="AR38" s="14"/>
      <c r="AS38" s="51" t="e">
        <f t="shared" si="15"/>
        <v>#DIV/0!</v>
      </c>
      <c r="AT38" s="14"/>
      <c r="AU38" s="14"/>
      <c r="AV38" s="14"/>
      <c r="AW38" s="14"/>
      <c r="AX38" s="51" t="e">
        <f t="shared" si="16"/>
        <v>#DIV/0!</v>
      </c>
      <c r="AY38" s="14"/>
      <c r="AZ38" s="14"/>
      <c r="BA38" s="14"/>
      <c r="BB38" s="14"/>
      <c r="BC38" s="51" t="e">
        <f t="shared" si="17"/>
        <v>#DIV/0!</v>
      </c>
      <c r="BD38" s="14"/>
      <c r="BE38" s="14"/>
      <c r="BF38" s="14"/>
      <c r="BG38" s="14"/>
      <c r="BH38" s="51" t="e">
        <f t="shared" si="18"/>
        <v>#DIV/0!</v>
      </c>
      <c r="BI38" s="14"/>
      <c r="BJ38" s="14"/>
      <c r="BK38" s="14"/>
      <c r="BL38" s="14"/>
      <c r="BM38" s="51" t="e">
        <f t="shared" si="19"/>
        <v>#DIV/0!</v>
      </c>
      <c r="BN38" s="14"/>
      <c r="BO38" s="14"/>
      <c r="BP38" s="14"/>
      <c r="BQ38" s="14"/>
      <c r="BR38" s="81" t="e">
        <f t="shared" si="20"/>
        <v>#DIV/0!</v>
      </c>
      <c r="BS38" s="54" t="e">
        <f t="shared" si="21"/>
        <v>#DIV/0!</v>
      </c>
      <c r="BT38" s="54" t="e">
        <f t="shared" si="22"/>
        <v>#DIV/0!</v>
      </c>
      <c r="BU38" s="54" t="e">
        <f t="shared" si="23"/>
        <v>#DIV/0!</v>
      </c>
      <c r="BV38">
        <f>IF('Här fyller du i din data'!K38,'Här fyller du i din data'!$I38,0)</f>
        <v>0</v>
      </c>
      <c r="BW38">
        <f>IF('Här fyller du i din data'!P38,'Här fyller du i din data'!$I38,0)</f>
        <v>0</v>
      </c>
      <c r="BX38">
        <f>IF('Här fyller du i din data'!U38,'Här fyller du i din data'!$I38,0)</f>
        <v>0</v>
      </c>
      <c r="BY38">
        <f>IF('Här fyller du i din data'!Z38,'Här fyller du i din data'!$I38,0)</f>
        <v>0</v>
      </c>
      <c r="BZ38">
        <f>IF('Här fyller du i din data'!AE38,'Här fyller du i din data'!$I38,0)</f>
        <v>0</v>
      </c>
      <c r="CA38">
        <f>IF('Här fyller du i din data'!AJ38,'Här fyller du i din data'!$I38,0)</f>
        <v>0</v>
      </c>
      <c r="CB38">
        <f>IF('Här fyller du i din data'!AO38,'Här fyller du i din data'!$I38,0)</f>
        <v>0</v>
      </c>
      <c r="CC38">
        <f>IF('Här fyller du i din data'!AT38,'Här fyller du i din data'!$I38,0)</f>
        <v>0</v>
      </c>
      <c r="CD38">
        <f>IF('Här fyller du i din data'!AY38,'Här fyller du i din data'!$I38,0)</f>
        <v>0</v>
      </c>
      <c r="CE38">
        <f>IF('Här fyller du i din data'!BD38,'Här fyller du i din data'!$I38,0)</f>
        <v>0</v>
      </c>
      <c r="CF38">
        <f>IF('Här fyller du i din data'!BI38,'Här fyller du i din data'!$I38,0)</f>
        <v>0</v>
      </c>
      <c r="CG38">
        <f>IF('Här fyller du i din data'!BN38,'Här fyller du i din data'!$I38,0)</f>
        <v>0</v>
      </c>
    </row>
    <row r="39" spans="1:85" x14ac:dyDescent="0.25">
      <c r="A39" s="97"/>
      <c r="B39" s="98"/>
      <c r="C39" s="103"/>
      <c r="D39" s="53"/>
      <c r="E39" s="89">
        <f>IF(C39=Listor!G$3,Listor!J$3,0)+IF(C39=Listor!G$4,Listor!J$4,0)+IF(C39=Listor!G$5,Listor!J$5,0)+IF(C39=Listor!G$6,Listor!J$6,0)+IF(C39=Listor!G$7,Listor!J$7,0)+IF(C39=Listor!G$8,Listor!J$8,0)+IF(C39=Listor!G$9,Listor!J$9,0)</f>
        <v>0</v>
      </c>
      <c r="F39" s="54">
        <f t="shared" si="14"/>
        <v>0</v>
      </c>
      <c r="G39" s="54">
        <f ca="1">I39*F39/Listor!$X$2</f>
        <v>0</v>
      </c>
      <c r="H39" s="99"/>
      <c r="I39" s="3">
        <f t="shared" si="3"/>
        <v>0</v>
      </c>
      <c r="J39" s="96" t="e">
        <f t="shared" si="4"/>
        <v>#DIV/0!</v>
      </c>
      <c r="K39" s="101"/>
      <c r="L39" s="101"/>
      <c r="M39" s="101"/>
      <c r="N39" s="101"/>
      <c r="O39" s="96" t="e">
        <f t="shared" si="5"/>
        <v>#DIV/0!</v>
      </c>
      <c r="P39" s="98"/>
      <c r="Q39" s="98"/>
      <c r="R39" s="98"/>
      <c r="S39" s="98"/>
      <c r="T39" s="96" t="e">
        <f t="shared" si="6"/>
        <v>#DIV/0!</v>
      </c>
      <c r="U39" s="101"/>
      <c r="V39" s="98"/>
      <c r="W39" s="98"/>
      <c r="X39" s="98"/>
      <c r="Y39" s="96" t="e">
        <f t="shared" si="7"/>
        <v>#DIV/0!</v>
      </c>
      <c r="Z39" s="101"/>
      <c r="AA39" s="98"/>
      <c r="AB39" s="98"/>
      <c r="AC39" s="98"/>
      <c r="AD39" s="96" t="e">
        <f t="shared" si="8"/>
        <v>#DIV/0!</v>
      </c>
      <c r="AE39" s="101"/>
      <c r="AF39" s="98"/>
      <c r="AG39" s="98"/>
      <c r="AH39" s="98"/>
      <c r="AI39" s="96" t="e">
        <f t="shared" si="9"/>
        <v>#DIV/0!</v>
      </c>
      <c r="AJ39" s="101"/>
      <c r="AK39" s="98"/>
      <c r="AL39" s="98"/>
      <c r="AM39" s="98"/>
      <c r="AN39" s="51"/>
      <c r="AO39" s="8"/>
      <c r="AP39" s="3"/>
      <c r="AQ39" s="3"/>
      <c r="AR39" s="3"/>
      <c r="AS39" s="51" t="e">
        <f t="shared" si="15"/>
        <v>#DIV/0!</v>
      </c>
      <c r="AT39" s="8"/>
      <c r="AU39" s="3"/>
      <c r="AV39" s="3"/>
      <c r="AW39" s="3"/>
      <c r="AX39" s="51" t="e">
        <f t="shared" si="16"/>
        <v>#DIV/0!</v>
      </c>
      <c r="AY39" s="8"/>
      <c r="AZ39" s="3"/>
      <c r="BA39" s="3"/>
      <c r="BB39" s="3"/>
      <c r="BC39" s="51" t="e">
        <f t="shared" si="17"/>
        <v>#DIV/0!</v>
      </c>
      <c r="BD39" s="8"/>
      <c r="BE39" s="3"/>
      <c r="BF39" s="3"/>
      <c r="BG39" s="3"/>
      <c r="BH39" s="51" t="e">
        <f t="shared" si="18"/>
        <v>#DIV/0!</v>
      </c>
      <c r="BI39" s="8"/>
      <c r="BJ39" s="3"/>
      <c r="BK39" s="3"/>
      <c r="BL39" s="3"/>
      <c r="BM39" s="51" t="e">
        <f t="shared" si="19"/>
        <v>#DIV/0!</v>
      </c>
      <c r="BN39" s="8"/>
      <c r="BO39" s="3"/>
      <c r="BP39" s="3"/>
      <c r="BQ39" s="3"/>
      <c r="BR39" s="81" t="e">
        <f t="shared" si="20"/>
        <v>#DIV/0!</v>
      </c>
      <c r="BS39" s="54" t="e">
        <f t="shared" si="21"/>
        <v>#DIV/0!</v>
      </c>
      <c r="BT39" s="54" t="e">
        <f t="shared" si="22"/>
        <v>#DIV/0!</v>
      </c>
      <c r="BU39" s="54" t="e">
        <f t="shared" si="23"/>
        <v>#DIV/0!</v>
      </c>
      <c r="BV39">
        <f>IF('Här fyller du i din data'!K39,'Här fyller du i din data'!$I39,0)</f>
        <v>0</v>
      </c>
      <c r="BW39">
        <f>IF('Här fyller du i din data'!P39,'Här fyller du i din data'!$I39,0)</f>
        <v>0</v>
      </c>
      <c r="BX39">
        <f>IF('Här fyller du i din data'!U39,'Här fyller du i din data'!$I39,0)</f>
        <v>0</v>
      </c>
      <c r="BY39">
        <f>IF('Här fyller du i din data'!Z39,'Här fyller du i din data'!$I39,0)</f>
        <v>0</v>
      </c>
      <c r="BZ39">
        <f>IF('Här fyller du i din data'!AE39,'Här fyller du i din data'!$I39,0)</f>
        <v>0</v>
      </c>
      <c r="CA39">
        <f>IF('Här fyller du i din data'!AJ39,'Här fyller du i din data'!$I39,0)</f>
        <v>0</v>
      </c>
      <c r="CB39">
        <f>IF('Här fyller du i din data'!AO39,'Här fyller du i din data'!$I39,0)</f>
        <v>0</v>
      </c>
      <c r="CC39">
        <f>IF('Här fyller du i din data'!AT39,'Här fyller du i din data'!$I39,0)</f>
        <v>0</v>
      </c>
      <c r="CD39">
        <f>IF('Här fyller du i din data'!AY39,'Här fyller du i din data'!$I39,0)</f>
        <v>0</v>
      </c>
      <c r="CE39">
        <f>IF('Här fyller du i din data'!BD39,'Här fyller du i din data'!$I39,0)</f>
        <v>0</v>
      </c>
      <c r="CF39">
        <f>IF('Här fyller du i din data'!BI39,'Här fyller du i din data'!$I39,0)</f>
        <v>0</v>
      </c>
      <c r="CG39">
        <f>IF('Här fyller du i din data'!BN39,'Här fyller du i din data'!$I39,0)</f>
        <v>0</v>
      </c>
    </row>
    <row r="40" spans="1:85" s="16" customFormat="1" x14ac:dyDescent="0.25">
      <c r="A40" s="97"/>
      <c r="B40" s="97"/>
      <c r="C40" s="102"/>
      <c r="D40" s="15"/>
      <c r="E40" s="89">
        <f>IF(C40=Listor!G$3,Listor!J$3,0)+IF(C40=Listor!G$4,Listor!J$4,0)+IF(C40=Listor!G$5,Listor!J$5,0)+IF(C40=Listor!G$6,Listor!J$6,0)+IF(C40=Listor!G$7,Listor!J$7,0)+IF(C40=Listor!G$8,Listor!J$8,0)+IF(C40=Listor!G$9,Listor!J$9,0)</f>
        <v>0</v>
      </c>
      <c r="F40" s="54">
        <f t="shared" si="14"/>
        <v>0</v>
      </c>
      <c r="G40" s="54">
        <f ca="1">I40*F40/Listor!$X$2</f>
        <v>0</v>
      </c>
      <c r="H40" s="100"/>
      <c r="I40" s="3">
        <f t="shared" si="3"/>
        <v>0</v>
      </c>
      <c r="J40" s="96" t="e">
        <f t="shared" si="4"/>
        <v>#DIV/0!</v>
      </c>
      <c r="K40" s="97"/>
      <c r="L40" s="97"/>
      <c r="M40" s="97"/>
      <c r="N40" s="97"/>
      <c r="O40" s="96" t="e">
        <f t="shared" si="5"/>
        <v>#DIV/0!</v>
      </c>
      <c r="P40" s="97"/>
      <c r="Q40" s="97"/>
      <c r="R40" s="97"/>
      <c r="S40" s="97"/>
      <c r="T40" s="96" t="e">
        <f t="shared" si="6"/>
        <v>#DIV/0!</v>
      </c>
      <c r="U40" s="97"/>
      <c r="V40" s="97"/>
      <c r="W40" s="97"/>
      <c r="X40" s="97"/>
      <c r="Y40" s="96" t="e">
        <f t="shared" si="7"/>
        <v>#DIV/0!</v>
      </c>
      <c r="Z40" s="97"/>
      <c r="AA40" s="97"/>
      <c r="AB40" s="97"/>
      <c r="AC40" s="97"/>
      <c r="AD40" s="96" t="e">
        <f t="shared" si="8"/>
        <v>#DIV/0!</v>
      </c>
      <c r="AE40" s="97"/>
      <c r="AF40" s="97"/>
      <c r="AG40" s="97"/>
      <c r="AH40" s="97"/>
      <c r="AI40" s="96" t="e">
        <f t="shared" si="9"/>
        <v>#DIV/0!</v>
      </c>
      <c r="AJ40" s="97"/>
      <c r="AK40" s="97"/>
      <c r="AL40" s="97"/>
      <c r="AM40" s="97"/>
      <c r="AN40" s="51"/>
      <c r="AO40" s="14"/>
      <c r="AP40" s="14"/>
      <c r="AQ40" s="14"/>
      <c r="AR40" s="14"/>
      <c r="AS40" s="51" t="e">
        <f t="shared" si="15"/>
        <v>#DIV/0!</v>
      </c>
      <c r="AT40" s="14"/>
      <c r="AU40" s="14"/>
      <c r="AV40" s="14"/>
      <c r="AW40" s="14"/>
      <c r="AX40" s="51" t="e">
        <f t="shared" si="16"/>
        <v>#DIV/0!</v>
      </c>
      <c r="AY40" s="14"/>
      <c r="AZ40" s="14"/>
      <c r="BA40" s="14"/>
      <c r="BB40" s="14"/>
      <c r="BC40" s="51" t="e">
        <f t="shared" si="17"/>
        <v>#DIV/0!</v>
      </c>
      <c r="BD40" s="14"/>
      <c r="BE40" s="14"/>
      <c r="BF40" s="14"/>
      <c r="BG40" s="14"/>
      <c r="BH40" s="51" t="e">
        <f t="shared" si="18"/>
        <v>#DIV/0!</v>
      </c>
      <c r="BI40" s="14"/>
      <c r="BJ40" s="14"/>
      <c r="BK40" s="14"/>
      <c r="BL40" s="14"/>
      <c r="BM40" s="51" t="e">
        <f t="shared" si="19"/>
        <v>#DIV/0!</v>
      </c>
      <c r="BN40" s="14"/>
      <c r="BO40" s="14"/>
      <c r="BP40" s="14"/>
      <c r="BQ40" s="14"/>
      <c r="BR40" s="81" t="e">
        <f t="shared" si="20"/>
        <v>#DIV/0!</v>
      </c>
      <c r="BS40" s="54" t="e">
        <f t="shared" si="21"/>
        <v>#DIV/0!</v>
      </c>
      <c r="BT40" s="54" t="e">
        <f t="shared" si="22"/>
        <v>#DIV/0!</v>
      </c>
      <c r="BU40" s="54" t="e">
        <f t="shared" si="23"/>
        <v>#DIV/0!</v>
      </c>
      <c r="BV40">
        <f>IF('Här fyller du i din data'!K40,'Här fyller du i din data'!$I40,0)</f>
        <v>0</v>
      </c>
      <c r="BW40">
        <f>IF('Här fyller du i din data'!P40,'Här fyller du i din data'!$I40,0)</f>
        <v>0</v>
      </c>
      <c r="BX40">
        <f>IF('Här fyller du i din data'!U40,'Här fyller du i din data'!$I40,0)</f>
        <v>0</v>
      </c>
      <c r="BY40">
        <f>IF('Här fyller du i din data'!Z40,'Här fyller du i din data'!$I40,0)</f>
        <v>0</v>
      </c>
      <c r="BZ40">
        <f>IF('Här fyller du i din data'!AE40,'Här fyller du i din data'!$I40,0)</f>
        <v>0</v>
      </c>
      <c r="CA40">
        <f>IF('Här fyller du i din data'!AJ40,'Här fyller du i din data'!$I40,0)</f>
        <v>0</v>
      </c>
      <c r="CB40">
        <f>IF('Här fyller du i din data'!AO40,'Här fyller du i din data'!$I40,0)</f>
        <v>0</v>
      </c>
      <c r="CC40">
        <f>IF('Här fyller du i din data'!AT40,'Här fyller du i din data'!$I40,0)</f>
        <v>0</v>
      </c>
      <c r="CD40">
        <f>IF('Här fyller du i din data'!AY40,'Här fyller du i din data'!$I40,0)</f>
        <v>0</v>
      </c>
      <c r="CE40">
        <f>IF('Här fyller du i din data'!BD40,'Här fyller du i din data'!$I40,0)</f>
        <v>0</v>
      </c>
      <c r="CF40">
        <f>IF('Här fyller du i din data'!BI40,'Här fyller du i din data'!$I40,0)</f>
        <v>0</v>
      </c>
      <c r="CG40">
        <f>IF('Här fyller du i din data'!BN40,'Här fyller du i din data'!$I40,0)</f>
        <v>0</v>
      </c>
    </row>
    <row r="41" spans="1:85" x14ac:dyDescent="0.25">
      <c r="A41" s="97"/>
      <c r="B41" s="98"/>
      <c r="C41" s="103"/>
      <c r="D41" s="53"/>
      <c r="E41" s="89">
        <f>IF(C41=Listor!G$3,Listor!J$3,0)+IF(C41=Listor!G$4,Listor!J$4,0)+IF(C41=Listor!G$5,Listor!J$5,0)+IF(C41=Listor!G$6,Listor!J$6,0)+IF(C41=Listor!G$7,Listor!J$7,0)+IF(C41=Listor!G$8,Listor!J$8,0)+IF(C41=Listor!G$9,Listor!J$9,0)</f>
        <v>0</v>
      </c>
      <c r="F41" s="54">
        <f t="shared" si="14"/>
        <v>0</v>
      </c>
      <c r="G41" s="54">
        <f ca="1">I41*F41/Listor!$X$2</f>
        <v>0</v>
      </c>
      <c r="H41" s="99"/>
      <c r="I41" s="3">
        <f t="shared" si="3"/>
        <v>0</v>
      </c>
      <c r="J41" s="96" t="e">
        <f t="shared" si="4"/>
        <v>#DIV/0!</v>
      </c>
      <c r="K41" s="101"/>
      <c r="L41" s="101"/>
      <c r="M41" s="101"/>
      <c r="N41" s="101"/>
      <c r="O41" s="96" t="e">
        <f t="shared" si="5"/>
        <v>#DIV/0!</v>
      </c>
      <c r="P41" s="98"/>
      <c r="Q41" s="98"/>
      <c r="R41" s="98"/>
      <c r="S41" s="98"/>
      <c r="T41" s="96" t="e">
        <f t="shared" si="6"/>
        <v>#DIV/0!</v>
      </c>
      <c r="U41" s="101"/>
      <c r="V41" s="98"/>
      <c r="W41" s="98"/>
      <c r="X41" s="98"/>
      <c r="Y41" s="96" t="e">
        <f t="shared" si="7"/>
        <v>#DIV/0!</v>
      </c>
      <c r="Z41" s="101"/>
      <c r="AA41" s="98"/>
      <c r="AB41" s="98"/>
      <c r="AC41" s="98"/>
      <c r="AD41" s="96" t="e">
        <f t="shared" si="8"/>
        <v>#DIV/0!</v>
      </c>
      <c r="AE41" s="101"/>
      <c r="AF41" s="98"/>
      <c r="AG41" s="98"/>
      <c r="AH41" s="98"/>
      <c r="AI41" s="96" t="e">
        <f t="shared" si="9"/>
        <v>#DIV/0!</v>
      </c>
      <c r="AJ41" s="101"/>
      <c r="AK41" s="98"/>
      <c r="AL41" s="98"/>
      <c r="AM41" s="98"/>
      <c r="AN41" s="51"/>
      <c r="AO41" s="8"/>
      <c r="AP41" s="3"/>
      <c r="AQ41" s="3"/>
      <c r="AR41" s="3"/>
      <c r="AS41" s="51" t="e">
        <f t="shared" si="15"/>
        <v>#DIV/0!</v>
      </c>
      <c r="AT41" s="8"/>
      <c r="AU41" s="3"/>
      <c r="AV41" s="3"/>
      <c r="AW41" s="3"/>
      <c r="AX41" s="51" t="e">
        <f t="shared" si="16"/>
        <v>#DIV/0!</v>
      </c>
      <c r="AY41" s="8"/>
      <c r="AZ41" s="3"/>
      <c r="BA41" s="3"/>
      <c r="BB41" s="3"/>
      <c r="BC41" s="51" t="e">
        <f t="shared" si="17"/>
        <v>#DIV/0!</v>
      </c>
      <c r="BD41" s="8"/>
      <c r="BE41" s="3"/>
      <c r="BF41" s="3"/>
      <c r="BG41" s="3"/>
      <c r="BH41" s="51" t="e">
        <f t="shared" si="18"/>
        <v>#DIV/0!</v>
      </c>
      <c r="BI41" s="8"/>
      <c r="BJ41" s="3"/>
      <c r="BK41" s="3"/>
      <c r="BL41" s="3"/>
      <c r="BM41" s="51" t="e">
        <f t="shared" si="19"/>
        <v>#DIV/0!</v>
      </c>
      <c r="BN41" s="8"/>
      <c r="BO41" s="3"/>
      <c r="BP41" s="3"/>
      <c r="BQ41" s="3"/>
      <c r="BR41" s="81" t="e">
        <f t="shared" si="20"/>
        <v>#DIV/0!</v>
      </c>
      <c r="BS41" s="54" t="e">
        <f t="shared" si="21"/>
        <v>#DIV/0!</v>
      </c>
      <c r="BT41" s="54" t="e">
        <f t="shared" si="22"/>
        <v>#DIV/0!</v>
      </c>
      <c r="BU41" s="54" t="e">
        <f t="shared" si="23"/>
        <v>#DIV/0!</v>
      </c>
      <c r="BV41">
        <f>IF('Här fyller du i din data'!K41,'Här fyller du i din data'!$I41,0)</f>
        <v>0</v>
      </c>
      <c r="BW41">
        <f>IF('Här fyller du i din data'!P41,'Här fyller du i din data'!$I41,0)</f>
        <v>0</v>
      </c>
      <c r="BX41">
        <f>IF('Här fyller du i din data'!U41,'Här fyller du i din data'!$I41,0)</f>
        <v>0</v>
      </c>
      <c r="BY41">
        <f>IF('Här fyller du i din data'!Z41,'Här fyller du i din data'!$I41,0)</f>
        <v>0</v>
      </c>
      <c r="BZ41">
        <f>IF('Här fyller du i din data'!AE41,'Här fyller du i din data'!$I41,0)</f>
        <v>0</v>
      </c>
      <c r="CA41">
        <f>IF('Här fyller du i din data'!AJ41,'Här fyller du i din data'!$I41,0)</f>
        <v>0</v>
      </c>
      <c r="CB41">
        <f>IF('Här fyller du i din data'!AO41,'Här fyller du i din data'!$I41,0)</f>
        <v>0</v>
      </c>
      <c r="CC41">
        <f>IF('Här fyller du i din data'!AT41,'Här fyller du i din data'!$I41,0)</f>
        <v>0</v>
      </c>
      <c r="CD41">
        <f>IF('Här fyller du i din data'!AY41,'Här fyller du i din data'!$I41,0)</f>
        <v>0</v>
      </c>
      <c r="CE41">
        <f>IF('Här fyller du i din data'!BD41,'Här fyller du i din data'!$I41,0)</f>
        <v>0</v>
      </c>
      <c r="CF41">
        <f>IF('Här fyller du i din data'!BI41,'Här fyller du i din data'!$I41,0)</f>
        <v>0</v>
      </c>
      <c r="CG41">
        <f>IF('Här fyller du i din data'!BN41,'Här fyller du i din data'!$I41,0)</f>
        <v>0</v>
      </c>
    </row>
    <row r="42" spans="1:85" s="16" customFormat="1" x14ac:dyDescent="0.25">
      <c r="A42" s="97"/>
      <c r="B42" s="97"/>
      <c r="C42" s="102"/>
      <c r="D42" s="15"/>
      <c r="E42" s="89">
        <f>IF(C42=Listor!G$3,Listor!J$3,0)+IF(C42=Listor!G$4,Listor!J$4,0)+IF(C42=Listor!G$5,Listor!J$5,0)+IF(C42=Listor!G$6,Listor!J$6,0)+IF(C42=Listor!G$7,Listor!J$7,0)+IF(C42=Listor!G$8,Listor!J$8,0)+IF(C42=Listor!G$9,Listor!J$9,0)</f>
        <v>0</v>
      </c>
      <c r="F42" s="54">
        <f t="shared" si="14"/>
        <v>0</v>
      </c>
      <c r="G42" s="54">
        <f ca="1">I42*F42/Listor!$X$2</f>
        <v>0</v>
      </c>
      <c r="H42" s="100"/>
      <c r="I42" s="3">
        <f t="shared" si="3"/>
        <v>0</v>
      </c>
      <c r="J42" s="96" t="e">
        <f t="shared" si="4"/>
        <v>#DIV/0!</v>
      </c>
      <c r="K42" s="97"/>
      <c r="L42" s="97"/>
      <c r="M42" s="97"/>
      <c r="N42" s="97"/>
      <c r="O42" s="96" t="e">
        <f t="shared" si="5"/>
        <v>#DIV/0!</v>
      </c>
      <c r="P42" s="97"/>
      <c r="Q42" s="97"/>
      <c r="R42" s="97"/>
      <c r="S42" s="97"/>
      <c r="T42" s="96" t="e">
        <f t="shared" si="6"/>
        <v>#DIV/0!</v>
      </c>
      <c r="U42" s="97"/>
      <c r="V42" s="97"/>
      <c r="W42" s="97"/>
      <c r="X42" s="97"/>
      <c r="Y42" s="96" t="e">
        <f t="shared" si="7"/>
        <v>#DIV/0!</v>
      </c>
      <c r="Z42" s="97"/>
      <c r="AA42" s="97"/>
      <c r="AB42" s="97"/>
      <c r="AC42" s="97"/>
      <c r="AD42" s="96" t="e">
        <f t="shared" si="8"/>
        <v>#DIV/0!</v>
      </c>
      <c r="AE42" s="97"/>
      <c r="AF42" s="97"/>
      <c r="AG42" s="97"/>
      <c r="AH42" s="97"/>
      <c r="AI42" s="96" t="e">
        <f t="shared" si="9"/>
        <v>#DIV/0!</v>
      </c>
      <c r="AJ42" s="97"/>
      <c r="AK42" s="97"/>
      <c r="AL42" s="97"/>
      <c r="AM42" s="97"/>
      <c r="AN42" s="51"/>
      <c r="AO42" s="14"/>
      <c r="AP42" s="14"/>
      <c r="AQ42" s="14"/>
      <c r="AR42" s="14"/>
      <c r="AS42" s="51" t="e">
        <f t="shared" ref="AS42:AS65" si="25">AT42/$I42-1</f>
        <v>#DIV/0!</v>
      </c>
      <c r="AT42" s="14"/>
      <c r="AU42" s="14"/>
      <c r="AV42" s="14"/>
      <c r="AW42" s="14"/>
      <c r="AX42" s="51" t="e">
        <f t="shared" ref="AX42:AX65" si="26">AY42/$I42-1</f>
        <v>#DIV/0!</v>
      </c>
      <c r="AY42" s="14"/>
      <c r="AZ42" s="14"/>
      <c r="BA42" s="14"/>
      <c r="BB42" s="14"/>
      <c r="BC42" s="51" t="e">
        <f t="shared" ref="BC42:BC65" si="27">BD42/$I42-1</f>
        <v>#DIV/0!</v>
      </c>
      <c r="BD42" s="14"/>
      <c r="BE42" s="14"/>
      <c r="BF42" s="14"/>
      <c r="BG42" s="14"/>
      <c r="BH42" s="51" t="e">
        <f t="shared" ref="BH42:BH65" si="28">BI42/$I42-1</f>
        <v>#DIV/0!</v>
      </c>
      <c r="BI42" s="14"/>
      <c r="BJ42" s="14"/>
      <c r="BK42" s="14"/>
      <c r="BL42" s="14"/>
      <c r="BM42" s="51" t="e">
        <f t="shared" ref="BM42:BM65" si="29">BN42/$I42-1</f>
        <v>#DIV/0!</v>
      </c>
      <c r="BN42" s="14"/>
      <c r="BO42" s="14"/>
      <c r="BP42" s="14"/>
      <c r="BQ42" s="14"/>
      <c r="BR42" s="81" t="e">
        <f t="shared" si="20"/>
        <v>#DIV/0!</v>
      </c>
      <c r="BS42" s="54" t="e">
        <f t="shared" ref="BS42:BS64" si="30">AVERAGE(L42,Q42,V42,AA42,AF42,AK42,AP42,AU42,AZ42,BE42,BJ42,BO42)</f>
        <v>#DIV/0!</v>
      </c>
      <c r="BT42" s="54" t="e">
        <f t="shared" ref="BT42:BT64" si="31">AVERAGE(M42,R42,W42,AB42,AG42,AL42,AQ42,AV42,BA42,BF42,BK42,BP42)</f>
        <v>#DIV/0!</v>
      </c>
      <c r="BU42" s="54" t="e">
        <f t="shared" ref="BU42:BU64" si="32">AVERAGE(N42,S42,X42,AC42,AH42,AM42,AR42,AW42,BB42,BG42,BL42,BQ42)</f>
        <v>#DIV/0!</v>
      </c>
      <c r="BV42">
        <f>IF('Här fyller du i din data'!K42,'Här fyller du i din data'!$I42,0)</f>
        <v>0</v>
      </c>
      <c r="BW42">
        <f>IF('Här fyller du i din data'!P42,'Här fyller du i din data'!$I42,0)</f>
        <v>0</v>
      </c>
      <c r="BX42">
        <f>IF('Här fyller du i din data'!U42,'Här fyller du i din data'!$I42,0)</f>
        <v>0</v>
      </c>
      <c r="BY42">
        <f>IF('Här fyller du i din data'!Z42,'Här fyller du i din data'!$I42,0)</f>
        <v>0</v>
      </c>
      <c r="BZ42">
        <f>IF('Här fyller du i din data'!AE42,'Här fyller du i din data'!$I42,0)</f>
        <v>0</v>
      </c>
      <c r="CA42">
        <f>IF('Här fyller du i din data'!AJ42,'Här fyller du i din data'!$I42,0)</f>
        <v>0</v>
      </c>
      <c r="CB42">
        <f>IF('Här fyller du i din data'!AO42,'Här fyller du i din data'!$I42,0)</f>
        <v>0</v>
      </c>
      <c r="CC42">
        <f>IF('Här fyller du i din data'!AT42,'Här fyller du i din data'!$I42,0)</f>
        <v>0</v>
      </c>
      <c r="CD42">
        <f>IF('Här fyller du i din data'!AY42,'Här fyller du i din data'!$I42,0)</f>
        <v>0</v>
      </c>
      <c r="CE42">
        <f>IF('Här fyller du i din data'!BD42,'Här fyller du i din data'!$I42,0)</f>
        <v>0</v>
      </c>
      <c r="CF42">
        <f>IF('Här fyller du i din data'!BI42,'Här fyller du i din data'!$I42,0)</f>
        <v>0</v>
      </c>
      <c r="CG42">
        <f>IF('Här fyller du i din data'!BN42,'Här fyller du i din data'!$I42,0)</f>
        <v>0</v>
      </c>
    </row>
    <row r="43" spans="1:85" x14ac:dyDescent="0.25">
      <c r="A43" s="97"/>
      <c r="B43" s="98"/>
      <c r="C43" s="103"/>
      <c r="D43" s="53"/>
      <c r="E43" s="89">
        <f>IF(C43=Listor!G$3,Listor!J$3,0)+IF(C43=Listor!G$4,Listor!J$4,0)+IF(C43=Listor!G$5,Listor!J$5,0)+IF(C43=Listor!G$6,Listor!J$6,0)+IF(C43=Listor!G$7,Listor!J$7,0)+IF(C43=Listor!G$8,Listor!J$8,0)+IF(C43=Listor!G$9,Listor!J$9,0)</f>
        <v>0</v>
      </c>
      <c r="F43" s="54">
        <f t="shared" si="14"/>
        <v>0</v>
      </c>
      <c r="G43" s="54">
        <f ca="1">I43*F43/Listor!$X$2</f>
        <v>0</v>
      </c>
      <c r="H43" s="99"/>
      <c r="I43" s="3">
        <f t="shared" si="3"/>
        <v>0</v>
      </c>
      <c r="J43" s="96" t="e">
        <f t="shared" si="4"/>
        <v>#DIV/0!</v>
      </c>
      <c r="K43" s="101"/>
      <c r="L43" s="101"/>
      <c r="M43" s="101"/>
      <c r="N43" s="101"/>
      <c r="O43" s="96" t="e">
        <f t="shared" si="5"/>
        <v>#DIV/0!</v>
      </c>
      <c r="P43" s="98"/>
      <c r="Q43" s="98"/>
      <c r="R43" s="98"/>
      <c r="S43" s="98"/>
      <c r="T43" s="96" t="e">
        <f t="shared" si="6"/>
        <v>#DIV/0!</v>
      </c>
      <c r="U43" s="101"/>
      <c r="V43" s="98"/>
      <c r="W43" s="98"/>
      <c r="X43" s="98"/>
      <c r="Y43" s="96" t="e">
        <f t="shared" si="7"/>
        <v>#DIV/0!</v>
      </c>
      <c r="Z43" s="101"/>
      <c r="AA43" s="98"/>
      <c r="AB43" s="98"/>
      <c r="AC43" s="98"/>
      <c r="AD43" s="96" t="e">
        <f t="shared" si="8"/>
        <v>#DIV/0!</v>
      </c>
      <c r="AE43" s="101"/>
      <c r="AF43" s="98"/>
      <c r="AG43" s="98"/>
      <c r="AH43" s="98"/>
      <c r="AI43" s="96" t="e">
        <f t="shared" si="9"/>
        <v>#DIV/0!</v>
      </c>
      <c r="AJ43" s="101"/>
      <c r="AK43" s="98"/>
      <c r="AL43" s="98"/>
      <c r="AM43" s="98"/>
      <c r="AN43" s="51"/>
      <c r="AO43" s="8"/>
      <c r="AP43" s="3"/>
      <c r="AQ43" s="3"/>
      <c r="AR43" s="3"/>
      <c r="AS43" s="51" t="e">
        <f t="shared" si="25"/>
        <v>#DIV/0!</v>
      </c>
      <c r="AT43" s="8"/>
      <c r="AU43" s="3"/>
      <c r="AV43" s="3"/>
      <c r="AW43" s="3"/>
      <c r="AX43" s="51" t="e">
        <f t="shared" si="26"/>
        <v>#DIV/0!</v>
      </c>
      <c r="AY43" s="8"/>
      <c r="AZ43" s="3"/>
      <c r="BA43" s="3"/>
      <c r="BB43" s="3"/>
      <c r="BC43" s="51" t="e">
        <f t="shared" si="27"/>
        <v>#DIV/0!</v>
      </c>
      <c r="BD43" s="8"/>
      <c r="BE43" s="3"/>
      <c r="BF43" s="3"/>
      <c r="BG43" s="3"/>
      <c r="BH43" s="51" t="e">
        <f t="shared" si="28"/>
        <v>#DIV/0!</v>
      </c>
      <c r="BI43" s="8"/>
      <c r="BJ43" s="3"/>
      <c r="BK43" s="3"/>
      <c r="BL43" s="3"/>
      <c r="BM43" s="51" t="e">
        <f t="shared" si="29"/>
        <v>#DIV/0!</v>
      </c>
      <c r="BN43" s="8"/>
      <c r="BO43" s="3"/>
      <c r="BP43" s="3"/>
      <c r="BQ43" s="3"/>
      <c r="BR43" s="81" t="e">
        <f t="shared" si="20"/>
        <v>#DIV/0!</v>
      </c>
      <c r="BS43" s="54" t="e">
        <f t="shared" si="30"/>
        <v>#DIV/0!</v>
      </c>
      <c r="BT43" s="54" t="e">
        <f t="shared" si="31"/>
        <v>#DIV/0!</v>
      </c>
      <c r="BU43" s="54" t="e">
        <f t="shared" si="32"/>
        <v>#DIV/0!</v>
      </c>
      <c r="BV43">
        <f>IF('Här fyller du i din data'!K43,'Här fyller du i din data'!$I43,0)</f>
        <v>0</v>
      </c>
      <c r="BW43">
        <f>IF('Här fyller du i din data'!P43,'Här fyller du i din data'!$I43,0)</f>
        <v>0</v>
      </c>
      <c r="BX43">
        <f>IF('Här fyller du i din data'!U43,'Här fyller du i din data'!$I43,0)</f>
        <v>0</v>
      </c>
      <c r="BY43">
        <f>IF('Här fyller du i din data'!Z43,'Här fyller du i din data'!$I43,0)</f>
        <v>0</v>
      </c>
      <c r="BZ43">
        <f>IF('Här fyller du i din data'!AE43,'Här fyller du i din data'!$I43,0)</f>
        <v>0</v>
      </c>
      <c r="CA43">
        <f>IF('Här fyller du i din data'!AJ43,'Här fyller du i din data'!$I43,0)</f>
        <v>0</v>
      </c>
      <c r="CB43">
        <f>IF('Här fyller du i din data'!AO43,'Här fyller du i din data'!$I43,0)</f>
        <v>0</v>
      </c>
      <c r="CC43">
        <f>IF('Här fyller du i din data'!AT43,'Här fyller du i din data'!$I43,0)</f>
        <v>0</v>
      </c>
      <c r="CD43">
        <f>IF('Här fyller du i din data'!AY43,'Här fyller du i din data'!$I43,0)</f>
        <v>0</v>
      </c>
      <c r="CE43">
        <f>IF('Här fyller du i din data'!BD43,'Här fyller du i din data'!$I43,0)</f>
        <v>0</v>
      </c>
      <c r="CF43">
        <f>IF('Här fyller du i din data'!BI43,'Här fyller du i din data'!$I43,0)</f>
        <v>0</v>
      </c>
      <c r="CG43">
        <f>IF('Här fyller du i din data'!BN43,'Här fyller du i din data'!$I43,0)</f>
        <v>0</v>
      </c>
    </row>
    <row r="44" spans="1:85" s="16" customFormat="1" x14ac:dyDescent="0.25">
      <c r="A44" s="97"/>
      <c r="B44" s="97"/>
      <c r="C44" s="102"/>
      <c r="D44" s="15"/>
      <c r="E44" s="89">
        <f>IF(C44=Listor!G$3,Listor!J$3,0)+IF(C44=Listor!G$4,Listor!J$4,0)+IF(C44=Listor!G$5,Listor!J$5,0)+IF(C44=Listor!G$6,Listor!J$6,0)+IF(C44=Listor!G$7,Listor!J$7,0)+IF(C44=Listor!G$8,Listor!J$8,0)+IF(C44=Listor!G$9,Listor!J$9,0)</f>
        <v>0</v>
      </c>
      <c r="F44" s="54">
        <f t="shared" si="14"/>
        <v>0</v>
      </c>
      <c r="G44" s="54">
        <f ca="1">I44*F44/Listor!$X$2</f>
        <v>0</v>
      </c>
      <c r="H44" s="100"/>
      <c r="I44" s="3">
        <f t="shared" si="3"/>
        <v>0</v>
      </c>
      <c r="J44" s="96" t="e">
        <f t="shared" si="4"/>
        <v>#DIV/0!</v>
      </c>
      <c r="K44" s="97"/>
      <c r="L44" s="97"/>
      <c r="M44" s="97"/>
      <c r="N44" s="97"/>
      <c r="O44" s="96" t="e">
        <f t="shared" si="5"/>
        <v>#DIV/0!</v>
      </c>
      <c r="P44" s="97"/>
      <c r="Q44" s="97"/>
      <c r="R44" s="97"/>
      <c r="S44" s="97"/>
      <c r="T44" s="96" t="e">
        <f t="shared" si="6"/>
        <v>#DIV/0!</v>
      </c>
      <c r="U44" s="97"/>
      <c r="V44" s="97"/>
      <c r="W44" s="97"/>
      <c r="X44" s="97"/>
      <c r="Y44" s="96" t="e">
        <f t="shared" si="7"/>
        <v>#DIV/0!</v>
      </c>
      <c r="Z44" s="97"/>
      <c r="AA44" s="97"/>
      <c r="AB44" s="97"/>
      <c r="AC44" s="97"/>
      <c r="AD44" s="96" t="e">
        <f t="shared" si="8"/>
        <v>#DIV/0!</v>
      </c>
      <c r="AE44" s="97"/>
      <c r="AF44" s="97"/>
      <c r="AG44" s="97"/>
      <c r="AH44" s="97"/>
      <c r="AI44" s="96" t="e">
        <f t="shared" si="9"/>
        <v>#DIV/0!</v>
      </c>
      <c r="AJ44" s="97"/>
      <c r="AK44" s="97"/>
      <c r="AL44" s="97"/>
      <c r="AM44" s="97"/>
      <c r="AN44" s="51"/>
      <c r="AO44" s="14"/>
      <c r="AP44" s="14"/>
      <c r="AQ44" s="14"/>
      <c r="AR44" s="14"/>
      <c r="AS44" s="51" t="e">
        <f t="shared" si="25"/>
        <v>#DIV/0!</v>
      </c>
      <c r="AT44" s="14"/>
      <c r="AU44" s="14"/>
      <c r="AV44" s="14"/>
      <c r="AW44" s="14"/>
      <c r="AX44" s="51" t="e">
        <f t="shared" si="26"/>
        <v>#DIV/0!</v>
      </c>
      <c r="AY44" s="14"/>
      <c r="AZ44" s="14"/>
      <c r="BA44" s="14"/>
      <c r="BB44" s="14"/>
      <c r="BC44" s="51" t="e">
        <f t="shared" si="27"/>
        <v>#DIV/0!</v>
      </c>
      <c r="BD44" s="14"/>
      <c r="BE44" s="14"/>
      <c r="BF44" s="14"/>
      <c r="BG44" s="14"/>
      <c r="BH44" s="51" t="e">
        <f t="shared" si="28"/>
        <v>#DIV/0!</v>
      </c>
      <c r="BI44" s="14"/>
      <c r="BJ44" s="14"/>
      <c r="BK44" s="14"/>
      <c r="BL44" s="14"/>
      <c r="BM44" s="51" t="e">
        <f t="shared" si="29"/>
        <v>#DIV/0!</v>
      </c>
      <c r="BN44" s="14"/>
      <c r="BO44" s="14"/>
      <c r="BP44" s="14"/>
      <c r="BQ44" s="14"/>
      <c r="BR44" s="81" t="e">
        <f t="shared" si="20"/>
        <v>#DIV/0!</v>
      </c>
      <c r="BS44" s="54" t="e">
        <f t="shared" si="30"/>
        <v>#DIV/0!</v>
      </c>
      <c r="BT44" s="54" t="e">
        <f t="shared" si="31"/>
        <v>#DIV/0!</v>
      </c>
      <c r="BU44" s="54" t="e">
        <f t="shared" si="32"/>
        <v>#DIV/0!</v>
      </c>
      <c r="BV44">
        <f>IF('Här fyller du i din data'!K44,'Här fyller du i din data'!$I44,0)</f>
        <v>0</v>
      </c>
      <c r="BW44">
        <f>IF('Här fyller du i din data'!P44,'Här fyller du i din data'!$I44,0)</f>
        <v>0</v>
      </c>
      <c r="BX44">
        <f>IF('Här fyller du i din data'!U44,'Här fyller du i din data'!$I44,0)</f>
        <v>0</v>
      </c>
      <c r="BY44">
        <f>IF('Här fyller du i din data'!Z44,'Här fyller du i din data'!$I44,0)</f>
        <v>0</v>
      </c>
      <c r="BZ44">
        <f>IF('Här fyller du i din data'!AE44,'Här fyller du i din data'!$I44,0)</f>
        <v>0</v>
      </c>
      <c r="CA44">
        <f>IF('Här fyller du i din data'!AJ44,'Här fyller du i din data'!$I44,0)</f>
        <v>0</v>
      </c>
      <c r="CB44">
        <f>IF('Här fyller du i din data'!AO44,'Här fyller du i din data'!$I44,0)</f>
        <v>0</v>
      </c>
      <c r="CC44">
        <f>IF('Här fyller du i din data'!AT44,'Här fyller du i din data'!$I44,0)</f>
        <v>0</v>
      </c>
      <c r="CD44">
        <f>IF('Här fyller du i din data'!AY44,'Här fyller du i din data'!$I44,0)</f>
        <v>0</v>
      </c>
      <c r="CE44">
        <f>IF('Här fyller du i din data'!BD44,'Här fyller du i din data'!$I44,0)</f>
        <v>0</v>
      </c>
      <c r="CF44">
        <f>IF('Här fyller du i din data'!BI44,'Här fyller du i din data'!$I44,0)</f>
        <v>0</v>
      </c>
      <c r="CG44">
        <f>IF('Här fyller du i din data'!BN44,'Här fyller du i din data'!$I44,0)</f>
        <v>0</v>
      </c>
    </row>
    <row r="45" spans="1:85" x14ac:dyDescent="0.25">
      <c r="A45" s="97"/>
      <c r="B45" s="98"/>
      <c r="C45" s="103"/>
      <c r="D45" s="53"/>
      <c r="E45" s="89">
        <f>IF(C45=Listor!G$3,Listor!J$3,0)+IF(C45=Listor!G$4,Listor!J$4,0)+IF(C45=Listor!G$5,Listor!J$5,0)+IF(C45=Listor!G$6,Listor!J$6,0)+IF(C45=Listor!G$7,Listor!J$7,0)+IF(C45=Listor!G$8,Listor!J$8,0)+IF(C45=Listor!G$9,Listor!J$9,0)</f>
        <v>0</v>
      </c>
      <c r="F45" s="54">
        <f t="shared" si="14"/>
        <v>0</v>
      </c>
      <c r="G45" s="54">
        <f ca="1">I45*F45/Listor!$X$2</f>
        <v>0</v>
      </c>
      <c r="H45" s="99"/>
      <c r="I45" s="3">
        <f t="shared" si="3"/>
        <v>0</v>
      </c>
      <c r="J45" s="96" t="e">
        <f t="shared" si="4"/>
        <v>#DIV/0!</v>
      </c>
      <c r="K45" s="101"/>
      <c r="L45" s="98"/>
      <c r="M45" s="98"/>
      <c r="N45" s="98"/>
      <c r="O45" s="96" t="e">
        <f t="shared" si="5"/>
        <v>#DIV/0!</v>
      </c>
      <c r="P45" s="98"/>
      <c r="Q45" s="98"/>
      <c r="R45" s="98"/>
      <c r="S45" s="98"/>
      <c r="T45" s="96" t="e">
        <f t="shared" si="6"/>
        <v>#DIV/0!</v>
      </c>
      <c r="U45" s="101"/>
      <c r="V45" s="98"/>
      <c r="W45" s="98"/>
      <c r="X45" s="98"/>
      <c r="Y45" s="96" t="e">
        <f t="shared" si="7"/>
        <v>#DIV/0!</v>
      </c>
      <c r="Z45" s="101"/>
      <c r="AA45" s="98"/>
      <c r="AB45" s="98"/>
      <c r="AC45" s="98"/>
      <c r="AD45" s="96" t="e">
        <f t="shared" si="8"/>
        <v>#DIV/0!</v>
      </c>
      <c r="AE45" s="101"/>
      <c r="AF45" s="98"/>
      <c r="AG45" s="98"/>
      <c r="AH45" s="98"/>
      <c r="AI45" s="96" t="e">
        <f t="shared" si="9"/>
        <v>#DIV/0!</v>
      </c>
      <c r="AJ45" s="101"/>
      <c r="AK45" s="98"/>
      <c r="AL45" s="98"/>
      <c r="AM45" s="98"/>
      <c r="AN45" s="51"/>
      <c r="AO45" s="8"/>
      <c r="AP45" s="3"/>
      <c r="AQ45" s="3"/>
      <c r="AR45" s="3"/>
      <c r="AS45" s="51" t="e">
        <f t="shared" si="25"/>
        <v>#DIV/0!</v>
      </c>
      <c r="AT45" s="8"/>
      <c r="AU45" s="3"/>
      <c r="AV45" s="3"/>
      <c r="AW45" s="3"/>
      <c r="AX45" s="51" t="e">
        <f t="shared" si="26"/>
        <v>#DIV/0!</v>
      </c>
      <c r="AY45" s="8"/>
      <c r="AZ45" s="3"/>
      <c r="BA45" s="3"/>
      <c r="BB45" s="3"/>
      <c r="BC45" s="51" t="e">
        <f t="shared" si="27"/>
        <v>#DIV/0!</v>
      </c>
      <c r="BD45" s="8"/>
      <c r="BE45" s="3"/>
      <c r="BF45" s="3"/>
      <c r="BG45" s="3"/>
      <c r="BH45" s="51" t="e">
        <f t="shared" si="28"/>
        <v>#DIV/0!</v>
      </c>
      <c r="BI45" s="8"/>
      <c r="BJ45" s="3"/>
      <c r="BK45" s="3"/>
      <c r="BL45" s="3"/>
      <c r="BM45" s="51" t="e">
        <f t="shared" si="29"/>
        <v>#DIV/0!</v>
      </c>
      <c r="BN45" s="8"/>
      <c r="BO45" s="3"/>
      <c r="BP45" s="3"/>
      <c r="BQ45" s="3"/>
      <c r="BR45" s="81" t="e">
        <f t="shared" si="20"/>
        <v>#DIV/0!</v>
      </c>
      <c r="BS45" s="54" t="e">
        <f t="shared" si="30"/>
        <v>#DIV/0!</v>
      </c>
      <c r="BT45" s="54" t="e">
        <f t="shared" si="31"/>
        <v>#DIV/0!</v>
      </c>
      <c r="BU45" s="54" t="e">
        <f t="shared" si="32"/>
        <v>#DIV/0!</v>
      </c>
      <c r="BV45">
        <f>IF('Här fyller du i din data'!K45,'Här fyller du i din data'!$I45,0)</f>
        <v>0</v>
      </c>
      <c r="BW45">
        <f>IF('Här fyller du i din data'!P45,'Här fyller du i din data'!$I45,0)</f>
        <v>0</v>
      </c>
      <c r="BX45">
        <f>IF('Här fyller du i din data'!U45,'Här fyller du i din data'!$I45,0)</f>
        <v>0</v>
      </c>
      <c r="BY45">
        <f>IF('Här fyller du i din data'!Z45,'Här fyller du i din data'!$I45,0)</f>
        <v>0</v>
      </c>
      <c r="BZ45">
        <f>IF('Här fyller du i din data'!AE45,'Här fyller du i din data'!$I45,0)</f>
        <v>0</v>
      </c>
      <c r="CA45">
        <f>IF('Här fyller du i din data'!AJ45,'Här fyller du i din data'!$I45,0)</f>
        <v>0</v>
      </c>
      <c r="CB45">
        <f>IF('Här fyller du i din data'!AO45,'Här fyller du i din data'!$I45,0)</f>
        <v>0</v>
      </c>
      <c r="CC45">
        <f>IF('Här fyller du i din data'!AT45,'Här fyller du i din data'!$I45,0)</f>
        <v>0</v>
      </c>
      <c r="CD45">
        <f>IF('Här fyller du i din data'!AY45,'Här fyller du i din data'!$I45,0)</f>
        <v>0</v>
      </c>
      <c r="CE45">
        <f>IF('Här fyller du i din data'!BD45,'Här fyller du i din data'!$I45,0)</f>
        <v>0</v>
      </c>
      <c r="CF45">
        <f>IF('Här fyller du i din data'!BI45,'Här fyller du i din data'!$I45,0)</f>
        <v>0</v>
      </c>
      <c r="CG45">
        <f>IF('Här fyller du i din data'!BN45,'Här fyller du i din data'!$I45,0)</f>
        <v>0</v>
      </c>
    </row>
    <row r="46" spans="1:85" s="16" customFormat="1" x14ac:dyDescent="0.25">
      <c r="A46" s="97"/>
      <c r="B46" s="97"/>
      <c r="C46" s="102"/>
      <c r="D46" s="15"/>
      <c r="E46" s="89">
        <f>IF(C46=Listor!G$3,Listor!J$3,0)+IF(C46=Listor!G$4,Listor!J$4,0)+IF(C46=Listor!G$5,Listor!J$5,0)+IF(C46=Listor!G$6,Listor!J$6,0)+IF(C46=Listor!G$7,Listor!J$7,0)+IF(C46=Listor!G$8,Listor!J$8,0)+IF(C46=Listor!G$9,Listor!J$9,0)</f>
        <v>0</v>
      </c>
      <c r="F46" s="54">
        <f t="shared" si="14"/>
        <v>0</v>
      </c>
      <c r="G46" s="54">
        <f ca="1">I46*F46/Listor!$X$2</f>
        <v>0</v>
      </c>
      <c r="H46" s="100"/>
      <c r="I46" s="3">
        <f t="shared" si="3"/>
        <v>0</v>
      </c>
      <c r="J46" s="96" t="e">
        <f t="shared" si="4"/>
        <v>#DIV/0!</v>
      </c>
      <c r="K46" s="97"/>
      <c r="L46" s="97"/>
      <c r="M46" s="97"/>
      <c r="N46" s="97"/>
      <c r="O46" s="96" t="e">
        <f t="shared" si="5"/>
        <v>#DIV/0!</v>
      </c>
      <c r="P46" s="97"/>
      <c r="Q46" s="97"/>
      <c r="R46" s="97"/>
      <c r="S46" s="97"/>
      <c r="T46" s="96" t="e">
        <f t="shared" si="6"/>
        <v>#DIV/0!</v>
      </c>
      <c r="U46" s="97"/>
      <c r="V46" s="97"/>
      <c r="W46" s="97"/>
      <c r="X46" s="97"/>
      <c r="Y46" s="96" t="e">
        <f t="shared" si="7"/>
        <v>#DIV/0!</v>
      </c>
      <c r="Z46" s="97"/>
      <c r="AA46" s="97"/>
      <c r="AB46" s="97"/>
      <c r="AC46" s="97"/>
      <c r="AD46" s="96" t="e">
        <f t="shared" si="8"/>
        <v>#DIV/0!</v>
      </c>
      <c r="AE46" s="97"/>
      <c r="AF46" s="97"/>
      <c r="AG46" s="97"/>
      <c r="AH46" s="97"/>
      <c r="AI46" s="96" t="e">
        <f t="shared" si="9"/>
        <v>#DIV/0!</v>
      </c>
      <c r="AJ46" s="97"/>
      <c r="AK46" s="97"/>
      <c r="AL46" s="97"/>
      <c r="AM46" s="97"/>
      <c r="AN46" s="51"/>
      <c r="AO46" s="14"/>
      <c r="AP46" s="14"/>
      <c r="AQ46" s="14"/>
      <c r="AR46" s="14"/>
      <c r="AS46" s="51" t="e">
        <f t="shared" si="25"/>
        <v>#DIV/0!</v>
      </c>
      <c r="AT46" s="14"/>
      <c r="AU46" s="14"/>
      <c r="AV46" s="14"/>
      <c r="AW46" s="14"/>
      <c r="AX46" s="51" t="e">
        <f t="shared" si="26"/>
        <v>#DIV/0!</v>
      </c>
      <c r="AY46" s="14"/>
      <c r="AZ46" s="14"/>
      <c r="BA46" s="14"/>
      <c r="BB46" s="14"/>
      <c r="BC46" s="51" t="e">
        <f t="shared" si="27"/>
        <v>#DIV/0!</v>
      </c>
      <c r="BD46" s="14"/>
      <c r="BE46" s="14"/>
      <c r="BF46" s="14"/>
      <c r="BG46" s="14"/>
      <c r="BH46" s="51" t="e">
        <f t="shared" si="28"/>
        <v>#DIV/0!</v>
      </c>
      <c r="BI46" s="14"/>
      <c r="BJ46" s="14"/>
      <c r="BK46" s="14"/>
      <c r="BL46" s="14"/>
      <c r="BM46" s="51" t="e">
        <f t="shared" si="29"/>
        <v>#DIV/0!</v>
      </c>
      <c r="BN46" s="14"/>
      <c r="BO46" s="14"/>
      <c r="BP46" s="14"/>
      <c r="BQ46" s="14"/>
      <c r="BR46" s="81" t="e">
        <f t="shared" si="20"/>
        <v>#DIV/0!</v>
      </c>
      <c r="BS46" s="54" t="e">
        <f t="shared" si="30"/>
        <v>#DIV/0!</v>
      </c>
      <c r="BT46" s="54" t="e">
        <f t="shared" si="31"/>
        <v>#DIV/0!</v>
      </c>
      <c r="BU46" s="54" t="e">
        <f t="shared" si="32"/>
        <v>#DIV/0!</v>
      </c>
      <c r="BV46">
        <f>IF('Här fyller du i din data'!K46,'Här fyller du i din data'!$I46,0)</f>
        <v>0</v>
      </c>
      <c r="BW46">
        <f>IF('Här fyller du i din data'!P46,'Här fyller du i din data'!$I46,0)</f>
        <v>0</v>
      </c>
      <c r="BX46">
        <f>IF('Här fyller du i din data'!U46,'Här fyller du i din data'!$I46,0)</f>
        <v>0</v>
      </c>
      <c r="BY46">
        <f>IF('Här fyller du i din data'!Z46,'Här fyller du i din data'!$I46,0)</f>
        <v>0</v>
      </c>
      <c r="BZ46">
        <f>IF('Här fyller du i din data'!AE46,'Här fyller du i din data'!$I46,0)</f>
        <v>0</v>
      </c>
      <c r="CA46">
        <f>IF('Här fyller du i din data'!AJ46,'Här fyller du i din data'!$I46,0)</f>
        <v>0</v>
      </c>
      <c r="CB46">
        <f>IF('Här fyller du i din data'!AO46,'Här fyller du i din data'!$I46,0)</f>
        <v>0</v>
      </c>
      <c r="CC46">
        <f>IF('Här fyller du i din data'!AT46,'Här fyller du i din data'!$I46,0)</f>
        <v>0</v>
      </c>
      <c r="CD46">
        <f>IF('Här fyller du i din data'!AY46,'Här fyller du i din data'!$I46,0)</f>
        <v>0</v>
      </c>
      <c r="CE46">
        <f>IF('Här fyller du i din data'!BD46,'Här fyller du i din data'!$I46,0)</f>
        <v>0</v>
      </c>
      <c r="CF46">
        <f>IF('Här fyller du i din data'!BI46,'Här fyller du i din data'!$I46,0)</f>
        <v>0</v>
      </c>
      <c r="CG46">
        <f>IF('Här fyller du i din data'!BN46,'Här fyller du i din data'!$I46,0)</f>
        <v>0</v>
      </c>
    </row>
    <row r="47" spans="1:85" x14ac:dyDescent="0.25">
      <c r="A47" s="97"/>
      <c r="B47" s="98"/>
      <c r="C47" s="103"/>
      <c r="D47" s="53"/>
      <c r="E47" s="89">
        <f>IF(C47=Listor!G$3,Listor!J$3,0)+IF(C47=Listor!G$4,Listor!J$4,0)+IF(C47=Listor!G$5,Listor!J$5,0)+IF(C47=Listor!G$6,Listor!J$6,0)+IF(C47=Listor!G$7,Listor!J$7,0)+IF(C47=Listor!G$8,Listor!J$8,0)+IF(C47=Listor!G$9,Listor!J$9,0)</f>
        <v>0</v>
      </c>
      <c r="F47" s="54">
        <f t="shared" si="14"/>
        <v>0</v>
      </c>
      <c r="G47" s="54">
        <f ca="1">I47*F47/Listor!$X$2</f>
        <v>0</v>
      </c>
      <c r="H47" s="99"/>
      <c r="I47" s="3">
        <f t="shared" si="3"/>
        <v>0</v>
      </c>
      <c r="J47" s="96" t="e">
        <f t="shared" si="4"/>
        <v>#DIV/0!</v>
      </c>
      <c r="K47" s="101"/>
      <c r="L47" s="98"/>
      <c r="M47" s="98"/>
      <c r="N47" s="98"/>
      <c r="O47" s="96" t="e">
        <f t="shared" si="5"/>
        <v>#DIV/0!</v>
      </c>
      <c r="P47" s="98"/>
      <c r="Q47" s="98"/>
      <c r="R47" s="98"/>
      <c r="S47" s="98"/>
      <c r="T47" s="96" t="e">
        <f t="shared" si="6"/>
        <v>#DIV/0!</v>
      </c>
      <c r="U47" s="101"/>
      <c r="V47" s="98"/>
      <c r="W47" s="98"/>
      <c r="X47" s="98"/>
      <c r="Y47" s="96" t="e">
        <f t="shared" si="7"/>
        <v>#DIV/0!</v>
      </c>
      <c r="Z47" s="101"/>
      <c r="AA47" s="98"/>
      <c r="AB47" s="98"/>
      <c r="AC47" s="98"/>
      <c r="AD47" s="96" t="e">
        <f t="shared" si="8"/>
        <v>#DIV/0!</v>
      </c>
      <c r="AE47" s="101"/>
      <c r="AF47" s="98"/>
      <c r="AG47" s="98"/>
      <c r="AH47" s="98"/>
      <c r="AI47" s="96" t="e">
        <f t="shared" si="9"/>
        <v>#DIV/0!</v>
      </c>
      <c r="AJ47" s="101"/>
      <c r="AK47" s="98"/>
      <c r="AL47" s="98"/>
      <c r="AM47" s="98"/>
      <c r="AN47" s="51"/>
      <c r="AO47" s="8"/>
      <c r="AP47" s="3"/>
      <c r="AQ47" s="3"/>
      <c r="AR47" s="3"/>
      <c r="AS47" s="51" t="e">
        <f t="shared" si="25"/>
        <v>#DIV/0!</v>
      </c>
      <c r="AT47" s="8"/>
      <c r="AU47" s="3"/>
      <c r="AV47" s="3"/>
      <c r="AW47" s="3"/>
      <c r="AX47" s="51" t="e">
        <f t="shared" si="26"/>
        <v>#DIV/0!</v>
      </c>
      <c r="AY47" s="8"/>
      <c r="AZ47" s="3"/>
      <c r="BA47" s="3"/>
      <c r="BB47" s="3"/>
      <c r="BC47" s="51" t="e">
        <f t="shared" si="27"/>
        <v>#DIV/0!</v>
      </c>
      <c r="BD47" s="8"/>
      <c r="BE47" s="3"/>
      <c r="BF47" s="3"/>
      <c r="BG47" s="3"/>
      <c r="BH47" s="51" t="e">
        <f t="shared" si="28"/>
        <v>#DIV/0!</v>
      </c>
      <c r="BI47" s="8"/>
      <c r="BJ47" s="3"/>
      <c r="BK47" s="3"/>
      <c r="BL47" s="3"/>
      <c r="BM47" s="51" t="e">
        <f t="shared" si="29"/>
        <v>#DIV/0!</v>
      </c>
      <c r="BN47" s="8"/>
      <c r="BO47" s="3"/>
      <c r="BP47" s="3"/>
      <c r="BQ47" s="3"/>
      <c r="BR47" s="81" t="e">
        <f t="shared" si="20"/>
        <v>#DIV/0!</v>
      </c>
      <c r="BS47" s="54" t="e">
        <f t="shared" si="30"/>
        <v>#DIV/0!</v>
      </c>
      <c r="BT47" s="54" t="e">
        <f t="shared" si="31"/>
        <v>#DIV/0!</v>
      </c>
      <c r="BU47" s="54" t="e">
        <f t="shared" si="32"/>
        <v>#DIV/0!</v>
      </c>
      <c r="BV47">
        <f>IF('Här fyller du i din data'!K47,'Här fyller du i din data'!$I47,0)</f>
        <v>0</v>
      </c>
      <c r="BW47">
        <f>IF('Här fyller du i din data'!P47,'Här fyller du i din data'!$I47,0)</f>
        <v>0</v>
      </c>
      <c r="BX47">
        <f>IF('Här fyller du i din data'!U47,'Här fyller du i din data'!$I47,0)</f>
        <v>0</v>
      </c>
      <c r="BY47">
        <f>IF('Här fyller du i din data'!Z47,'Här fyller du i din data'!$I47,0)</f>
        <v>0</v>
      </c>
      <c r="BZ47">
        <f>IF('Här fyller du i din data'!AE47,'Här fyller du i din data'!$I47,0)</f>
        <v>0</v>
      </c>
      <c r="CA47">
        <f>IF('Här fyller du i din data'!AJ47,'Här fyller du i din data'!$I47,0)</f>
        <v>0</v>
      </c>
      <c r="CB47">
        <f>IF('Här fyller du i din data'!AO47,'Här fyller du i din data'!$I47,0)</f>
        <v>0</v>
      </c>
      <c r="CC47">
        <f>IF('Här fyller du i din data'!AT47,'Här fyller du i din data'!$I47,0)</f>
        <v>0</v>
      </c>
      <c r="CD47">
        <f>IF('Här fyller du i din data'!AY47,'Här fyller du i din data'!$I47,0)</f>
        <v>0</v>
      </c>
      <c r="CE47">
        <f>IF('Här fyller du i din data'!BD47,'Här fyller du i din data'!$I47,0)</f>
        <v>0</v>
      </c>
      <c r="CF47">
        <f>IF('Här fyller du i din data'!BI47,'Här fyller du i din data'!$I47,0)</f>
        <v>0</v>
      </c>
      <c r="CG47">
        <f>IF('Här fyller du i din data'!BN47,'Här fyller du i din data'!$I47,0)</f>
        <v>0</v>
      </c>
    </row>
    <row r="48" spans="1:85" s="16" customFormat="1" x14ac:dyDescent="0.25">
      <c r="A48" s="97"/>
      <c r="B48" s="97"/>
      <c r="C48" s="102"/>
      <c r="D48" s="15"/>
      <c r="E48" s="89">
        <f>IF(C48=Listor!G$3,Listor!J$3,0)+IF(C48=Listor!G$4,Listor!J$4,0)+IF(C48=Listor!G$5,Listor!J$5,0)+IF(C48=Listor!G$6,Listor!J$6,0)+IF(C48=Listor!G$7,Listor!J$7,0)+IF(C48=Listor!G$8,Listor!J$8,0)+IF(C48=Listor!G$9,Listor!J$9,0)</f>
        <v>0</v>
      </c>
      <c r="F48" s="54">
        <f t="shared" si="14"/>
        <v>0</v>
      </c>
      <c r="G48" s="54">
        <f ca="1">I48*F48/Listor!$X$2</f>
        <v>0</v>
      </c>
      <c r="H48" s="100"/>
      <c r="I48" s="3">
        <f t="shared" si="3"/>
        <v>0</v>
      </c>
      <c r="J48" s="96" t="e">
        <f t="shared" si="4"/>
        <v>#DIV/0!</v>
      </c>
      <c r="K48" s="97"/>
      <c r="L48" s="97"/>
      <c r="M48" s="97"/>
      <c r="N48" s="97"/>
      <c r="O48" s="96" t="e">
        <f t="shared" si="5"/>
        <v>#DIV/0!</v>
      </c>
      <c r="P48" s="97"/>
      <c r="Q48" s="97"/>
      <c r="R48" s="97"/>
      <c r="S48" s="97"/>
      <c r="T48" s="96" t="e">
        <f t="shared" si="6"/>
        <v>#DIV/0!</v>
      </c>
      <c r="U48" s="97"/>
      <c r="V48" s="97"/>
      <c r="W48" s="97"/>
      <c r="X48" s="97"/>
      <c r="Y48" s="96" t="e">
        <f t="shared" si="7"/>
        <v>#DIV/0!</v>
      </c>
      <c r="Z48" s="97"/>
      <c r="AA48" s="97"/>
      <c r="AB48" s="97"/>
      <c r="AC48" s="97"/>
      <c r="AD48" s="96" t="e">
        <f t="shared" si="8"/>
        <v>#DIV/0!</v>
      </c>
      <c r="AE48" s="97"/>
      <c r="AF48" s="97"/>
      <c r="AG48" s="97"/>
      <c r="AH48" s="97"/>
      <c r="AI48" s="96" t="e">
        <f t="shared" si="9"/>
        <v>#DIV/0!</v>
      </c>
      <c r="AJ48" s="97"/>
      <c r="AK48" s="97"/>
      <c r="AL48" s="97"/>
      <c r="AM48" s="97"/>
      <c r="AN48" s="51"/>
      <c r="AO48" s="14"/>
      <c r="AP48" s="14"/>
      <c r="AQ48" s="14"/>
      <c r="AR48" s="14"/>
      <c r="AS48" s="51" t="e">
        <f t="shared" si="25"/>
        <v>#DIV/0!</v>
      </c>
      <c r="AT48" s="14"/>
      <c r="AU48" s="14"/>
      <c r="AV48" s="14"/>
      <c r="AW48" s="14"/>
      <c r="AX48" s="51" t="e">
        <f t="shared" si="26"/>
        <v>#DIV/0!</v>
      </c>
      <c r="AY48" s="14"/>
      <c r="AZ48" s="14"/>
      <c r="BA48" s="14"/>
      <c r="BB48" s="14"/>
      <c r="BC48" s="51" t="e">
        <f t="shared" si="27"/>
        <v>#DIV/0!</v>
      </c>
      <c r="BD48" s="14"/>
      <c r="BE48" s="14"/>
      <c r="BF48" s="14"/>
      <c r="BG48" s="14"/>
      <c r="BH48" s="51" t="e">
        <f t="shared" si="28"/>
        <v>#DIV/0!</v>
      </c>
      <c r="BI48" s="14"/>
      <c r="BJ48" s="14"/>
      <c r="BK48" s="14"/>
      <c r="BL48" s="14"/>
      <c r="BM48" s="51" t="e">
        <f t="shared" si="29"/>
        <v>#DIV/0!</v>
      </c>
      <c r="BN48" s="14"/>
      <c r="BO48" s="14"/>
      <c r="BP48" s="14"/>
      <c r="BQ48" s="14"/>
      <c r="BR48" s="81" t="e">
        <f t="shared" si="20"/>
        <v>#DIV/0!</v>
      </c>
      <c r="BS48" s="54" t="e">
        <f t="shared" si="30"/>
        <v>#DIV/0!</v>
      </c>
      <c r="BT48" s="54" t="e">
        <f t="shared" si="31"/>
        <v>#DIV/0!</v>
      </c>
      <c r="BU48" s="54" t="e">
        <f t="shared" si="32"/>
        <v>#DIV/0!</v>
      </c>
      <c r="BV48">
        <f>IF('Här fyller du i din data'!K48,'Här fyller du i din data'!$I48,0)</f>
        <v>0</v>
      </c>
      <c r="BW48">
        <f>IF('Här fyller du i din data'!P48,'Här fyller du i din data'!$I48,0)</f>
        <v>0</v>
      </c>
      <c r="BX48">
        <f>IF('Här fyller du i din data'!U48,'Här fyller du i din data'!$I48,0)</f>
        <v>0</v>
      </c>
      <c r="BY48">
        <f>IF('Här fyller du i din data'!Z48,'Här fyller du i din data'!$I48,0)</f>
        <v>0</v>
      </c>
      <c r="BZ48">
        <f>IF('Här fyller du i din data'!AE48,'Här fyller du i din data'!$I48,0)</f>
        <v>0</v>
      </c>
      <c r="CA48">
        <f>IF('Här fyller du i din data'!AJ48,'Här fyller du i din data'!$I48,0)</f>
        <v>0</v>
      </c>
      <c r="CB48">
        <f>IF('Här fyller du i din data'!AO48,'Här fyller du i din data'!$I48,0)</f>
        <v>0</v>
      </c>
      <c r="CC48">
        <f>IF('Här fyller du i din data'!AT48,'Här fyller du i din data'!$I48,0)</f>
        <v>0</v>
      </c>
      <c r="CD48">
        <f>IF('Här fyller du i din data'!AY48,'Här fyller du i din data'!$I48,0)</f>
        <v>0</v>
      </c>
      <c r="CE48">
        <f>IF('Här fyller du i din data'!BD48,'Här fyller du i din data'!$I48,0)</f>
        <v>0</v>
      </c>
      <c r="CF48">
        <f>IF('Här fyller du i din data'!BI48,'Här fyller du i din data'!$I48,0)</f>
        <v>0</v>
      </c>
      <c r="CG48">
        <f>IF('Här fyller du i din data'!BN48,'Här fyller du i din data'!$I48,0)</f>
        <v>0</v>
      </c>
    </row>
    <row r="49" spans="1:85" x14ac:dyDescent="0.25">
      <c r="A49" s="97"/>
      <c r="B49" s="98"/>
      <c r="C49" s="103"/>
      <c r="D49" s="53"/>
      <c r="E49" s="89">
        <f>IF(C49=Listor!G$3,Listor!J$3,0)+IF(C49=Listor!G$4,Listor!J$4,0)+IF(C49=Listor!G$5,Listor!J$5,0)+IF(C49=Listor!G$6,Listor!J$6,0)+IF(C49=Listor!G$7,Listor!J$7,0)+IF(C49=Listor!G$8,Listor!J$8,0)+IF(C49=Listor!G$9,Listor!J$9,0)</f>
        <v>0</v>
      </c>
      <c r="F49" s="54">
        <f t="shared" si="14"/>
        <v>0</v>
      </c>
      <c r="G49" s="54">
        <f ca="1">I49*F49/Listor!$X$2</f>
        <v>0</v>
      </c>
      <c r="H49" s="99"/>
      <c r="I49" s="3">
        <f t="shared" si="3"/>
        <v>0</v>
      </c>
      <c r="J49" s="96" t="e">
        <f t="shared" si="4"/>
        <v>#DIV/0!</v>
      </c>
      <c r="K49" s="101"/>
      <c r="L49" s="98"/>
      <c r="M49" s="98"/>
      <c r="N49" s="98"/>
      <c r="O49" s="96" t="e">
        <f t="shared" si="5"/>
        <v>#DIV/0!</v>
      </c>
      <c r="P49" s="98"/>
      <c r="Q49" s="98"/>
      <c r="R49" s="98"/>
      <c r="S49" s="98"/>
      <c r="T49" s="96" t="e">
        <f t="shared" si="6"/>
        <v>#DIV/0!</v>
      </c>
      <c r="U49" s="101"/>
      <c r="V49" s="98"/>
      <c r="W49" s="98"/>
      <c r="X49" s="98"/>
      <c r="Y49" s="96" t="e">
        <f t="shared" si="7"/>
        <v>#DIV/0!</v>
      </c>
      <c r="Z49" s="101"/>
      <c r="AA49" s="98"/>
      <c r="AB49" s="98"/>
      <c r="AC49" s="98"/>
      <c r="AD49" s="96" t="e">
        <f t="shared" si="8"/>
        <v>#DIV/0!</v>
      </c>
      <c r="AE49" s="101"/>
      <c r="AF49" s="98"/>
      <c r="AG49" s="98"/>
      <c r="AH49" s="98"/>
      <c r="AI49" s="96" t="e">
        <f t="shared" si="9"/>
        <v>#DIV/0!</v>
      </c>
      <c r="AJ49" s="101"/>
      <c r="AK49" s="98"/>
      <c r="AL49" s="98"/>
      <c r="AM49" s="98"/>
      <c r="AN49" s="51"/>
      <c r="AO49" s="8"/>
      <c r="AP49" s="3"/>
      <c r="AQ49" s="3"/>
      <c r="AR49" s="3"/>
      <c r="AS49" s="51" t="e">
        <f t="shared" si="25"/>
        <v>#DIV/0!</v>
      </c>
      <c r="AT49" s="8"/>
      <c r="AU49" s="3"/>
      <c r="AV49" s="3"/>
      <c r="AW49" s="3"/>
      <c r="AX49" s="51" t="e">
        <f t="shared" si="26"/>
        <v>#DIV/0!</v>
      </c>
      <c r="AY49" s="8"/>
      <c r="AZ49" s="3"/>
      <c r="BA49" s="3"/>
      <c r="BB49" s="3"/>
      <c r="BC49" s="51" t="e">
        <f t="shared" si="27"/>
        <v>#DIV/0!</v>
      </c>
      <c r="BD49" s="8"/>
      <c r="BE49" s="3"/>
      <c r="BF49" s="3"/>
      <c r="BG49" s="3"/>
      <c r="BH49" s="51" t="e">
        <f t="shared" si="28"/>
        <v>#DIV/0!</v>
      </c>
      <c r="BI49" s="8"/>
      <c r="BJ49" s="3"/>
      <c r="BK49" s="3"/>
      <c r="BL49" s="3"/>
      <c r="BM49" s="51" t="e">
        <f t="shared" si="29"/>
        <v>#DIV/0!</v>
      </c>
      <c r="BN49" s="8"/>
      <c r="BO49" s="3"/>
      <c r="BP49" s="3"/>
      <c r="BQ49" s="3"/>
      <c r="BR49" s="81" t="e">
        <f t="shared" si="20"/>
        <v>#DIV/0!</v>
      </c>
      <c r="BS49" s="54" t="e">
        <f t="shared" si="30"/>
        <v>#DIV/0!</v>
      </c>
      <c r="BT49" s="54" t="e">
        <f t="shared" si="31"/>
        <v>#DIV/0!</v>
      </c>
      <c r="BU49" s="54" t="e">
        <f t="shared" si="32"/>
        <v>#DIV/0!</v>
      </c>
      <c r="BV49">
        <f>IF('Här fyller du i din data'!K49,'Här fyller du i din data'!$I49,0)</f>
        <v>0</v>
      </c>
      <c r="BW49">
        <f>IF('Här fyller du i din data'!P49,'Här fyller du i din data'!$I49,0)</f>
        <v>0</v>
      </c>
      <c r="BX49">
        <f>IF('Här fyller du i din data'!U49,'Här fyller du i din data'!$I49,0)</f>
        <v>0</v>
      </c>
      <c r="BY49">
        <f>IF('Här fyller du i din data'!Z49,'Här fyller du i din data'!$I49,0)</f>
        <v>0</v>
      </c>
      <c r="BZ49">
        <f>IF('Här fyller du i din data'!AE49,'Här fyller du i din data'!$I49,0)</f>
        <v>0</v>
      </c>
      <c r="CA49">
        <f>IF('Här fyller du i din data'!AJ49,'Här fyller du i din data'!$I49,0)</f>
        <v>0</v>
      </c>
      <c r="CB49">
        <f>IF('Här fyller du i din data'!AO49,'Här fyller du i din data'!$I49,0)</f>
        <v>0</v>
      </c>
      <c r="CC49">
        <f>IF('Här fyller du i din data'!AT49,'Här fyller du i din data'!$I49,0)</f>
        <v>0</v>
      </c>
      <c r="CD49">
        <f>IF('Här fyller du i din data'!AY49,'Här fyller du i din data'!$I49,0)</f>
        <v>0</v>
      </c>
      <c r="CE49">
        <f>IF('Här fyller du i din data'!BD49,'Här fyller du i din data'!$I49,0)</f>
        <v>0</v>
      </c>
      <c r="CF49">
        <f>IF('Här fyller du i din data'!BI49,'Här fyller du i din data'!$I49,0)</f>
        <v>0</v>
      </c>
      <c r="CG49">
        <f>IF('Här fyller du i din data'!BN49,'Här fyller du i din data'!$I49,0)</f>
        <v>0</v>
      </c>
    </row>
    <row r="50" spans="1:85" x14ac:dyDescent="0.25">
      <c r="A50" s="97"/>
      <c r="B50" s="98"/>
      <c r="C50" s="103"/>
      <c r="D50" s="53"/>
      <c r="E50" s="89">
        <f>IF(C50=Listor!G$3,Listor!J$3,0)+IF(C50=Listor!G$4,Listor!J$4,0)+IF(C50=Listor!G$5,Listor!J$5,0)+IF(C50=Listor!G$6,Listor!J$6,0)+IF(C50=Listor!G$7,Listor!J$7,0)+IF(C50=Listor!G$8,Listor!J$8,0)+IF(C50=Listor!G$9,Listor!J$9,0)</f>
        <v>0</v>
      </c>
      <c r="F50" s="54">
        <f t="shared" si="14"/>
        <v>0</v>
      </c>
      <c r="G50" s="54">
        <f ca="1">I50*F50/Listor!$X$2</f>
        <v>0</v>
      </c>
      <c r="H50" s="99"/>
      <c r="I50" s="3">
        <f t="shared" ref="I50:I59" si="33">H50*E50</f>
        <v>0</v>
      </c>
      <c r="J50" s="96" t="e">
        <f t="shared" si="4"/>
        <v>#DIV/0!</v>
      </c>
      <c r="K50" s="101"/>
      <c r="L50" s="101"/>
      <c r="M50" s="101"/>
      <c r="N50" s="101"/>
      <c r="O50" s="96" t="e">
        <f t="shared" si="5"/>
        <v>#DIV/0!</v>
      </c>
      <c r="P50" s="98"/>
      <c r="Q50" s="98"/>
      <c r="R50" s="98"/>
      <c r="S50" s="98"/>
      <c r="T50" s="96" t="e">
        <f t="shared" si="6"/>
        <v>#DIV/0!</v>
      </c>
      <c r="U50" s="101"/>
      <c r="V50" s="98"/>
      <c r="W50" s="98"/>
      <c r="X50" s="98"/>
      <c r="Y50" s="96" t="e">
        <f t="shared" si="7"/>
        <v>#DIV/0!</v>
      </c>
      <c r="Z50" s="101"/>
      <c r="AA50" s="98"/>
      <c r="AB50" s="98"/>
      <c r="AC50" s="98"/>
      <c r="AD50" s="96" t="e">
        <f t="shared" si="8"/>
        <v>#DIV/0!</v>
      </c>
      <c r="AE50" s="101"/>
      <c r="AF50" s="98"/>
      <c r="AG50" s="98"/>
      <c r="AH50" s="98"/>
      <c r="AI50" s="96" t="e">
        <f t="shared" si="9"/>
        <v>#DIV/0!</v>
      </c>
      <c r="AJ50" s="101"/>
      <c r="AK50" s="98"/>
      <c r="AL50" s="98"/>
      <c r="AM50" s="98"/>
      <c r="AN50" s="51"/>
      <c r="AO50" s="8"/>
      <c r="AP50" s="3"/>
      <c r="AQ50" s="3"/>
      <c r="AR50" s="3"/>
      <c r="AS50" s="51" t="e">
        <f t="shared" si="25"/>
        <v>#DIV/0!</v>
      </c>
      <c r="AT50" s="8"/>
      <c r="AU50" s="3"/>
      <c r="AV50" s="3"/>
      <c r="AW50" s="3"/>
      <c r="AX50" s="51" t="e">
        <f t="shared" si="26"/>
        <v>#DIV/0!</v>
      </c>
      <c r="AY50" s="8"/>
      <c r="AZ50" s="3"/>
      <c r="BA50" s="3"/>
      <c r="BB50" s="3"/>
      <c r="BC50" s="51" t="e">
        <f t="shared" si="27"/>
        <v>#DIV/0!</v>
      </c>
      <c r="BD50" s="8"/>
      <c r="BE50" s="3"/>
      <c r="BF50" s="3"/>
      <c r="BG50" s="3"/>
      <c r="BH50" s="51" t="e">
        <f t="shared" si="28"/>
        <v>#DIV/0!</v>
      </c>
      <c r="BI50" s="8"/>
      <c r="BJ50" s="3"/>
      <c r="BK50" s="3"/>
      <c r="BL50" s="3"/>
      <c r="BM50" s="51" t="e">
        <f t="shared" si="29"/>
        <v>#DIV/0!</v>
      </c>
      <c r="BN50" s="8"/>
      <c r="BO50" s="3"/>
      <c r="BP50" s="3"/>
      <c r="BQ50" s="3"/>
      <c r="BR50" s="81" t="e">
        <f t="shared" si="20"/>
        <v>#DIV/0!</v>
      </c>
      <c r="BS50" s="54" t="e">
        <f t="shared" si="30"/>
        <v>#DIV/0!</v>
      </c>
      <c r="BT50" s="54" t="e">
        <f t="shared" si="31"/>
        <v>#DIV/0!</v>
      </c>
      <c r="BU50" s="54" t="e">
        <f t="shared" si="32"/>
        <v>#DIV/0!</v>
      </c>
      <c r="BV50">
        <f>IF('Här fyller du i din data'!K50,'Här fyller du i din data'!$I50,0)</f>
        <v>0</v>
      </c>
      <c r="BW50">
        <f>IF('Här fyller du i din data'!P50,'Här fyller du i din data'!$I50,0)</f>
        <v>0</v>
      </c>
      <c r="BX50">
        <f>IF('Här fyller du i din data'!U50,'Här fyller du i din data'!$I50,0)</f>
        <v>0</v>
      </c>
      <c r="BY50">
        <f>IF('Här fyller du i din data'!Z50,'Här fyller du i din data'!$I50,0)</f>
        <v>0</v>
      </c>
      <c r="BZ50">
        <f>IF('Här fyller du i din data'!AE50,'Här fyller du i din data'!$I50,0)</f>
        <v>0</v>
      </c>
      <c r="CA50">
        <f>IF('Här fyller du i din data'!AJ50,'Här fyller du i din data'!$I50,0)</f>
        <v>0</v>
      </c>
      <c r="CB50">
        <f>IF('Här fyller du i din data'!AO50,'Här fyller du i din data'!$I50,0)</f>
        <v>0</v>
      </c>
      <c r="CC50">
        <f>IF('Här fyller du i din data'!AT50,'Här fyller du i din data'!$I50,0)</f>
        <v>0</v>
      </c>
      <c r="CD50">
        <f>IF('Här fyller du i din data'!AY50,'Här fyller du i din data'!$I50,0)</f>
        <v>0</v>
      </c>
      <c r="CE50">
        <f>IF('Här fyller du i din data'!BD50,'Här fyller du i din data'!$I50,0)</f>
        <v>0</v>
      </c>
      <c r="CF50">
        <f>IF('Här fyller du i din data'!BI50,'Här fyller du i din data'!$I50,0)</f>
        <v>0</v>
      </c>
      <c r="CG50">
        <f>IF('Här fyller du i din data'!BN50,'Här fyller du i din data'!$I50,0)</f>
        <v>0</v>
      </c>
    </row>
    <row r="51" spans="1:85" s="16" customFormat="1" x14ac:dyDescent="0.25">
      <c r="A51" s="97"/>
      <c r="B51" s="97"/>
      <c r="C51" s="102"/>
      <c r="D51" s="15"/>
      <c r="E51" s="89">
        <f>IF(C51=Listor!G$3,Listor!J$3,0)+IF(C51=Listor!G$4,Listor!J$4,0)+IF(C51=Listor!G$5,Listor!J$5,0)+IF(C51=Listor!G$6,Listor!J$6,0)+IF(C51=Listor!G$7,Listor!J$7,0)+IF(C51=Listor!G$8,Listor!J$8,0)+IF(C51=Listor!G$9,Listor!J$9,0)</f>
        <v>0</v>
      </c>
      <c r="F51" s="54">
        <f t="shared" si="14"/>
        <v>0</v>
      </c>
      <c r="G51" s="54">
        <f ca="1">I51*F51/Listor!$X$2</f>
        <v>0</v>
      </c>
      <c r="H51" s="100"/>
      <c r="I51" s="3">
        <f t="shared" si="33"/>
        <v>0</v>
      </c>
      <c r="J51" s="96" t="e">
        <f t="shared" si="4"/>
        <v>#DIV/0!</v>
      </c>
      <c r="K51" s="97"/>
      <c r="L51" s="97"/>
      <c r="M51" s="97"/>
      <c r="N51" s="97"/>
      <c r="O51" s="96" t="e">
        <f t="shared" si="5"/>
        <v>#DIV/0!</v>
      </c>
      <c r="P51" s="97"/>
      <c r="Q51" s="97"/>
      <c r="R51" s="97"/>
      <c r="S51" s="97"/>
      <c r="T51" s="96" t="e">
        <f t="shared" si="6"/>
        <v>#DIV/0!</v>
      </c>
      <c r="U51" s="97"/>
      <c r="V51" s="97"/>
      <c r="W51" s="97"/>
      <c r="X51" s="97"/>
      <c r="Y51" s="96" t="e">
        <f t="shared" si="7"/>
        <v>#DIV/0!</v>
      </c>
      <c r="Z51" s="97"/>
      <c r="AA51" s="97"/>
      <c r="AB51" s="97"/>
      <c r="AC51" s="97"/>
      <c r="AD51" s="96" t="e">
        <f t="shared" si="8"/>
        <v>#DIV/0!</v>
      </c>
      <c r="AE51" s="97"/>
      <c r="AF51" s="97"/>
      <c r="AG51" s="97"/>
      <c r="AH51" s="97"/>
      <c r="AI51" s="96" t="e">
        <f t="shared" si="9"/>
        <v>#DIV/0!</v>
      </c>
      <c r="AJ51" s="97"/>
      <c r="AK51" s="97"/>
      <c r="AL51" s="97"/>
      <c r="AM51" s="97"/>
      <c r="AN51" s="51"/>
      <c r="AO51" s="14"/>
      <c r="AP51" s="14"/>
      <c r="AQ51" s="14"/>
      <c r="AR51" s="14"/>
      <c r="AS51" s="51" t="e">
        <f t="shared" si="25"/>
        <v>#DIV/0!</v>
      </c>
      <c r="AT51" s="14"/>
      <c r="AU51" s="14"/>
      <c r="AV51" s="14"/>
      <c r="AW51" s="14"/>
      <c r="AX51" s="51" t="e">
        <f t="shared" si="26"/>
        <v>#DIV/0!</v>
      </c>
      <c r="AY51" s="14"/>
      <c r="AZ51" s="14"/>
      <c r="BA51" s="14"/>
      <c r="BB51" s="14"/>
      <c r="BC51" s="51" t="e">
        <f t="shared" si="27"/>
        <v>#DIV/0!</v>
      </c>
      <c r="BD51" s="14"/>
      <c r="BE51" s="14"/>
      <c r="BF51" s="14"/>
      <c r="BG51" s="14"/>
      <c r="BH51" s="51" t="e">
        <f t="shared" si="28"/>
        <v>#DIV/0!</v>
      </c>
      <c r="BI51" s="14"/>
      <c r="BJ51" s="14"/>
      <c r="BK51" s="14"/>
      <c r="BL51" s="14"/>
      <c r="BM51" s="51" t="e">
        <f t="shared" si="29"/>
        <v>#DIV/0!</v>
      </c>
      <c r="BN51" s="14"/>
      <c r="BO51" s="14"/>
      <c r="BP51" s="14"/>
      <c r="BQ51" s="14"/>
      <c r="BR51" s="81" t="e">
        <f t="shared" si="20"/>
        <v>#DIV/0!</v>
      </c>
      <c r="BS51" s="54" t="e">
        <f t="shared" si="30"/>
        <v>#DIV/0!</v>
      </c>
      <c r="BT51" s="54" t="e">
        <f t="shared" si="31"/>
        <v>#DIV/0!</v>
      </c>
      <c r="BU51" s="54" t="e">
        <f t="shared" si="32"/>
        <v>#DIV/0!</v>
      </c>
      <c r="BV51">
        <f>IF('Här fyller du i din data'!K51,'Här fyller du i din data'!$I51,0)</f>
        <v>0</v>
      </c>
      <c r="BW51">
        <f>IF('Här fyller du i din data'!P51,'Här fyller du i din data'!$I51,0)</f>
        <v>0</v>
      </c>
      <c r="BX51">
        <f>IF('Här fyller du i din data'!U51,'Här fyller du i din data'!$I51,0)</f>
        <v>0</v>
      </c>
      <c r="BY51">
        <f>IF('Här fyller du i din data'!Z51,'Här fyller du i din data'!$I51,0)</f>
        <v>0</v>
      </c>
      <c r="BZ51">
        <f>IF('Här fyller du i din data'!AE51,'Här fyller du i din data'!$I51,0)</f>
        <v>0</v>
      </c>
      <c r="CA51">
        <f>IF('Här fyller du i din data'!AJ51,'Här fyller du i din data'!$I51,0)</f>
        <v>0</v>
      </c>
      <c r="CB51">
        <f>IF('Här fyller du i din data'!AO51,'Här fyller du i din data'!$I51,0)</f>
        <v>0</v>
      </c>
      <c r="CC51">
        <f>IF('Här fyller du i din data'!AT51,'Här fyller du i din data'!$I51,0)</f>
        <v>0</v>
      </c>
      <c r="CD51">
        <f>IF('Här fyller du i din data'!AY51,'Här fyller du i din data'!$I51,0)</f>
        <v>0</v>
      </c>
      <c r="CE51">
        <f>IF('Här fyller du i din data'!BD51,'Här fyller du i din data'!$I51,0)</f>
        <v>0</v>
      </c>
      <c r="CF51">
        <f>IF('Här fyller du i din data'!BI51,'Här fyller du i din data'!$I51,0)</f>
        <v>0</v>
      </c>
      <c r="CG51">
        <f>IF('Här fyller du i din data'!BN51,'Här fyller du i din data'!$I51,0)</f>
        <v>0</v>
      </c>
    </row>
    <row r="52" spans="1:85" x14ac:dyDescent="0.25">
      <c r="A52" s="97"/>
      <c r="B52" s="98"/>
      <c r="C52" s="103"/>
      <c r="D52" s="53"/>
      <c r="E52" s="89">
        <f>IF(C52=Listor!G$3,Listor!J$3,0)+IF(C52=Listor!G$4,Listor!J$4,0)+IF(C52=Listor!G$5,Listor!J$5,0)+IF(C52=Listor!G$6,Listor!J$6,0)+IF(C52=Listor!G$7,Listor!J$7,0)+IF(C52=Listor!G$8,Listor!J$8,0)+IF(C52=Listor!G$9,Listor!J$9,0)</f>
        <v>0</v>
      </c>
      <c r="F52" s="54">
        <f t="shared" si="14"/>
        <v>0</v>
      </c>
      <c r="G52" s="54">
        <f ca="1">I52*F52/Listor!$X$2</f>
        <v>0</v>
      </c>
      <c r="H52" s="99"/>
      <c r="I52" s="3">
        <f t="shared" si="33"/>
        <v>0</v>
      </c>
      <c r="J52" s="96" t="e">
        <f t="shared" si="4"/>
        <v>#DIV/0!</v>
      </c>
      <c r="K52" s="101"/>
      <c r="L52" s="101"/>
      <c r="M52" s="101"/>
      <c r="N52" s="101"/>
      <c r="O52" s="96" t="e">
        <f t="shared" si="5"/>
        <v>#DIV/0!</v>
      </c>
      <c r="P52" s="98"/>
      <c r="Q52" s="98"/>
      <c r="R52" s="98"/>
      <c r="S52" s="98"/>
      <c r="T52" s="96" t="e">
        <f t="shared" si="6"/>
        <v>#DIV/0!</v>
      </c>
      <c r="U52" s="101"/>
      <c r="V52" s="98"/>
      <c r="W52" s="98"/>
      <c r="X52" s="98"/>
      <c r="Y52" s="96" t="e">
        <f t="shared" si="7"/>
        <v>#DIV/0!</v>
      </c>
      <c r="Z52" s="101"/>
      <c r="AA52" s="98"/>
      <c r="AB52" s="98"/>
      <c r="AC52" s="98"/>
      <c r="AD52" s="96" t="e">
        <f t="shared" si="8"/>
        <v>#DIV/0!</v>
      </c>
      <c r="AE52" s="101"/>
      <c r="AF52" s="98"/>
      <c r="AG52" s="98"/>
      <c r="AH52" s="98"/>
      <c r="AI52" s="96" t="e">
        <f t="shared" si="9"/>
        <v>#DIV/0!</v>
      </c>
      <c r="AJ52" s="101"/>
      <c r="AK52" s="98"/>
      <c r="AL52" s="98"/>
      <c r="AM52" s="98"/>
      <c r="AN52" s="51"/>
      <c r="AO52" s="8"/>
      <c r="AP52" s="3"/>
      <c r="AQ52" s="3"/>
      <c r="AR52" s="3"/>
      <c r="AS52" s="51" t="e">
        <f t="shared" si="25"/>
        <v>#DIV/0!</v>
      </c>
      <c r="AT52" s="8"/>
      <c r="AU52" s="3"/>
      <c r="AV52" s="3"/>
      <c r="AW52" s="3"/>
      <c r="AX52" s="51" t="e">
        <f t="shared" si="26"/>
        <v>#DIV/0!</v>
      </c>
      <c r="AY52" s="8"/>
      <c r="AZ52" s="3"/>
      <c r="BA52" s="3"/>
      <c r="BB52" s="3"/>
      <c r="BC52" s="51" t="e">
        <f t="shared" si="27"/>
        <v>#DIV/0!</v>
      </c>
      <c r="BD52" s="8"/>
      <c r="BE52" s="3"/>
      <c r="BF52" s="3"/>
      <c r="BG52" s="3"/>
      <c r="BH52" s="51" t="e">
        <f t="shared" si="28"/>
        <v>#DIV/0!</v>
      </c>
      <c r="BI52" s="8"/>
      <c r="BJ52" s="3"/>
      <c r="BK52" s="3"/>
      <c r="BL52" s="3"/>
      <c r="BM52" s="51" t="e">
        <f t="shared" si="29"/>
        <v>#DIV/0!</v>
      </c>
      <c r="BN52" s="8"/>
      <c r="BO52" s="3"/>
      <c r="BP52" s="3"/>
      <c r="BQ52" s="3"/>
      <c r="BR52" s="81" t="e">
        <f t="shared" si="20"/>
        <v>#DIV/0!</v>
      </c>
      <c r="BS52" s="54" t="e">
        <f t="shared" si="30"/>
        <v>#DIV/0!</v>
      </c>
      <c r="BT52" s="54" t="e">
        <f t="shared" si="31"/>
        <v>#DIV/0!</v>
      </c>
      <c r="BU52" s="54" t="e">
        <f t="shared" si="32"/>
        <v>#DIV/0!</v>
      </c>
      <c r="BV52">
        <f>IF('Här fyller du i din data'!K52,'Här fyller du i din data'!$I52,0)</f>
        <v>0</v>
      </c>
      <c r="BW52">
        <f>IF('Här fyller du i din data'!P52,'Här fyller du i din data'!$I52,0)</f>
        <v>0</v>
      </c>
      <c r="BX52">
        <f>IF('Här fyller du i din data'!U52,'Här fyller du i din data'!$I52,0)</f>
        <v>0</v>
      </c>
      <c r="BY52">
        <f>IF('Här fyller du i din data'!Z52,'Här fyller du i din data'!$I52,0)</f>
        <v>0</v>
      </c>
      <c r="BZ52">
        <f>IF('Här fyller du i din data'!AE52,'Här fyller du i din data'!$I52,0)</f>
        <v>0</v>
      </c>
      <c r="CA52">
        <f>IF('Här fyller du i din data'!AJ52,'Här fyller du i din data'!$I52,0)</f>
        <v>0</v>
      </c>
      <c r="CB52">
        <f>IF('Här fyller du i din data'!AO52,'Här fyller du i din data'!$I52,0)</f>
        <v>0</v>
      </c>
      <c r="CC52">
        <f>IF('Här fyller du i din data'!AT52,'Här fyller du i din data'!$I52,0)</f>
        <v>0</v>
      </c>
      <c r="CD52">
        <f>IF('Här fyller du i din data'!AY52,'Här fyller du i din data'!$I52,0)</f>
        <v>0</v>
      </c>
      <c r="CE52">
        <f>IF('Här fyller du i din data'!BD52,'Här fyller du i din data'!$I52,0)</f>
        <v>0</v>
      </c>
      <c r="CF52">
        <f>IF('Här fyller du i din data'!BI52,'Här fyller du i din data'!$I52,0)</f>
        <v>0</v>
      </c>
      <c r="CG52">
        <f>IF('Här fyller du i din data'!BN52,'Här fyller du i din data'!$I52,0)</f>
        <v>0</v>
      </c>
    </row>
    <row r="53" spans="1:85" s="16" customFormat="1" x14ac:dyDescent="0.25">
      <c r="A53" s="97"/>
      <c r="B53" s="97"/>
      <c r="C53" s="102"/>
      <c r="D53" s="15"/>
      <c r="E53" s="89">
        <f>IF(C53=Listor!G$3,Listor!J$3,0)+IF(C53=Listor!G$4,Listor!J$4,0)+IF(C53=Listor!G$5,Listor!J$5,0)+IF(C53=Listor!G$6,Listor!J$6,0)+IF(C53=Listor!G$7,Listor!J$7,0)+IF(C53=Listor!G$8,Listor!J$8,0)+IF(C53=Listor!G$9,Listor!J$9,0)</f>
        <v>0</v>
      </c>
      <c r="F53" s="54">
        <f t="shared" si="14"/>
        <v>0</v>
      </c>
      <c r="G53" s="54">
        <f ca="1">I53*F53/Listor!$X$2</f>
        <v>0</v>
      </c>
      <c r="H53" s="100"/>
      <c r="I53" s="3">
        <f t="shared" si="33"/>
        <v>0</v>
      </c>
      <c r="J53" s="96" t="e">
        <f t="shared" si="4"/>
        <v>#DIV/0!</v>
      </c>
      <c r="K53" s="97"/>
      <c r="L53" s="97"/>
      <c r="M53" s="97"/>
      <c r="N53" s="97"/>
      <c r="O53" s="96" t="e">
        <f t="shared" si="5"/>
        <v>#DIV/0!</v>
      </c>
      <c r="P53" s="97"/>
      <c r="Q53" s="97"/>
      <c r="R53" s="97"/>
      <c r="S53" s="97"/>
      <c r="T53" s="96" t="e">
        <f t="shared" si="6"/>
        <v>#DIV/0!</v>
      </c>
      <c r="U53" s="97"/>
      <c r="V53" s="97"/>
      <c r="W53" s="97"/>
      <c r="X53" s="97"/>
      <c r="Y53" s="96" t="e">
        <f t="shared" si="7"/>
        <v>#DIV/0!</v>
      </c>
      <c r="Z53" s="97"/>
      <c r="AA53" s="97"/>
      <c r="AB53" s="97"/>
      <c r="AC53" s="97"/>
      <c r="AD53" s="96" t="e">
        <f t="shared" si="8"/>
        <v>#DIV/0!</v>
      </c>
      <c r="AE53" s="97"/>
      <c r="AF53" s="97"/>
      <c r="AG53" s="97"/>
      <c r="AH53" s="97"/>
      <c r="AI53" s="96" t="e">
        <f t="shared" si="9"/>
        <v>#DIV/0!</v>
      </c>
      <c r="AJ53" s="97"/>
      <c r="AK53" s="97"/>
      <c r="AL53" s="97"/>
      <c r="AM53" s="97"/>
      <c r="AN53" s="51"/>
      <c r="AO53" s="14"/>
      <c r="AP53" s="14"/>
      <c r="AQ53" s="14"/>
      <c r="AR53" s="14"/>
      <c r="AS53" s="51" t="e">
        <f t="shared" si="25"/>
        <v>#DIV/0!</v>
      </c>
      <c r="AT53" s="14"/>
      <c r="AU53" s="14"/>
      <c r="AV53" s="14"/>
      <c r="AW53" s="14"/>
      <c r="AX53" s="51" t="e">
        <f t="shared" si="26"/>
        <v>#DIV/0!</v>
      </c>
      <c r="AY53" s="14"/>
      <c r="AZ53" s="14"/>
      <c r="BA53" s="14"/>
      <c r="BB53" s="14"/>
      <c r="BC53" s="51" t="e">
        <f t="shared" si="27"/>
        <v>#DIV/0!</v>
      </c>
      <c r="BD53" s="14"/>
      <c r="BE53" s="14"/>
      <c r="BF53" s="14"/>
      <c r="BG53" s="14"/>
      <c r="BH53" s="51" t="e">
        <f t="shared" si="28"/>
        <v>#DIV/0!</v>
      </c>
      <c r="BI53" s="14"/>
      <c r="BJ53" s="14"/>
      <c r="BK53" s="14"/>
      <c r="BL53" s="14"/>
      <c r="BM53" s="51" t="e">
        <f t="shared" si="29"/>
        <v>#DIV/0!</v>
      </c>
      <c r="BN53" s="14"/>
      <c r="BO53" s="14"/>
      <c r="BP53" s="14"/>
      <c r="BQ53" s="14"/>
      <c r="BR53" s="81" t="e">
        <f t="shared" si="20"/>
        <v>#DIV/0!</v>
      </c>
      <c r="BS53" s="54" t="e">
        <f t="shared" si="30"/>
        <v>#DIV/0!</v>
      </c>
      <c r="BT53" s="54" t="e">
        <f t="shared" si="31"/>
        <v>#DIV/0!</v>
      </c>
      <c r="BU53" s="54" t="e">
        <f t="shared" si="32"/>
        <v>#DIV/0!</v>
      </c>
      <c r="BV53">
        <f>IF('Här fyller du i din data'!K53,'Här fyller du i din data'!$I53,0)</f>
        <v>0</v>
      </c>
      <c r="BW53">
        <f>IF('Här fyller du i din data'!P53,'Här fyller du i din data'!$I53,0)</f>
        <v>0</v>
      </c>
      <c r="BX53">
        <f>IF('Här fyller du i din data'!U53,'Här fyller du i din data'!$I53,0)</f>
        <v>0</v>
      </c>
      <c r="BY53">
        <f>IF('Här fyller du i din data'!Z53,'Här fyller du i din data'!$I53,0)</f>
        <v>0</v>
      </c>
      <c r="BZ53">
        <f>IF('Här fyller du i din data'!AE53,'Här fyller du i din data'!$I53,0)</f>
        <v>0</v>
      </c>
      <c r="CA53">
        <f>IF('Här fyller du i din data'!AJ53,'Här fyller du i din data'!$I53,0)</f>
        <v>0</v>
      </c>
      <c r="CB53">
        <f>IF('Här fyller du i din data'!AO53,'Här fyller du i din data'!$I53,0)</f>
        <v>0</v>
      </c>
      <c r="CC53">
        <f>IF('Här fyller du i din data'!AT53,'Här fyller du i din data'!$I53,0)</f>
        <v>0</v>
      </c>
      <c r="CD53">
        <f>IF('Här fyller du i din data'!AY53,'Här fyller du i din data'!$I53,0)</f>
        <v>0</v>
      </c>
      <c r="CE53">
        <f>IF('Här fyller du i din data'!BD53,'Här fyller du i din data'!$I53,0)</f>
        <v>0</v>
      </c>
      <c r="CF53">
        <f>IF('Här fyller du i din data'!BI53,'Här fyller du i din data'!$I53,0)</f>
        <v>0</v>
      </c>
      <c r="CG53">
        <f>IF('Här fyller du i din data'!BN53,'Här fyller du i din data'!$I53,0)</f>
        <v>0</v>
      </c>
    </row>
    <row r="54" spans="1:85" x14ac:dyDescent="0.25">
      <c r="A54" s="97"/>
      <c r="B54" s="98"/>
      <c r="C54" s="103"/>
      <c r="D54" s="53"/>
      <c r="E54" s="89">
        <f>IF(C54=Listor!G$3,Listor!J$3,0)+IF(C54=Listor!G$4,Listor!J$4,0)+IF(C54=Listor!G$5,Listor!J$5,0)+IF(C54=Listor!G$6,Listor!J$6,0)+IF(C54=Listor!G$7,Listor!J$7,0)+IF(C54=Listor!G$8,Listor!J$8,0)+IF(C54=Listor!G$9,Listor!J$9,0)</f>
        <v>0</v>
      </c>
      <c r="F54" s="54">
        <f t="shared" si="14"/>
        <v>0</v>
      </c>
      <c r="G54" s="54">
        <f ca="1">I54*F54/Listor!$X$2</f>
        <v>0</v>
      </c>
      <c r="H54" s="99"/>
      <c r="I54" s="3">
        <f t="shared" si="33"/>
        <v>0</v>
      </c>
      <c r="J54" s="96" t="e">
        <f t="shared" si="4"/>
        <v>#DIV/0!</v>
      </c>
      <c r="K54" s="101"/>
      <c r="L54" s="98"/>
      <c r="M54" s="98"/>
      <c r="N54" s="98"/>
      <c r="O54" s="96" t="e">
        <f t="shared" si="5"/>
        <v>#DIV/0!</v>
      </c>
      <c r="P54" s="98"/>
      <c r="Q54" s="98"/>
      <c r="R54" s="98"/>
      <c r="S54" s="98"/>
      <c r="T54" s="96" t="e">
        <f t="shared" si="6"/>
        <v>#DIV/0!</v>
      </c>
      <c r="U54" s="101"/>
      <c r="V54" s="98"/>
      <c r="W54" s="98"/>
      <c r="X54" s="98"/>
      <c r="Y54" s="96" t="e">
        <f t="shared" si="7"/>
        <v>#DIV/0!</v>
      </c>
      <c r="Z54" s="101"/>
      <c r="AA54" s="98"/>
      <c r="AB54" s="98"/>
      <c r="AC54" s="98"/>
      <c r="AD54" s="96" t="e">
        <f t="shared" si="8"/>
        <v>#DIV/0!</v>
      </c>
      <c r="AE54" s="101"/>
      <c r="AF54" s="98"/>
      <c r="AG54" s="98"/>
      <c r="AH54" s="98"/>
      <c r="AI54" s="96" t="e">
        <f t="shared" si="9"/>
        <v>#DIV/0!</v>
      </c>
      <c r="AJ54" s="101"/>
      <c r="AK54" s="98"/>
      <c r="AL54" s="98"/>
      <c r="AM54" s="98"/>
      <c r="AN54" s="51"/>
      <c r="AO54" s="8"/>
      <c r="AP54" s="3"/>
      <c r="AQ54" s="3"/>
      <c r="AR54" s="3"/>
      <c r="AS54" s="51" t="e">
        <f t="shared" si="25"/>
        <v>#DIV/0!</v>
      </c>
      <c r="AT54" s="8"/>
      <c r="AU54" s="3"/>
      <c r="AV54" s="3"/>
      <c r="AW54" s="3"/>
      <c r="AX54" s="51" t="e">
        <f t="shared" si="26"/>
        <v>#DIV/0!</v>
      </c>
      <c r="AY54" s="8"/>
      <c r="AZ54" s="3"/>
      <c r="BA54" s="3"/>
      <c r="BB54" s="3"/>
      <c r="BC54" s="51" t="e">
        <f t="shared" si="27"/>
        <v>#DIV/0!</v>
      </c>
      <c r="BD54" s="8"/>
      <c r="BE54" s="3"/>
      <c r="BF54" s="3"/>
      <c r="BG54" s="3"/>
      <c r="BH54" s="51" t="e">
        <f t="shared" si="28"/>
        <v>#DIV/0!</v>
      </c>
      <c r="BI54" s="8"/>
      <c r="BJ54" s="3"/>
      <c r="BK54" s="3"/>
      <c r="BL54" s="3"/>
      <c r="BM54" s="51" t="e">
        <f t="shared" si="29"/>
        <v>#DIV/0!</v>
      </c>
      <c r="BN54" s="8"/>
      <c r="BO54" s="3"/>
      <c r="BP54" s="3"/>
      <c r="BQ54" s="3"/>
      <c r="BR54" s="81" t="e">
        <f t="shared" si="20"/>
        <v>#DIV/0!</v>
      </c>
      <c r="BS54" s="54" t="e">
        <f t="shared" si="30"/>
        <v>#DIV/0!</v>
      </c>
      <c r="BT54" s="54" t="e">
        <f t="shared" si="31"/>
        <v>#DIV/0!</v>
      </c>
      <c r="BU54" s="54" t="e">
        <f t="shared" si="32"/>
        <v>#DIV/0!</v>
      </c>
      <c r="BV54">
        <f>IF('Här fyller du i din data'!K54,'Här fyller du i din data'!$I54,0)</f>
        <v>0</v>
      </c>
      <c r="BW54">
        <f>IF('Här fyller du i din data'!P54,'Här fyller du i din data'!$I54,0)</f>
        <v>0</v>
      </c>
      <c r="BX54">
        <f>IF('Här fyller du i din data'!U54,'Här fyller du i din data'!$I54,0)</f>
        <v>0</v>
      </c>
      <c r="BY54">
        <f>IF('Här fyller du i din data'!Z54,'Här fyller du i din data'!$I54,0)</f>
        <v>0</v>
      </c>
      <c r="BZ54">
        <f>IF('Här fyller du i din data'!AE54,'Här fyller du i din data'!$I54,0)</f>
        <v>0</v>
      </c>
      <c r="CA54">
        <f>IF('Här fyller du i din data'!AJ54,'Här fyller du i din data'!$I54,0)</f>
        <v>0</v>
      </c>
      <c r="CB54">
        <f>IF('Här fyller du i din data'!AO54,'Här fyller du i din data'!$I54,0)</f>
        <v>0</v>
      </c>
      <c r="CC54">
        <f>IF('Här fyller du i din data'!AT54,'Här fyller du i din data'!$I54,0)</f>
        <v>0</v>
      </c>
      <c r="CD54">
        <f>IF('Här fyller du i din data'!AY54,'Här fyller du i din data'!$I54,0)</f>
        <v>0</v>
      </c>
      <c r="CE54">
        <f>IF('Här fyller du i din data'!BD54,'Här fyller du i din data'!$I54,0)</f>
        <v>0</v>
      </c>
      <c r="CF54">
        <f>IF('Här fyller du i din data'!BI54,'Här fyller du i din data'!$I54,0)</f>
        <v>0</v>
      </c>
      <c r="CG54">
        <f>IF('Här fyller du i din data'!BN54,'Här fyller du i din data'!$I54,0)</f>
        <v>0</v>
      </c>
    </row>
    <row r="55" spans="1:85" s="16" customFormat="1" x14ac:dyDescent="0.25">
      <c r="A55" s="97"/>
      <c r="B55" s="97"/>
      <c r="C55" s="102"/>
      <c r="D55" s="15"/>
      <c r="E55" s="89">
        <f>IF(C55=Listor!G$3,Listor!J$3,0)+IF(C55=Listor!G$4,Listor!J$4,0)+IF(C55=Listor!G$5,Listor!J$5,0)+IF(C55=Listor!G$6,Listor!J$6,0)+IF(C55=Listor!G$7,Listor!J$7,0)+IF(C55=Listor!G$8,Listor!J$8,0)+IF(C55=Listor!G$9,Listor!J$9,0)</f>
        <v>0</v>
      </c>
      <c r="F55" s="54">
        <f t="shared" si="14"/>
        <v>0</v>
      </c>
      <c r="G55" s="54">
        <f ca="1">I55*F55/Listor!$X$2</f>
        <v>0</v>
      </c>
      <c r="H55" s="100"/>
      <c r="I55" s="3">
        <f t="shared" si="33"/>
        <v>0</v>
      </c>
      <c r="J55" s="96" t="e">
        <f t="shared" si="4"/>
        <v>#DIV/0!</v>
      </c>
      <c r="K55" s="97"/>
      <c r="L55" s="97"/>
      <c r="M55" s="97"/>
      <c r="N55" s="97"/>
      <c r="O55" s="96" t="e">
        <f t="shared" si="5"/>
        <v>#DIV/0!</v>
      </c>
      <c r="P55" s="97"/>
      <c r="Q55" s="97"/>
      <c r="R55" s="97"/>
      <c r="S55" s="97"/>
      <c r="T55" s="96" t="e">
        <f t="shared" si="6"/>
        <v>#DIV/0!</v>
      </c>
      <c r="U55" s="97"/>
      <c r="V55" s="97"/>
      <c r="W55" s="97"/>
      <c r="X55" s="97"/>
      <c r="Y55" s="96" t="e">
        <f t="shared" si="7"/>
        <v>#DIV/0!</v>
      </c>
      <c r="Z55" s="97"/>
      <c r="AA55" s="97"/>
      <c r="AB55" s="97"/>
      <c r="AC55" s="97"/>
      <c r="AD55" s="96" t="e">
        <f t="shared" si="8"/>
        <v>#DIV/0!</v>
      </c>
      <c r="AE55" s="97"/>
      <c r="AF55" s="97"/>
      <c r="AG55" s="97"/>
      <c r="AH55" s="97"/>
      <c r="AI55" s="96" t="e">
        <f t="shared" si="9"/>
        <v>#DIV/0!</v>
      </c>
      <c r="AJ55" s="97"/>
      <c r="AK55" s="97"/>
      <c r="AL55" s="97"/>
      <c r="AM55" s="97"/>
      <c r="AN55" s="51"/>
      <c r="AO55" s="14"/>
      <c r="AP55" s="14"/>
      <c r="AQ55" s="14"/>
      <c r="AR55" s="14"/>
      <c r="AS55" s="51" t="e">
        <f t="shared" si="25"/>
        <v>#DIV/0!</v>
      </c>
      <c r="AT55" s="14"/>
      <c r="AU55" s="14"/>
      <c r="AV55" s="14"/>
      <c r="AW55" s="14"/>
      <c r="AX55" s="51" t="e">
        <f t="shared" si="26"/>
        <v>#DIV/0!</v>
      </c>
      <c r="AY55" s="14"/>
      <c r="AZ55" s="14"/>
      <c r="BA55" s="14"/>
      <c r="BB55" s="14"/>
      <c r="BC55" s="51" t="e">
        <f t="shared" si="27"/>
        <v>#DIV/0!</v>
      </c>
      <c r="BD55" s="14"/>
      <c r="BE55" s="14"/>
      <c r="BF55" s="14"/>
      <c r="BG55" s="14"/>
      <c r="BH55" s="51" t="e">
        <f t="shared" si="28"/>
        <v>#DIV/0!</v>
      </c>
      <c r="BI55" s="14"/>
      <c r="BJ55" s="14"/>
      <c r="BK55" s="14"/>
      <c r="BL55" s="14"/>
      <c r="BM55" s="51" t="e">
        <f t="shared" si="29"/>
        <v>#DIV/0!</v>
      </c>
      <c r="BN55" s="14"/>
      <c r="BO55" s="14"/>
      <c r="BP55" s="14"/>
      <c r="BQ55" s="14"/>
      <c r="BR55" s="81" t="e">
        <f t="shared" si="20"/>
        <v>#DIV/0!</v>
      </c>
      <c r="BS55" s="54" t="e">
        <f t="shared" si="30"/>
        <v>#DIV/0!</v>
      </c>
      <c r="BT55" s="54" t="e">
        <f t="shared" si="31"/>
        <v>#DIV/0!</v>
      </c>
      <c r="BU55" s="54" t="e">
        <f t="shared" si="32"/>
        <v>#DIV/0!</v>
      </c>
      <c r="BV55">
        <f>IF('Här fyller du i din data'!K55,'Här fyller du i din data'!$I55,0)</f>
        <v>0</v>
      </c>
      <c r="BW55">
        <f>IF('Här fyller du i din data'!P55,'Här fyller du i din data'!$I55,0)</f>
        <v>0</v>
      </c>
      <c r="BX55">
        <f>IF('Här fyller du i din data'!U55,'Här fyller du i din data'!$I55,0)</f>
        <v>0</v>
      </c>
      <c r="BY55">
        <f>IF('Här fyller du i din data'!Z55,'Här fyller du i din data'!$I55,0)</f>
        <v>0</v>
      </c>
      <c r="BZ55">
        <f>IF('Här fyller du i din data'!AE55,'Här fyller du i din data'!$I55,0)</f>
        <v>0</v>
      </c>
      <c r="CA55">
        <f>IF('Här fyller du i din data'!AJ55,'Här fyller du i din data'!$I55,0)</f>
        <v>0</v>
      </c>
      <c r="CB55">
        <f>IF('Här fyller du i din data'!AO55,'Här fyller du i din data'!$I55,0)</f>
        <v>0</v>
      </c>
      <c r="CC55">
        <f>IF('Här fyller du i din data'!AT55,'Här fyller du i din data'!$I55,0)</f>
        <v>0</v>
      </c>
      <c r="CD55">
        <f>IF('Här fyller du i din data'!AY55,'Här fyller du i din data'!$I55,0)</f>
        <v>0</v>
      </c>
      <c r="CE55">
        <f>IF('Här fyller du i din data'!BD55,'Här fyller du i din data'!$I55,0)</f>
        <v>0</v>
      </c>
      <c r="CF55">
        <f>IF('Här fyller du i din data'!BI55,'Här fyller du i din data'!$I55,0)</f>
        <v>0</v>
      </c>
      <c r="CG55">
        <f>IF('Här fyller du i din data'!BN55,'Här fyller du i din data'!$I55,0)</f>
        <v>0</v>
      </c>
    </row>
    <row r="56" spans="1:85" x14ac:dyDescent="0.25">
      <c r="A56" s="97"/>
      <c r="B56" s="98"/>
      <c r="C56" s="103"/>
      <c r="D56" s="53"/>
      <c r="E56" s="89">
        <f>IF(C56=Listor!G$3,Listor!J$3,0)+IF(C56=Listor!G$4,Listor!J$4,0)+IF(C56=Listor!G$5,Listor!J$5,0)+IF(C56=Listor!G$6,Listor!J$6,0)+IF(C56=Listor!G$7,Listor!J$7,0)+IF(C56=Listor!G$8,Listor!J$8,0)+IF(C56=Listor!G$9,Listor!J$9,0)</f>
        <v>0</v>
      </c>
      <c r="F56" s="54">
        <f t="shared" si="14"/>
        <v>0</v>
      </c>
      <c r="G56" s="54">
        <f ca="1">I56*F56/Listor!$X$2</f>
        <v>0</v>
      </c>
      <c r="H56" s="99"/>
      <c r="I56" s="3">
        <f t="shared" si="33"/>
        <v>0</v>
      </c>
      <c r="J56" s="96" t="e">
        <f t="shared" si="4"/>
        <v>#DIV/0!</v>
      </c>
      <c r="K56" s="101"/>
      <c r="L56" s="98"/>
      <c r="M56" s="98"/>
      <c r="N56" s="98"/>
      <c r="O56" s="96" t="e">
        <f t="shared" si="5"/>
        <v>#DIV/0!</v>
      </c>
      <c r="P56" s="98"/>
      <c r="Q56" s="98"/>
      <c r="R56" s="98"/>
      <c r="S56" s="98"/>
      <c r="T56" s="96" t="e">
        <f t="shared" si="6"/>
        <v>#DIV/0!</v>
      </c>
      <c r="U56" s="101"/>
      <c r="V56" s="98"/>
      <c r="W56" s="98"/>
      <c r="X56" s="98"/>
      <c r="Y56" s="96" t="e">
        <f t="shared" si="7"/>
        <v>#DIV/0!</v>
      </c>
      <c r="Z56" s="101"/>
      <c r="AA56" s="98"/>
      <c r="AB56" s="98"/>
      <c r="AC56" s="98"/>
      <c r="AD56" s="96" t="e">
        <f t="shared" si="8"/>
        <v>#DIV/0!</v>
      </c>
      <c r="AE56" s="101"/>
      <c r="AF56" s="98"/>
      <c r="AG56" s="98"/>
      <c r="AH56" s="98"/>
      <c r="AI56" s="96" t="e">
        <f t="shared" si="9"/>
        <v>#DIV/0!</v>
      </c>
      <c r="AJ56" s="101"/>
      <c r="AK56" s="98"/>
      <c r="AL56" s="98"/>
      <c r="AM56" s="98"/>
      <c r="AN56" s="51"/>
      <c r="AO56" s="8"/>
      <c r="AP56" s="3"/>
      <c r="AQ56" s="3"/>
      <c r="AR56" s="3"/>
      <c r="AS56" s="51" t="e">
        <f t="shared" si="25"/>
        <v>#DIV/0!</v>
      </c>
      <c r="AT56" s="8"/>
      <c r="AU56" s="3"/>
      <c r="AV56" s="3"/>
      <c r="AW56" s="3"/>
      <c r="AX56" s="51" t="e">
        <f t="shared" si="26"/>
        <v>#DIV/0!</v>
      </c>
      <c r="AY56" s="8"/>
      <c r="AZ56" s="3"/>
      <c r="BA56" s="3"/>
      <c r="BB56" s="3"/>
      <c r="BC56" s="51" t="e">
        <f t="shared" si="27"/>
        <v>#DIV/0!</v>
      </c>
      <c r="BD56" s="8"/>
      <c r="BE56" s="3"/>
      <c r="BF56" s="3"/>
      <c r="BG56" s="3"/>
      <c r="BH56" s="51" t="e">
        <f t="shared" si="28"/>
        <v>#DIV/0!</v>
      </c>
      <c r="BI56" s="8"/>
      <c r="BJ56" s="3"/>
      <c r="BK56" s="3"/>
      <c r="BL56" s="3"/>
      <c r="BM56" s="51" t="e">
        <f t="shared" si="29"/>
        <v>#DIV/0!</v>
      </c>
      <c r="BN56" s="8"/>
      <c r="BO56" s="3"/>
      <c r="BP56" s="3"/>
      <c r="BQ56" s="3"/>
      <c r="BR56" s="81" t="e">
        <f t="shared" si="20"/>
        <v>#DIV/0!</v>
      </c>
      <c r="BS56" s="54" t="e">
        <f t="shared" si="30"/>
        <v>#DIV/0!</v>
      </c>
      <c r="BT56" s="54" t="e">
        <f t="shared" si="31"/>
        <v>#DIV/0!</v>
      </c>
      <c r="BU56" s="54" t="e">
        <f t="shared" si="32"/>
        <v>#DIV/0!</v>
      </c>
      <c r="BV56">
        <f>IF('Här fyller du i din data'!K56,'Här fyller du i din data'!$I56,0)</f>
        <v>0</v>
      </c>
      <c r="BW56">
        <f>IF('Här fyller du i din data'!P56,'Här fyller du i din data'!$I56,0)</f>
        <v>0</v>
      </c>
      <c r="BX56">
        <f>IF('Här fyller du i din data'!U56,'Här fyller du i din data'!$I56,0)</f>
        <v>0</v>
      </c>
      <c r="BY56">
        <f>IF('Här fyller du i din data'!Z56,'Här fyller du i din data'!$I56,0)</f>
        <v>0</v>
      </c>
      <c r="BZ56">
        <f>IF('Här fyller du i din data'!AE56,'Här fyller du i din data'!$I56,0)</f>
        <v>0</v>
      </c>
      <c r="CA56">
        <f>IF('Här fyller du i din data'!AJ56,'Här fyller du i din data'!$I56,0)</f>
        <v>0</v>
      </c>
      <c r="CB56">
        <f>IF('Här fyller du i din data'!AO56,'Här fyller du i din data'!$I56,0)</f>
        <v>0</v>
      </c>
      <c r="CC56">
        <f>IF('Här fyller du i din data'!AT56,'Här fyller du i din data'!$I56,0)</f>
        <v>0</v>
      </c>
      <c r="CD56">
        <f>IF('Här fyller du i din data'!AY56,'Här fyller du i din data'!$I56,0)</f>
        <v>0</v>
      </c>
      <c r="CE56">
        <f>IF('Här fyller du i din data'!BD56,'Här fyller du i din data'!$I56,0)</f>
        <v>0</v>
      </c>
      <c r="CF56">
        <f>IF('Här fyller du i din data'!BI56,'Här fyller du i din data'!$I56,0)</f>
        <v>0</v>
      </c>
      <c r="CG56">
        <f>IF('Här fyller du i din data'!BN56,'Här fyller du i din data'!$I56,0)</f>
        <v>0</v>
      </c>
    </row>
    <row r="57" spans="1:85" s="16" customFormat="1" x14ac:dyDescent="0.25">
      <c r="A57" s="97"/>
      <c r="B57" s="97"/>
      <c r="C57" s="102"/>
      <c r="D57" s="15"/>
      <c r="E57" s="89">
        <f>IF(C57=Listor!G$3,Listor!J$3,0)+IF(C57=Listor!G$4,Listor!J$4,0)+IF(C57=Listor!G$5,Listor!J$5,0)+IF(C57=Listor!G$6,Listor!J$6,0)+IF(C57=Listor!G$7,Listor!J$7,0)+IF(C57=Listor!G$8,Listor!J$8,0)+IF(C57=Listor!G$9,Listor!J$9,0)</f>
        <v>0</v>
      </c>
      <c r="F57" s="54">
        <f t="shared" si="14"/>
        <v>0</v>
      </c>
      <c r="G57" s="54">
        <f ca="1">I57*F57/Listor!$X$2</f>
        <v>0</v>
      </c>
      <c r="H57" s="100"/>
      <c r="I57" s="3">
        <f t="shared" si="33"/>
        <v>0</v>
      </c>
      <c r="J57" s="96" t="e">
        <f t="shared" si="4"/>
        <v>#DIV/0!</v>
      </c>
      <c r="K57" s="97"/>
      <c r="L57" s="97"/>
      <c r="M57" s="97"/>
      <c r="N57" s="97"/>
      <c r="O57" s="96" t="e">
        <f t="shared" si="5"/>
        <v>#DIV/0!</v>
      </c>
      <c r="P57" s="97"/>
      <c r="Q57" s="97"/>
      <c r="R57" s="97"/>
      <c r="S57" s="97"/>
      <c r="T57" s="96" t="e">
        <f t="shared" si="6"/>
        <v>#DIV/0!</v>
      </c>
      <c r="U57" s="97"/>
      <c r="V57" s="97"/>
      <c r="W57" s="97"/>
      <c r="X57" s="97"/>
      <c r="Y57" s="96" t="e">
        <f t="shared" si="7"/>
        <v>#DIV/0!</v>
      </c>
      <c r="Z57" s="97"/>
      <c r="AA57" s="97"/>
      <c r="AB57" s="97"/>
      <c r="AC57" s="97"/>
      <c r="AD57" s="96" t="e">
        <f t="shared" si="8"/>
        <v>#DIV/0!</v>
      </c>
      <c r="AE57" s="97"/>
      <c r="AF57" s="97"/>
      <c r="AG57" s="97"/>
      <c r="AH57" s="97"/>
      <c r="AI57" s="96" t="e">
        <f t="shared" si="9"/>
        <v>#DIV/0!</v>
      </c>
      <c r="AJ57" s="97"/>
      <c r="AK57" s="97"/>
      <c r="AL57" s="97"/>
      <c r="AM57" s="97"/>
      <c r="AN57" s="51"/>
      <c r="AO57" s="14"/>
      <c r="AP57" s="14"/>
      <c r="AQ57" s="14"/>
      <c r="AR57" s="14"/>
      <c r="AS57" s="51" t="e">
        <f t="shared" si="25"/>
        <v>#DIV/0!</v>
      </c>
      <c r="AT57" s="14"/>
      <c r="AU57" s="14"/>
      <c r="AV57" s="14"/>
      <c r="AW57" s="14"/>
      <c r="AX57" s="51" t="e">
        <f t="shared" si="26"/>
        <v>#DIV/0!</v>
      </c>
      <c r="AY57" s="14"/>
      <c r="AZ57" s="14"/>
      <c r="BA57" s="14"/>
      <c r="BB57" s="14"/>
      <c r="BC57" s="51" t="e">
        <f t="shared" si="27"/>
        <v>#DIV/0!</v>
      </c>
      <c r="BD57" s="14"/>
      <c r="BE57" s="14"/>
      <c r="BF57" s="14"/>
      <c r="BG57" s="14"/>
      <c r="BH57" s="51" t="e">
        <f t="shared" si="28"/>
        <v>#DIV/0!</v>
      </c>
      <c r="BI57" s="14"/>
      <c r="BJ57" s="14"/>
      <c r="BK57" s="14"/>
      <c r="BL57" s="14"/>
      <c r="BM57" s="51" t="e">
        <f t="shared" si="29"/>
        <v>#DIV/0!</v>
      </c>
      <c r="BN57" s="14"/>
      <c r="BO57" s="14"/>
      <c r="BP57" s="14"/>
      <c r="BQ57" s="14"/>
      <c r="BR57" s="81" t="e">
        <f t="shared" si="20"/>
        <v>#DIV/0!</v>
      </c>
      <c r="BS57" s="54" t="e">
        <f t="shared" si="30"/>
        <v>#DIV/0!</v>
      </c>
      <c r="BT57" s="54" t="e">
        <f t="shared" si="31"/>
        <v>#DIV/0!</v>
      </c>
      <c r="BU57" s="54" t="e">
        <f t="shared" si="32"/>
        <v>#DIV/0!</v>
      </c>
      <c r="BV57">
        <f>IF('Här fyller du i din data'!K57,'Här fyller du i din data'!$I57,0)</f>
        <v>0</v>
      </c>
      <c r="BW57">
        <f>IF('Här fyller du i din data'!P57,'Här fyller du i din data'!$I57,0)</f>
        <v>0</v>
      </c>
      <c r="BX57">
        <f>IF('Här fyller du i din data'!U57,'Här fyller du i din data'!$I57,0)</f>
        <v>0</v>
      </c>
      <c r="BY57">
        <f>IF('Här fyller du i din data'!Z57,'Här fyller du i din data'!$I57,0)</f>
        <v>0</v>
      </c>
      <c r="BZ57">
        <f>IF('Här fyller du i din data'!AE57,'Här fyller du i din data'!$I57,0)</f>
        <v>0</v>
      </c>
      <c r="CA57">
        <f>IF('Här fyller du i din data'!AJ57,'Här fyller du i din data'!$I57,0)</f>
        <v>0</v>
      </c>
      <c r="CB57">
        <f>IF('Här fyller du i din data'!AO57,'Här fyller du i din data'!$I57,0)</f>
        <v>0</v>
      </c>
      <c r="CC57">
        <f>IF('Här fyller du i din data'!AT57,'Här fyller du i din data'!$I57,0)</f>
        <v>0</v>
      </c>
      <c r="CD57">
        <f>IF('Här fyller du i din data'!AY57,'Här fyller du i din data'!$I57,0)</f>
        <v>0</v>
      </c>
      <c r="CE57">
        <f>IF('Här fyller du i din data'!BD57,'Här fyller du i din data'!$I57,0)</f>
        <v>0</v>
      </c>
      <c r="CF57">
        <f>IF('Här fyller du i din data'!BI57,'Här fyller du i din data'!$I57,0)</f>
        <v>0</v>
      </c>
      <c r="CG57">
        <f>IF('Här fyller du i din data'!BN57,'Här fyller du i din data'!$I57,0)</f>
        <v>0</v>
      </c>
    </row>
    <row r="58" spans="1:85" x14ac:dyDescent="0.25">
      <c r="A58" s="97"/>
      <c r="B58" s="98"/>
      <c r="C58" s="103"/>
      <c r="D58" s="53"/>
      <c r="E58" s="89">
        <f>IF(C58=Listor!G$3,Listor!J$3,0)+IF(C58=Listor!G$4,Listor!J$4,0)+IF(C58=Listor!G$5,Listor!J$5,0)+IF(C58=Listor!G$6,Listor!J$6,0)+IF(C58=Listor!G$7,Listor!J$7,0)+IF(C58=Listor!G$8,Listor!J$8,0)+IF(C58=Listor!G$9,Listor!J$9,0)</f>
        <v>0</v>
      </c>
      <c r="F58" s="54">
        <f t="shared" si="14"/>
        <v>0</v>
      </c>
      <c r="G58" s="54">
        <f ca="1">I58*F58/Listor!$X$2</f>
        <v>0</v>
      </c>
      <c r="H58" s="99"/>
      <c r="I58" s="3">
        <f t="shared" si="33"/>
        <v>0</v>
      </c>
      <c r="J58" s="96" t="e">
        <f t="shared" si="4"/>
        <v>#DIV/0!</v>
      </c>
      <c r="K58" s="101"/>
      <c r="L58" s="98"/>
      <c r="M58" s="98"/>
      <c r="N58" s="98"/>
      <c r="O58" s="96" t="e">
        <f t="shared" si="5"/>
        <v>#DIV/0!</v>
      </c>
      <c r="P58" s="98"/>
      <c r="Q58" s="98"/>
      <c r="R58" s="98"/>
      <c r="S58" s="98"/>
      <c r="T58" s="96" t="e">
        <f t="shared" si="6"/>
        <v>#DIV/0!</v>
      </c>
      <c r="U58" s="101"/>
      <c r="V58" s="98"/>
      <c r="W58" s="98"/>
      <c r="X58" s="98"/>
      <c r="Y58" s="96" t="e">
        <f t="shared" si="7"/>
        <v>#DIV/0!</v>
      </c>
      <c r="Z58" s="101"/>
      <c r="AA58" s="98"/>
      <c r="AB58" s="98"/>
      <c r="AC58" s="98"/>
      <c r="AD58" s="96" t="e">
        <f t="shared" si="8"/>
        <v>#DIV/0!</v>
      </c>
      <c r="AE58" s="101"/>
      <c r="AF58" s="98"/>
      <c r="AG58" s="98"/>
      <c r="AH58" s="98"/>
      <c r="AI58" s="96" t="e">
        <f t="shared" si="9"/>
        <v>#DIV/0!</v>
      </c>
      <c r="AJ58" s="101"/>
      <c r="AK58" s="98"/>
      <c r="AL58" s="98"/>
      <c r="AM58" s="98"/>
      <c r="AN58" s="51"/>
      <c r="AO58" s="8"/>
      <c r="AP58" s="3"/>
      <c r="AQ58" s="3"/>
      <c r="AR58" s="3"/>
      <c r="AS58" s="51" t="e">
        <f t="shared" si="25"/>
        <v>#DIV/0!</v>
      </c>
      <c r="AT58" s="8"/>
      <c r="AU58" s="3"/>
      <c r="AV58" s="3"/>
      <c r="AW58" s="3"/>
      <c r="AX58" s="51" t="e">
        <f t="shared" si="26"/>
        <v>#DIV/0!</v>
      </c>
      <c r="AY58" s="8"/>
      <c r="AZ58" s="3"/>
      <c r="BA58" s="3"/>
      <c r="BB58" s="3"/>
      <c r="BC58" s="51" t="e">
        <f t="shared" si="27"/>
        <v>#DIV/0!</v>
      </c>
      <c r="BD58" s="8"/>
      <c r="BE58" s="3"/>
      <c r="BF58" s="3"/>
      <c r="BG58" s="3"/>
      <c r="BH58" s="51" t="e">
        <f t="shared" si="28"/>
        <v>#DIV/0!</v>
      </c>
      <c r="BI58" s="8"/>
      <c r="BJ58" s="3"/>
      <c r="BK58" s="3"/>
      <c r="BL58" s="3"/>
      <c r="BM58" s="51" t="e">
        <f t="shared" si="29"/>
        <v>#DIV/0!</v>
      </c>
      <c r="BN58" s="8"/>
      <c r="BO58" s="3"/>
      <c r="BP58" s="3"/>
      <c r="BQ58" s="3"/>
      <c r="BR58" s="81" t="e">
        <f t="shared" si="20"/>
        <v>#DIV/0!</v>
      </c>
      <c r="BS58" s="54" t="e">
        <f t="shared" si="30"/>
        <v>#DIV/0!</v>
      </c>
      <c r="BT58" s="54" t="e">
        <f t="shared" si="31"/>
        <v>#DIV/0!</v>
      </c>
      <c r="BU58" s="54" t="e">
        <f t="shared" si="32"/>
        <v>#DIV/0!</v>
      </c>
      <c r="BV58">
        <f>IF('Här fyller du i din data'!K58,'Här fyller du i din data'!$I58,0)</f>
        <v>0</v>
      </c>
      <c r="BW58">
        <f>IF('Här fyller du i din data'!P58,'Här fyller du i din data'!$I58,0)</f>
        <v>0</v>
      </c>
      <c r="BX58">
        <f>IF('Här fyller du i din data'!U58,'Här fyller du i din data'!$I58,0)</f>
        <v>0</v>
      </c>
      <c r="BY58">
        <f>IF('Här fyller du i din data'!Z58,'Här fyller du i din data'!$I58,0)</f>
        <v>0</v>
      </c>
      <c r="BZ58">
        <f>IF('Här fyller du i din data'!AE58,'Här fyller du i din data'!$I58,0)</f>
        <v>0</v>
      </c>
      <c r="CA58">
        <f>IF('Här fyller du i din data'!AJ58,'Här fyller du i din data'!$I58,0)</f>
        <v>0</v>
      </c>
      <c r="CB58">
        <f>IF('Här fyller du i din data'!AO58,'Här fyller du i din data'!$I58,0)</f>
        <v>0</v>
      </c>
      <c r="CC58">
        <f>IF('Här fyller du i din data'!AT58,'Här fyller du i din data'!$I58,0)</f>
        <v>0</v>
      </c>
      <c r="CD58">
        <f>IF('Här fyller du i din data'!AY58,'Här fyller du i din data'!$I58,0)</f>
        <v>0</v>
      </c>
      <c r="CE58">
        <f>IF('Här fyller du i din data'!BD58,'Här fyller du i din data'!$I58,0)</f>
        <v>0</v>
      </c>
      <c r="CF58">
        <f>IF('Här fyller du i din data'!BI58,'Här fyller du i din data'!$I58,0)</f>
        <v>0</v>
      </c>
      <c r="CG58">
        <f>IF('Här fyller du i din data'!BN58,'Här fyller du i din data'!$I58,0)</f>
        <v>0</v>
      </c>
    </row>
    <row r="59" spans="1:85" s="16" customFormat="1" x14ac:dyDescent="0.25">
      <c r="A59" s="97"/>
      <c r="B59" s="97"/>
      <c r="C59" s="102"/>
      <c r="D59" s="15"/>
      <c r="E59" s="89">
        <f>IF(C59=Listor!G$3,Listor!J$3,0)+IF(C59=Listor!G$4,Listor!J$4,0)+IF(C59=Listor!G$5,Listor!J$5,0)+IF(C59=Listor!G$6,Listor!J$6,0)+IF(C59=Listor!G$7,Listor!J$7,0)+IF(C59=Listor!G$8,Listor!J$8,0)+IF(C59=Listor!G$9,Listor!J$9,0)</f>
        <v>0</v>
      </c>
      <c r="F59" s="54">
        <f t="shared" si="14"/>
        <v>0</v>
      </c>
      <c r="G59" s="54">
        <f ca="1">I59*F59/Listor!$X$2</f>
        <v>0</v>
      </c>
      <c r="H59" s="100"/>
      <c r="I59" s="3">
        <f t="shared" si="33"/>
        <v>0</v>
      </c>
      <c r="J59" s="96" t="e">
        <f t="shared" si="4"/>
        <v>#DIV/0!</v>
      </c>
      <c r="K59" s="97"/>
      <c r="L59" s="97"/>
      <c r="M59" s="97"/>
      <c r="N59" s="97"/>
      <c r="O59" s="96" t="e">
        <f t="shared" si="5"/>
        <v>#DIV/0!</v>
      </c>
      <c r="P59" s="97"/>
      <c r="Q59" s="97"/>
      <c r="R59" s="97"/>
      <c r="S59" s="97"/>
      <c r="T59" s="96" t="e">
        <f t="shared" si="6"/>
        <v>#DIV/0!</v>
      </c>
      <c r="U59" s="97"/>
      <c r="V59" s="97"/>
      <c r="W59" s="97"/>
      <c r="X59" s="97"/>
      <c r="Y59" s="96" t="e">
        <f t="shared" si="7"/>
        <v>#DIV/0!</v>
      </c>
      <c r="Z59" s="97"/>
      <c r="AA59" s="97"/>
      <c r="AB59" s="97"/>
      <c r="AC59" s="97"/>
      <c r="AD59" s="96" t="e">
        <f t="shared" si="8"/>
        <v>#DIV/0!</v>
      </c>
      <c r="AE59" s="97"/>
      <c r="AF59" s="97"/>
      <c r="AG59" s="97"/>
      <c r="AH59" s="97"/>
      <c r="AI59" s="96" t="e">
        <f t="shared" si="9"/>
        <v>#DIV/0!</v>
      </c>
      <c r="AJ59" s="97"/>
      <c r="AK59" s="97"/>
      <c r="AL59" s="97"/>
      <c r="AM59" s="97"/>
      <c r="AN59" s="51"/>
      <c r="AO59" s="14"/>
      <c r="AP59" s="14"/>
      <c r="AQ59" s="14"/>
      <c r="AR59" s="14"/>
      <c r="AS59" s="51" t="e">
        <f t="shared" si="25"/>
        <v>#DIV/0!</v>
      </c>
      <c r="AT59" s="14"/>
      <c r="AU59" s="14"/>
      <c r="AV59" s="14"/>
      <c r="AW59" s="14"/>
      <c r="AX59" s="51" t="e">
        <f t="shared" si="26"/>
        <v>#DIV/0!</v>
      </c>
      <c r="AY59" s="14"/>
      <c r="AZ59" s="14"/>
      <c r="BA59" s="14"/>
      <c r="BB59" s="14"/>
      <c r="BC59" s="51" t="e">
        <f t="shared" si="27"/>
        <v>#DIV/0!</v>
      </c>
      <c r="BD59" s="14"/>
      <c r="BE59" s="14"/>
      <c r="BF59" s="14"/>
      <c r="BG59" s="14"/>
      <c r="BH59" s="51" t="e">
        <f t="shared" si="28"/>
        <v>#DIV/0!</v>
      </c>
      <c r="BI59" s="14"/>
      <c r="BJ59" s="14"/>
      <c r="BK59" s="14"/>
      <c r="BL59" s="14"/>
      <c r="BM59" s="51" t="e">
        <f t="shared" si="29"/>
        <v>#DIV/0!</v>
      </c>
      <c r="BN59" s="14"/>
      <c r="BO59" s="14"/>
      <c r="BP59" s="14"/>
      <c r="BQ59" s="14"/>
      <c r="BR59" s="81" t="e">
        <f t="shared" si="20"/>
        <v>#DIV/0!</v>
      </c>
      <c r="BS59" s="54" t="e">
        <f t="shared" si="30"/>
        <v>#DIV/0!</v>
      </c>
      <c r="BT59" s="54" t="e">
        <f t="shared" si="31"/>
        <v>#DIV/0!</v>
      </c>
      <c r="BU59" s="54" t="e">
        <f t="shared" si="32"/>
        <v>#DIV/0!</v>
      </c>
      <c r="BV59">
        <f>IF('Här fyller du i din data'!K59,'Här fyller du i din data'!$I59,0)</f>
        <v>0</v>
      </c>
      <c r="BW59">
        <f>IF('Här fyller du i din data'!P59,'Här fyller du i din data'!$I59,0)</f>
        <v>0</v>
      </c>
      <c r="BX59">
        <f>IF('Här fyller du i din data'!U59,'Här fyller du i din data'!$I59,0)</f>
        <v>0</v>
      </c>
      <c r="BY59">
        <f>IF('Här fyller du i din data'!Z59,'Här fyller du i din data'!$I59,0)</f>
        <v>0</v>
      </c>
      <c r="BZ59">
        <f>IF('Här fyller du i din data'!AE59,'Här fyller du i din data'!$I59,0)</f>
        <v>0</v>
      </c>
      <c r="CA59">
        <f>IF('Här fyller du i din data'!AJ59,'Här fyller du i din data'!$I59,0)</f>
        <v>0</v>
      </c>
      <c r="CB59">
        <f>IF('Här fyller du i din data'!AO59,'Här fyller du i din data'!$I59,0)</f>
        <v>0</v>
      </c>
      <c r="CC59">
        <f>IF('Här fyller du i din data'!AT59,'Här fyller du i din data'!$I59,0)</f>
        <v>0</v>
      </c>
      <c r="CD59">
        <f>IF('Här fyller du i din data'!AY59,'Här fyller du i din data'!$I59,0)</f>
        <v>0</v>
      </c>
      <c r="CE59">
        <f>IF('Här fyller du i din data'!BD59,'Här fyller du i din data'!$I59,0)</f>
        <v>0</v>
      </c>
      <c r="CF59">
        <f>IF('Här fyller du i din data'!BI59,'Här fyller du i din data'!$I59,0)</f>
        <v>0</v>
      </c>
      <c r="CG59">
        <f>IF('Här fyller du i din data'!BN59,'Här fyller du i din data'!$I59,0)</f>
        <v>0</v>
      </c>
    </row>
    <row r="60" spans="1:85" x14ac:dyDescent="0.25">
      <c r="A60" s="97"/>
      <c r="B60" s="98"/>
      <c r="C60" s="103"/>
      <c r="D60" s="53"/>
      <c r="E60" s="89">
        <f>IF(C60=Listor!G$3,Listor!J$3,0)+IF(C60=Listor!G$4,Listor!J$4,0)+IF(C60=Listor!G$5,Listor!J$5,0)+IF(C60=Listor!G$6,Listor!J$6,0)+IF(C60=Listor!G$7,Listor!J$7,0)+IF(C60=Listor!G$8,Listor!J$8,0)+IF(C60=Listor!G$9,Listor!J$9,0)</f>
        <v>0</v>
      </c>
      <c r="F60" s="54">
        <f t="shared" si="14"/>
        <v>0</v>
      </c>
      <c r="G60" s="54">
        <f ca="1">I60*F60/Listor!$X$2</f>
        <v>0</v>
      </c>
      <c r="H60" s="99"/>
      <c r="I60" s="3">
        <f t="shared" ref="I60:I64" si="34">H60*E60</f>
        <v>0</v>
      </c>
      <c r="J60" s="96" t="e">
        <f t="shared" si="4"/>
        <v>#DIV/0!</v>
      </c>
      <c r="K60" s="101"/>
      <c r="L60" s="98"/>
      <c r="M60" s="98"/>
      <c r="N60" s="98"/>
      <c r="O60" s="96" t="e">
        <f t="shared" si="5"/>
        <v>#DIV/0!</v>
      </c>
      <c r="P60" s="98"/>
      <c r="Q60" s="98"/>
      <c r="R60" s="98"/>
      <c r="S60" s="98"/>
      <c r="T60" s="96" t="e">
        <f t="shared" si="6"/>
        <v>#DIV/0!</v>
      </c>
      <c r="U60" s="101"/>
      <c r="V60" s="98"/>
      <c r="W60" s="98"/>
      <c r="X60" s="98"/>
      <c r="Y60" s="96" t="e">
        <f t="shared" si="7"/>
        <v>#DIV/0!</v>
      </c>
      <c r="Z60" s="101"/>
      <c r="AA60" s="98"/>
      <c r="AB60" s="98"/>
      <c r="AC60" s="98"/>
      <c r="AD60" s="96" t="e">
        <f t="shared" si="8"/>
        <v>#DIV/0!</v>
      </c>
      <c r="AE60" s="101"/>
      <c r="AF60" s="98"/>
      <c r="AG60" s="98"/>
      <c r="AH60" s="98"/>
      <c r="AI60" s="96" t="e">
        <f t="shared" si="9"/>
        <v>#DIV/0!</v>
      </c>
      <c r="AJ60" s="101"/>
      <c r="AK60" s="98"/>
      <c r="AL60" s="98"/>
      <c r="AM60" s="98"/>
      <c r="AN60" s="51"/>
      <c r="AO60" s="8"/>
      <c r="AP60" s="3"/>
      <c r="AQ60" s="3"/>
      <c r="AR60" s="3"/>
      <c r="AS60" s="51" t="e">
        <f t="shared" si="25"/>
        <v>#DIV/0!</v>
      </c>
      <c r="AT60" s="8"/>
      <c r="AU60" s="3"/>
      <c r="AV60" s="3"/>
      <c r="AW60" s="3"/>
      <c r="AX60" s="51" t="e">
        <f t="shared" si="26"/>
        <v>#DIV/0!</v>
      </c>
      <c r="AY60" s="8"/>
      <c r="AZ60" s="3"/>
      <c r="BA60" s="3"/>
      <c r="BB60" s="3"/>
      <c r="BC60" s="51" t="e">
        <f t="shared" si="27"/>
        <v>#DIV/0!</v>
      </c>
      <c r="BD60" s="8"/>
      <c r="BE60" s="3"/>
      <c r="BF60" s="3"/>
      <c r="BG60" s="3"/>
      <c r="BH60" s="51" t="e">
        <f t="shared" si="28"/>
        <v>#DIV/0!</v>
      </c>
      <c r="BI60" s="8"/>
      <c r="BJ60" s="3"/>
      <c r="BK60" s="3"/>
      <c r="BL60" s="3"/>
      <c r="BM60" s="51" t="e">
        <f t="shared" si="29"/>
        <v>#DIV/0!</v>
      </c>
      <c r="BN60" s="8"/>
      <c r="BO60" s="3"/>
      <c r="BP60" s="3"/>
      <c r="BQ60" s="3"/>
      <c r="BR60" s="81" t="e">
        <f t="shared" si="20"/>
        <v>#DIV/0!</v>
      </c>
      <c r="BS60" s="54" t="e">
        <f t="shared" si="30"/>
        <v>#DIV/0!</v>
      </c>
      <c r="BT60" s="54" t="e">
        <f t="shared" si="31"/>
        <v>#DIV/0!</v>
      </c>
      <c r="BU60" s="54" t="e">
        <f t="shared" si="32"/>
        <v>#DIV/0!</v>
      </c>
      <c r="BV60">
        <f>IF('Här fyller du i din data'!K60,'Här fyller du i din data'!$I60,0)</f>
        <v>0</v>
      </c>
      <c r="BW60">
        <f>IF('Här fyller du i din data'!P60,'Här fyller du i din data'!$I60,0)</f>
        <v>0</v>
      </c>
      <c r="BX60">
        <f>IF('Här fyller du i din data'!U60,'Här fyller du i din data'!$I60,0)</f>
        <v>0</v>
      </c>
      <c r="BY60">
        <f>IF('Här fyller du i din data'!Z60,'Här fyller du i din data'!$I60,0)</f>
        <v>0</v>
      </c>
      <c r="BZ60">
        <f>IF('Här fyller du i din data'!AE60,'Här fyller du i din data'!$I60,0)</f>
        <v>0</v>
      </c>
      <c r="CA60">
        <f>IF('Här fyller du i din data'!AJ60,'Här fyller du i din data'!$I60,0)</f>
        <v>0</v>
      </c>
      <c r="CB60">
        <f>IF('Här fyller du i din data'!AO60,'Här fyller du i din data'!$I60,0)</f>
        <v>0</v>
      </c>
      <c r="CC60">
        <f>IF('Här fyller du i din data'!AT60,'Här fyller du i din data'!$I60,0)</f>
        <v>0</v>
      </c>
      <c r="CD60">
        <f>IF('Här fyller du i din data'!AY60,'Här fyller du i din data'!$I60,0)</f>
        <v>0</v>
      </c>
      <c r="CE60">
        <f>IF('Här fyller du i din data'!BD60,'Här fyller du i din data'!$I60,0)</f>
        <v>0</v>
      </c>
      <c r="CF60">
        <f>IF('Här fyller du i din data'!BI60,'Här fyller du i din data'!$I60,0)</f>
        <v>0</v>
      </c>
      <c r="CG60">
        <f>IF('Här fyller du i din data'!BN60,'Här fyller du i din data'!$I60,0)</f>
        <v>0</v>
      </c>
    </row>
    <row r="61" spans="1:85" s="16" customFormat="1" x14ac:dyDescent="0.25">
      <c r="A61" s="97"/>
      <c r="B61" s="97"/>
      <c r="C61" s="102"/>
      <c r="D61" s="15"/>
      <c r="E61" s="89">
        <f>IF(C61=Listor!G$3,Listor!J$3,0)+IF(C61=Listor!G$4,Listor!J$4,0)+IF(C61=Listor!G$5,Listor!J$5,0)+IF(C61=Listor!G$6,Listor!J$6,0)+IF(C61=Listor!G$7,Listor!J$7,0)+IF(C61=Listor!G$8,Listor!J$8,0)+IF(C61=Listor!G$9,Listor!J$9,0)</f>
        <v>0</v>
      </c>
      <c r="F61" s="54">
        <f t="shared" si="14"/>
        <v>0</v>
      </c>
      <c r="G61" s="54">
        <f ca="1">I61*F61/Listor!$X$2</f>
        <v>0</v>
      </c>
      <c r="H61" s="100"/>
      <c r="I61" s="3">
        <f t="shared" si="34"/>
        <v>0</v>
      </c>
      <c r="J61" s="96" t="e">
        <f t="shared" si="4"/>
        <v>#DIV/0!</v>
      </c>
      <c r="K61" s="97"/>
      <c r="L61" s="97"/>
      <c r="M61" s="97"/>
      <c r="N61" s="97"/>
      <c r="O61" s="96" t="e">
        <f t="shared" si="5"/>
        <v>#DIV/0!</v>
      </c>
      <c r="P61" s="97"/>
      <c r="Q61" s="97"/>
      <c r="R61" s="97"/>
      <c r="S61" s="97"/>
      <c r="T61" s="96" t="e">
        <f t="shared" si="6"/>
        <v>#DIV/0!</v>
      </c>
      <c r="U61" s="97"/>
      <c r="V61" s="97"/>
      <c r="W61" s="97"/>
      <c r="X61" s="97"/>
      <c r="Y61" s="96" t="e">
        <f t="shared" si="7"/>
        <v>#DIV/0!</v>
      </c>
      <c r="Z61" s="97"/>
      <c r="AA61" s="97"/>
      <c r="AB61" s="97"/>
      <c r="AC61" s="97"/>
      <c r="AD61" s="96" t="e">
        <f t="shared" si="8"/>
        <v>#DIV/0!</v>
      </c>
      <c r="AE61" s="97"/>
      <c r="AF61" s="97"/>
      <c r="AG61" s="97"/>
      <c r="AH61" s="97"/>
      <c r="AI61" s="96" t="e">
        <f t="shared" si="9"/>
        <v>#DIV/0!</v>
      </c>
      <c r="AJ61" s="97"/>
      <c r="AK61" s="97"/>
      <c r="AL61" s="97"/>
      <c r="AM61" s="97"/>
      <c r="AN61" s="51"/>
      <c r="AO61" s="14"/>
      <c r="AP61" s="14"/>
      <c r="AQ61" s="14"/>
      <c r="AR61" s="14"/>
      <c r="AS61" s="51" t="e">
        <f t="shared" si="25"/>
        <v>#DIV/0!</v>
      </c>
      <c r="AT61" s="14"/>
      <c r="AU61" s="14"/>
      <c r="AV61" s="14"/>
      <c r="AW61" s="14"/>
      <c r="AX61" s="51" t="e">
        <f t="shared" si="26"/>
        <v>#DIV/0!</v>
      </c>
      <c r="AY61" s="14"/>
      <c r="AZ61" s="14"/>
      <c r="BA61" s="14"/>
      <c r="BB61" s="14"/>
      <c r="BC61" s="51" t="e">
        <f t="shared" si="27"/>
        <v>#DIV/0!</v>
      </c>
      <c r="BD61" s="14"/>
      <c r="BE61" s="14"/>
      <c r="BF61" s="14"/>
      <c r="BG61" s="14"/>
      <c r="BH61" s="51" t="e">
        <f t="shared" si="28"/>
        <v>#DIV/0!</v>
      </c>
      <c r="BI61" s="14"/>
      <c r="BJ61" s="14"/>
      <c r="BK61" s="14"/>
      <c r="BL61" s="14"/>
      <c r="BM61" s="51" t="e">
        <f t="shared" si="29"/>
        <v>#DIV/0!</v>
      </c>
      <c r="BN61" s="14"/>
      <c r="BO61" s="14"/>
      <c r="BP61" s="14"/>
      <c r="BQ61" s="14"/>
      <c r="BR61" s="81" t="e">
        <f t="shared" si="20"/>
        <v>#DIV/0!</v>
      </c>
      <c r="BS61" s="54" t="e">
        <f t="shared" si="30"/>
        <v>#DIV/0!</v>
      </c>
      <c r="BT61" s="54" t="e">
        <f t="shared" si="31"/>
        <v>#DIV/0!</v>
      </c>
      <c r="BU61" s="54" t="e">
        <f t="shared" si="32"/>
        <v>#DIV/0!</v>
      </c>
      <c r="BV61">
        <f>IF('Här fyller du i din data'!K61,'Här fyller du i din data'!$I61,0)</f>
        <v>0</v>
      </c>
      <c r="BW61">
        <f>IF('Här fyller du i din data'!P61,'Här fyller du i din data'!$I61,0)</f>
        <v>0</v>
      </c>
      <c r="BX61">
        <f>IF('Här fyller du i din data'!U61,'Här fyller du i din data'!$I61,0)</f>
        <v>0</v>
      </c>
      <c r="BY61">
        <f>IF('Här fyller du i din data'!Z61,'Här fyller du i din data'!$I61,0)</f>
        <v>0</v>
      </c>
      <c r="BZ61">
        <f>IF('Här fyller du i din data'!AE61,'Här fyller du i din data'!$I61,0)</f>
        <v>0</v>
      </c>
      <c r="CA61">
        <f>IF('Här fyller du i din data'!AJ61,'Här fyller du i din data'!$I61,0)</f>
        <v>0</v>
      </c>
      <c r="CB61">
        <f>IF('Här fyller du i din data'!AO61,'Här fyller du i din data'!$I61,0)</f>
        <v>0</v>
      </c>
      <c r="CC61">
        <f>IF('Här fyller du i din data'!AT61,'Här fyller du i din data'!$I61,0)</f>
        <v>0</v>
      </c>
      <c r="CD61">
        <f>IF('Här fyller du i din data'!AY61,'Här fyller du i din data'!$I61,0)</f>
        <v>0</v>
      </c>
      <c r="CE61">
        <f>IF('Här fyller du i din data'!BD61,'Här fyller du i din data'!$I61,0)</f>
        <v>0</v>
      </c>
      <c r="CF61">
        <f>IF('Här fyller du i din data'!BI61,'Här fyller du i din data'!$I61,0)</f>
        <v>0</v>
      </c>
      <c r="CG61">
        <f>IF('Här fyller du i din data'!BN61,'Här fyller du i din data'!$I61,0)</f>
        <v>0</v>
      </c>
    </row>
    <row r="62" spans="1:85" x14ac:dyDescent="0.25">
      <c r="A62" s="97"/>
      <c r="B62" s="98"/>
      <c r="C62" s="103"/>
      <c r="D62" s="53"/>
      <c r="E62" s="89">
        <f>IF(C62=Listor!G$3,Listor!J$3,0)+IF(C62=Listor!G$4,Listor!J$4,0)+IF(C62=Listor!G$5,Listor!J$5,0)+IF(C62=Listor!G$6,Listor!J$6,0)+IF(C62=Listor!G$7,Listor!J$7,0)+IF(C62=Listor!G$8,Listor!J$8,0)+IF(C62=Listor!G$9,Listor!J$9,0)</f>
        <v>0</v>
      </c>
      <c r="F62" s="54">
        <f t="shared" si="14"/>
        <v>0</v>
      </c>
      <c r="G62" s="54">
        <f ca="1">I62*F62/Listor!$X$2</f>
        <v>0</v>
      </c>
      <c r="H62" s="99"/>
      <c r="I62" s="3">
        <f t="shared" si="34"/>
        <v>0</v>
      </c>
      <c r="J62" s="96" t="e">
        <f t="shared" si="4"/>
        <v>#DIV/0!</v>
      </c>
      <c r="K62" s="101"/>
      <c r="L62" s="98"/>
      <c r="M62" s="98"/>
      <c r="N62" s="98"/>
      <c r="O62" s="96" t="e">
        <f t="shared" si="5"/>
        <v>#DIV/0!</v>
      </c>
      <c r="P62" s="98"/>
      <c r="Q62" s="98"/>
      <c r="R62" s="98"/>
      <c r="S62" s="98"/>
      <c r="T62" s="96" t="e">
        <f t="shared" si="6"/>
        <v>#DIV/0!</v>
      </c>
      <c r="U62" s="101"/>
      <c r="V62" s="98"/>
      <c r="W62" s="98"/>
      <c r="X62" s="98"/>
      <c r="Y62" s="96" t="e">
        <f t="shared" si="7"/>
        <v>#DIV/0!</v>
      </c>
      <c r="Z62" s="101"/>
      <c r="AA62" s="98"/>
      <c r="AB62" s="98"/>
      <c r="AC62" s="98"/>
      <c r="AD62" s="96" t="e">
        <f t="shared" si="8"/>
        <v>#DIV/0!</v>
      </c>
      <c r="AE62" s="101"/>
      <c r="AF62" s="98"/>
      <c r="AG62" s="98"/>
      <c r="AH62" s="98"/>
      <c r="AI62" s="96" t="e">
        <f t="shared" si="9"/>
        <v>#DIV/0!</v>
      </c>
      <c r="AJ62" s="101"/>
      <c r="AK62" s="98"/>
      <c r="AL62" s="98"/>
      <c r="AM62" s="98"/>
      <c r="AN62" s="51"/>
      <c r="AO62" s="8"/>
      <c r="AP62" s="3"/>
      <c r="AQ62" s="3"/>
      <c r="AR62" s="3"/>
      <c r="AS62" s="51" t="e">
        <f t="shared" si="25"/>
        <v>#DIV/0!</v>
      </c>
      <c r="AT62" s="8"/>
      <c r="AU62" s="3"/>
      <c r="AV62" s="3"/>
      <c r="AW62" s="3"/>
      <c r="AX62" s="51" t="e">
        <f t="shared" si="26"/>
        <v>#DIV/0!</v>
      </c>
      <c r="AY62" s="8"/>
      <c r="AZ62" s="3"/>
      <c r="BA62" s="3"/>
      <c r="BB62" s="3"/>
      <c r="BC62" s="51" t="e">
        <f t="shared" si="27"/>
        <v>#DIV/0!</v>
      </c>
      <c r="BD62" s="8"/>
      <c r="BE62" s="3"/>
      <c r="BF62" s="3"/>
      <c r="BG62" s="3"/>
      <c r="BH62" s="51" t="e">
        <f t="shared" si="28"/>
        <v>#DIV/0!</v>
      </c>
      <c r="BI62" s="8"/>
      <c r="BJ62" s="3"/>
      <c r="BK62" s="3"/>
      <c r="BL62" s="3"/>
      <c r="BM62" s="51" t="e">
        <f t="shared" si="29"/>
        <v>#DIV/0!</v>
      </c>
      <c r="BN62" s="8"/>
      <c r="BO62" s="3"/>
      <c r="BP62" s="3"/>
      <c r="BQ62" s="3"/>
      <c r="BR62" s="81" t="e">
        <f t="shared" si="20"/>
        <v>#DIV/0!</v>
      </c>
      <c r="BS62" s="54" t="e">
        <f t="shared" si="30"/>
        <v>#DIV/0!</v>
      </c>
      <c r="BT62" s="54" t="e">
        <f t="shared" si="31"/>
        <v>#DIV/0!</v>
      </c>
      <c r="BU62" s="54" t="e">
        <f t="shared" si="32"/>
        <v>#DIV/0!</v>
      </c>
      <c r="BV62">
        <f>IF('Här fyller du i din data'!K62,'Här fyller du i din data'!$I62,0)</f>
        <v>0</v>
      </c>
      <c r="BW62">
        <f>IF('Här fyller du i din data'!P62,'Här fyller du i din data'!$I62,0)</f>
        <v>0</v>
      </c>
      <c r="BX62">
        <f>IF('Här fyller du i din data'!U62,'Här fyller du i din data'!$I62,0)</f>
        <v>0</v>
      </c>
      <c r="BY62">
        <f>IF('Här fyller du i din data'!Z62,'Här fyller du i din data'!$I62,0)</f>
        <v>0</v>
      </c>
      <c r="BZ62">
        <f>IF('Här fyller du i din data'!AE62,'Här fyller du i din data'!$I62,0)</f>
        <v>0</v>
      </c>
      <c r="CA62">
        <f>IF('Här fyller du i din data'!AJ62,'Här fyller du i din data'!$I62,0)</f>
        <v>0</v>
      </c>
      <c r="CB62">
        <f>IF('Här fyller du i din data'!AO62,'Här fyller du i din data'!$I62,0)</f>
        <v>0</v>
      </c>
      <c r="CC62">
        <f>IF('Här fyller du i din data'!AT62,'Här fyller du i din data'!$I62,0)</f>
        <v>0</v>
      </c>
      <c r="CD62">
        <f>IF('Här fyller du i din data'!AY62,'Här fyller du i din data'!$I62,0)</f>
        <v>0</v>
      </c>
      <c r="CE62">
        <f>IF('Här fyller du i din data'!BD62,'Här fyller du i din data'!$I62,0)</f>
        <v>0</v>
      </c>
      <c r="CF62">
        <f>IF('Här fyller du i din data'!BI62,'Här fyller du i din data'!$I62,0)</f>
        <v>0</v>
      </c>
      <c r="CG62">
        <f>IF('Här fyller du i din data'!BN62,'Här fyller du i din data'!$I62,0)</f>
        <v>0</v>
      </c>
    </row>
    <row r="63" spans="1:85" s="16" customFormat="1" x14ac:dyDescent="0.25">
      <c r="A63" s="97"/>
      <c r="B63" s="97"/>
      <c r="C63" s="102"/>
      <c r="D63" s="15"/>
      <c r="E63" s="89">
        <f>IF(C63=Listor!G$3,Listor!J$3,0)+IF(C63=Listor!G$4,Listor!J$4,0)+IF(C63=Listor!G$5,Listor!J$5,0)+IF(C63=Listor!G$6,Listor!J$6,0)+IF(C63=Listor!G$7,Listor!J$7,0)+IF(C63=Listor!G$8,Listor!J$8,0)+IF(C63=Listor!G$9,Listor!J$9,0)</f>
        <v>0</v>
      </c>
      <c r="F63" s="54">
        <f t="shared" si="14"/>
        <v>0</v>
      </c>
      <c r="G63" s="54">
        <f ca="1">I63*F63/Listor!$X$2</f>
        <v>0</v>
      </c>
      <c r="H63" s="100"/>
      <c r="I63" s="3">
        <f t="shared" si="34"/>
        <v>0</v>
      </c>
      <c r="J63" s="96" t="e">
        <f t="shared" si="4"/>
        <v>#DIV/0!</v>
      </c>
      <c r="K63" s="97"/>
      <c r="L63" s="97"/>
      <c r="M63" s="97"/>
      <c r="N63" s="97"/>
      <c r="O63" s="96" t="e">
        <f t="shared" si="5"/>
        <v>#DIV/0!</v>
      </c>
      <c r="P63" s="97"/>
      <c r="Q63" s="97"/>
      <c r="R63" s="97"/>
      <c r="S63" s="97"/>
      <c r="T63" s="96" t="e">
        <f t="shared" si="6"/>
        <v>#DIV/0!</v>
      </c>
      <c r="U63" s="97"/>
      <c r="V63" s="97"/>
      <c r="W63" s="97"/>
      <c r="X63" s="97"/>
      <c r="Y63" s="96" t="e">
        <f t="shared" si="7"/>
        <v>#DIV/0!</v>
      </c>
      <c r="Z63" s="97"/>
      <c r="AA63" s="97"/>
      <c r="AB63" s="97"/>
      <c r="AC63" s="97"/>
      <c r="AD63" s="96" t="e">
        <f t="shared" si="8"/>
        <v>#DIV/0!</v>
      </c>
      <c r="AE63" s="97"/>
      <c r="AF63" s="97"/>
      <c r="AG63" s="97"/>
      <c r="AH63" s="97"/>
      <c r="AI63" s="96" t="e">
        <f t="shared" si="9"/>
        <v>#DIV/0!</v>
      </c>
      <c r="AJ63" s="97"/>
      <c r="AK63" s="97"/>
      <c r="AL63" s="97"/>
      <c r="AM63" s="97"/>
      <c r="AN63" s="51"/>
      <c r="AO63" s="14"/>
      <c r="AP63" s="14"/>
      <c r="AQ63" s="14"/>
      <c r="AR63" s="14"/>
      <c r="AS63" s="51" t="e">
        <f t="shared" si="25"/>
        <v>#DIV/0!</v>
      </c>
      <c r="AT63" s="14"/>
      <c r="AU63" s="14"/>
      <c r="AV63" s="14"/>
      <c r="AW63" s="14"/>
      <c r="AX63" s="51" t="e">
        <f t="shared" si="26"/>
        <v>#DIV/0!</v>
      </c>
      <c r="AY63" s="14"/>
      <c r="AZ63" s="14"/>
      <c r="BA63" s="14"/>
      <c r="BB63" s="14"/>
      <c r="BC63" s="51" t="e">
        <f t="shared" si="27"/>
        <v>#DIV/0!</v>
      </c>
      <c r="BD63" s="14"/>
      <c r="BE63" s="14"/>
      <c r="BF63" s="14"/>
      <c r="BG63" s="14"/>
      <c r="BH63" s="51" t="e">
        <f t="shared" si="28"/>
        <v>#DIV/0!</v>
      </c>
      <c r="BI63" s="14"/>
      <c r="BJ63" s="14"/>
      <c r="BK63" s="14"/>
      <c r="BL63" s="14"/>
      <c r="BM63" s="51" t="e">
        <f t="shared" si="29"/>
        <v>#DIV/0!</v>
      </c>
      <c r="BN63" s="14"/>
      <c r="BO63" s="14"/>
      <c r="BP63" s="14"/>
      <c r="BQ63" s="14"/>
      <c r="BR63" s="81" t="e">
        <f t="shared" si="20"/>
        <v>#DIV/0!</v>
      </c>
      <c r="BS63" s="54" t="e">
        <f t="shared" si="30"/>
        <v>#DIV/0!</v>
      </c>
      <c r="BT63" s="54" t="e">
        <f t="shared" si="31"/>
        <v>#DIV/0!</v>
      </c>
      <c r="BU63" s="54" t="e">
        <f t="shared" si="32"/>
        <v>#DIV/0!</v>
      </c>
      <c r="BV63">
        <f>IF('Här fyller du i din data'!K63,'Här fyller du i din data'!$I63,0)</f>
        <v>0</v>
      </c>
      <c r="BW63">
        <f>IF('Här fyller du i din data'!P63,'Här fyller du i din data'!$I63,0)</f>
        <v>0</v>
      </c>
      <c r="BX63">
        <f>IF('Här fyller du i din data'!U63,'Här fyller du i din data'!$I63,0)</f>
        <v>0</v>
      </c>
      <c r="BY63">
        <f>IF('Här fyller du i din data'!Z63,'Här fyller du i din data'!$I63,0)</f>
        <v>0</v>
      </c>
      <c r="BZ63">
        <f>IF('Här fyller du i din data'!AE63,'Här fyller du i din data'!$I63,0)</f>
        <v>0</v>
      </c>
      <c r="CA63">
        <f>IF('Här fyller du i din data'!AJ63,'Här fyller du i din data'!$I63,0)</f>
        <v>0</v>
      </c>
      <c r="CB63">
        <f>IF('Här fyller du i din data'!AO63,'Här fyller du i din data'!$I63,0)</f>
        <v>0</v>
      </c>
      <c r="CC63">
        <f>IF('Här fyller du i din data'!AT63,'Här fyller du i din data'!$I63,0)</f>
        <v>0</v>
      </c>
      <c r="CD63">
        <f>IF('Här fyller du i din data'!AY63,'Här fyller du i din data'!$I63,0)</f>
        <v>0</v>
      </c>
      <c r="CE63">
        <f>IF('Här fyller du i din data'!BD63,'Här fyller du i din data'!$I63,0)</f>
        <v>0</v>
      </c>
      <c r="CF63">
        <f>IF('Här fyller du i din data'!BI63,'Här fyller du i din data'!$I63,0)</f>
        <v>0</v>
      </c>
      <c r="CG63">
        <f>IF('Här fyller du i din data'!BN63,'Här fyller du i din data'!$I63,0)</f>
        <v>0</v>
      </c>
    </row>
    <row r="64" spans="1:85" x14ac:dyDescent="0.25">
      <c r="A64" s="97"/>
      <c r="B64" s="98"/>
      <c r="C64" s="103"/>
      <c r="D64" s="53"/>
      <c r="E64" s="89">
        <f>IF(C64=Listor!G$3,Listor!J$3,0)+IF(C64=Listor!G$4,Listor!J$4,0)+IF(C64=Listor!G$5,Listor!J$5,0)+IF(C64=Listor!G$6,Listor!J$6,0)+IF(C64=Listor!G$7,Listor!J$7,0)+IF(C64=Listor!G$8,Listor!J$8,0)+IF(C64=Listor!G$9,Listor!J$9,0)</f>
        <v>0</v>
      </c>
      <c r="F64" s="54">
        <f t="shared" si="14"/>
        <v>0</v>
      </c>
      <c r="G64" s="54">
        <f ca="1">I64*F64/Listor!$X$2</f>
        <v>0</v>
      </c>
      <c r="H64" s="99"/>
      <c r="I64" s="3">
        <f t="shared" si="34"/>
        <v>0</v>
      </c>
      <c r="J64" s="96" t="e">
        <f t="shared" si="4"/>
        <v>#DIV/0!</v>
      </c>
      <c r="K64" s="101"/>
      <c r="L64" s="98"/>
      <c r="M64" s="98"/>
      <c r="N64" s="98"/>
      <c r="O64" s="96" t="e">
        <f t="shared" si="5"/>
        <v>#DIV/0!</v>
      </c>
      <c r="P64" s="98"/>
      <c r="Q64" s="98"/>
      <c r="R64" s="98"/>
      <c r="S64" s="98"/>
      <c r="T64" s="96" t="e">
        <f t="shared" si="6"/>
        <v>#DIV/0!</v>
      </c>
      <c r="U64" s="101"/>
      <c r="V64" s="98"/>
      <c r="W64" s="98"/>
      <c r="X64" s="98"/>
      <c r="Y64" s="96" t="e">
        <f t="shared" si="7"/>
        <v>#DIV/0!</v>
      </c>
      <c r="Z64" s="101"/>
      <c r="AA64" s="98"/>
      <c r="AB64" s="98"/>
      <c r="AC64" s="98"/>
      <c r="AD64" s="96" t="e">
        <f t="shared" si="8"/>
        <v>#DIV/0!</v>
      </c>
      <c r="AE64" s="101"/>
      <c r="AF64" s="98"/>
      <c r="AG64" s="98"/>
      <c r="AH64" s="98"/>
      <c r="AI64" s="96" t="e">
        <f t="shared" si="9"/>
        <v>#DIV/0!</v>
      </c>
      <c r="AJ64" s="101"/>
      <c r="AK64" s="98"/>
      <c r="AL64" s="98"/>
      <c r="AM64" s="98"/>
      <c r="AN64" s="51"/>
      <c r="AO64" s="8"/>
      <c r="AP64" s="3"/>
      <c r="AQ64" s="3"/>
      <c r="AR64" s="3"/>
      <c r="AS64" s="51" t="e">
        <f t="shared" si="25"/>
        <v>#DIV/0!</v>
      </c>
      <c r="AT64" s="8"/>
      <c r="AU64" s="3"/>
      <c r="AV64" s="3"/>
      <c r="AW64" s="3"/>
      <c r="AX64" s="51" t="e">
        <f t="shared" si="26"/>
        <v>#DIV/0!</v>
      </c>
      <c r="AY64" s="8"/>
      <c r="AZ64" s="3"/>
      <c r="BA64" s="3"/>
      <c r="BB64" s="3"/>
      <c r="BC64" s="51" t="e">
        <f t="shared" si="27"/>
        <v>#DIV/0!</v>
      </c>
      <c r="BD64" s="8"/>
      <c r="BE64" s="3"/>
      <c r="BF64" s="3"/>
      <c r="BG64" s="3"/>
      <c r="BH64" s="51" t="e">
        <f t="shared" si="28"/>
        <v>#DIV/0!</v>
      </c>
      <c r="BI64" s="8"/>
      <c r="BJ64" s="3"/>
      <c r="BK64" s="3"/>
      <c r="BL64" s="3"/>
      <c r="BM64" s="51" t="e">
        <f t="shared" si="29"/>
        <v>#DIV/0!</v>
      </c>
      <c r="BN64" s="8"/>
      <c r="BO64" s="3"/>
      <c r="BP64" s="3"/>
      <c r="BQ64" s="3"/>
      <c r="BR64" s="81" t="e">
        <f t="shared" si="20"/>
        <v>#DIV/0!</v>
      </c>
      <c r="BS64" s="54" t="e">
        <f t="shared" si="30"/>
        <v>#DIV/0!</v>
      </c>
      <c r="BT64" s="54" t="e">
        <f t="shared" si="31"/>
        <v>#DIV/0!</v>
      </c>
      <c r="BU64" s="54" t="e">
        <f t="shared" si="32"/>
        <v>#DIV/0!</v>
      </c>
      <c r="BV64">
        <f>IF('Här fyller du i din data'!K64,'Här fyller du i din data'!$I64,0)</f>
        <v>0</v>
      </c>
      <c r="BW64">
        <f>IF('Här fyller du i din data'!P64,'Här fyller du i din data'!$I64,0)</f>
        <v>0</v>
      </c>
      <c r="BX64">
        <f>IF('Här fyller du i din data'!U64,'Här fyller du i din data'!$I64,0)</f>
        <v>0</v>
      </c>
      <c r="BY64">
        <f>IF('Här fyller du i din data'!Z64,'Här fyller du i din data'!$I64,0)</f>
        <v>0</v>
      </c>
      <c r="BZ64">
        <f>IF('Här fyller du i din data'!AE64,'Här fyller du i din data'!$I64,0)</f>
        <v>0</v>
      </c>
      <c r="CA64">
        <f>IF('Här fyller du i din data'!AJ64,'Här fyller du i din data'!$I64,0)</f>
        <v>0</v>
      </c>
      <c r="CB64">
        <f>IF('Här fyller du i din data'!AO64,'Här fyller du i din data'!$I64,0)</f>
        <v>0</v>
      </c>
      <c r="CC64">
        <f>IF('Här fyller du i din data'!AT64,'Här fyller du i din data'!$I64,0)</f>
        <v>0</v>
      </c>
      <c r="CD64">
        <f>IF('Här fyller du i din data'!AY64,'Här fyller du i din data'!$I64,0)</f>
        <v>0</v>
      </c>
      <c r="CE64">
        <f>IF('Här fyller du i din data'!BD64,'Här fyller du i din data'!$I64,0)</f>
        <v>0</v>
      </c>
      <c r="CF64">
        <f>IF('Här fyller du i din data'!BI64,'Här fyller du i din data'!$I64,0)</f>
        <v>0</v>
      </c>
      <c r="CG64">
        <f>IF('Här fyller du i din data'!BN64,'Här fyller du i din data'!$I64,0)</f>
        <v>0</v>
      </c>
    </row>
    <row r="65" spans="1:85" s="16" customFormat="1" hidden="1" x14ac:dyDescent="0.25">
      <c r="A65" s="101"/>
      <c r="B65" s="101"/>
      <c r="C65" s="114"/>
      <c r="D65" s="15"/>
      <c r="E65" s="115"/>
      <c r="F65" s="54">
        <f>COUNTA(K65,P65,U65,Z65,AE65,AJ65,AO65,AT65,AY65,BD65,BI65,BN65)</f>
        <v>0</v>
      </c>
      <c r="G65" s="54">
        <f ca="1">I65*F65/Listor!$X$2</f>
        <v>0</v>
      </c>
      <c r="H65" s="116"/>
      <c r="I65" s="3"/>
      <c r="J65" s="96"/>
      <c r="K65" s="97"/>
      <c r="L65" s="97"/>
      <c r="M65" s="97"/>
      <c r="N65" s="97"/>
      <c r="O65" s="96"/>
      <c r="P65" s="97"/>
      <c r="Q65" s="97"/>
      <c r="R65" s="97"/>
      <c r="S65" s="97"/>
      <c r="T65" s="96"/>
      <c r="U65" s="97"/>
      <c r="V65" s="97"/>
      <c r="W65" s="97"/>
      <c r="X65" s="97"/>
      <c r="Y65" s="96"/>
      <c r="Z65" s="97"/>
      <c r="AA65" s="97"/>
      <c r="AB65" s="97"/>
      <c r="AC65" s="97"/>
      <c r="AD65" s="96"/>
      <c r="AE65" s="97"/>
      <c r="AF65" s="97"/>
      <c r="AG65" s="97"/>
      <c r="AH65" s="97"/>
      <c r="AI65" s="96"/>
      <c r="AJ65" s="97"/>
      <c r="AK65" s="97"/>
      <c r="AL65" s="97"/>
      <c r="AM65" s="97"/>
      <c r="AN65" s="51" t="e">
        <f t="shared" ref="AN65" si="35">AO65/$I65-1</f>
        <v>#DIV/0!</v>
      </c>
      <c r="AO65" s="14"/>
      <c r="AP65" s="14"/>
      <c r="AQ65" s="14"/>
      <c r="AR65" s="14"/>
      <c r="AS65" s="51" t="e">
        <f t="shared" si="25"/>
        <v>#DIV/0!</v>
      </c>
      <c r="AT65" s="14"/>
      <c r="AU65" s="14"/>
      <c r="AV65" s="14"/>
      <c r="AW65" s="14"/>
      <c r="AX65" s="51" t="e">
        <f t="shared" si="26"/>
        <v>#DIV/0!</v>
      </c>
      <c r="AY65" s="14"/>
      <c r="AZ65" s="14"/>
      <c r="BA65" s="14"/>
      <c r="BB65" s="14"/>
      <c r="BC65" s="51" t="e">
        <f t="shared" si="27"/>
        <v>#DIV/0!</v>
      </c>
      <c r="BD65" s="14"/>
      <c r="BE65" s="14"/>
      <c r="BF65" s="14"/>
      <c r="BG65" s="14"/>
      <c r="BH65" s="51" t="e">
        <f t="shared" si="28"/>
        <v>#DIV/0!</v>
      </c>
      <c r="BI65" s="14"/>
      <c r="BJ65" s="14"/>
      <c r="BK65" s="14"/>
      <c r="BL65" s="14"/>
      <c r="BM65" s="51" t="e">
        <f t="shared" si="29"/>
        <v>#DIV/0!</v>
      </c>
      <c r="BN65" s="14"/>
      <c r="BO65" s="14"/>
      <c r="BP65" s="14"/>
      <c r="BQ65" s="14"/>
      <c r="BR65" s="81"/>
      <c r="BS65" s="54"/>
      <c r="BT65" s="54"/>
      <c r="BU65" s="54"/>
      <c r="BV65"/>
      <c r="BW65"/>
      <c r="BX65"/>
      <c r="BY65"/>
      <c r="BZ65"/>
      <c r="CA65"/>
      <c r="CB65"/>
      <c r="CC65"/>
      <c r="CD65"/>
      <c r="CE65"/>
      <c r="CF65"/>
      <c r="CG65"/>
    </row>
    <row r="66" spans="1:85" ht="15.75" thickBot="1" x14ac:dyDescent="0.3">
      <c r="K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D66" s="39"/>
      <c r="BI66" s="39"/>
      <c r="BN66" s="39"/>
      <c r="BR66" s="39"/>
    </row>
    <row r="67" spans="1:85" ht="15.75" thickBot="1" x14ac:dyDescent="0.3">
      <c r="A67" s="119" t="s">
        <v>25</v>
      </c>
      <c r="B67" s="120"/>
      <c r="C67" s="71" t="s">
        <v>52</v>
      </c>
      <c r="D67" s="37"/>
      <c r="E67" s="36" t="s">
        <v>53</v>
      </c>
      <c r="F67" s="36"/>
      <c r="G67" s="36"/>
      <c r="H67" s="38"/>
      <c r="J67" s="86"/>
      <c r="K67" s="86"/>
      <c r="L67" s="86"/>
      <c r="M67" s="94"/>
      <c r="N67" s="39"/>
      <c r="O67" s="39"/>
      <c r="P67" s="39"/>
      <c r="Q67" s="39"/>
      <c r="R67" s="39"/>
      <c r="S67" s="39"/>
      <c r="T67" s="39"/>
      <c r="U67" s="39"/>
      <c r="V67" s="39"/>
      <c r="W67" s="39"/>
      <c r="X67" s="39"/>
      <c r="Y67" s="19"/>
      <c r="Z67" s="19"/>
      <c r="AA67" s="19"/>
      <c r="AB67" s="19"/>
      <c r="AC67" s="19"/>
      <c r="AD67" s="19"/>
      <c r="AE67" s="19"/>
      <c r="AF67" s="19"/>
      <c r="AG67" s="40"/>
      <c r="AH67" s="40"/>
      <c r="AI67" s="40"/>
      <c r="AJ67" s="40"/>
      <c r="AK67" s="40"/>
      <c r="AL67" s="40"/>
      <c r="AM67" s="40"/>
      <c r="AN67" s="40"/>
      <c r="AO67" s="40"/>
      <c r="AP67" s="40"/>
      <c r="AQ67" s="40"/>
      <c r="AR67" s="40"/>
      <c r="AS67" s="40"/>
      <c r="AT67" s="40"/>
      <c r="AU67" s="40"/>
      <c r="AV67" s="40"/>
      <c r="AW67" s="40"/>
      <c r="AX67" s="39"/>
      <c r="AY67" s="39"/>
      <c r="AZ67" s="39"/>
    </row>
    <row r="68" spans="1:85" x14ac:dyDescent="0.25">
      <c r="B68" s="35"/>
      <c r="C68" s="72" t="s">
        <v>47</v>
      </c>
      <c r="D68" s="22"/>
      <c r="E68">
        <v>150</v>
      </c>
      <c r="H68" s="85"/>
      <c r="I68" s="86"/>
      <c r="J68" s="86"/>
      <c r="K68" s="86"/>
      <c r="L68" s="86"/>
      <c r="M68" s="95"/>
      <c r="N68" s="93"/>
      <c r="O68" s="93"/>
      <c r="P68" s="19"/>
      <c r="Q68" s="42"/>
      <c r="R68" s="43"/>
      <c r="S68" s="44"/>
      <c r="T68" s="43"/>
      <c r="U68" s="45"/>
      <c r="V68" s="43"/>
      <c r="W68" s="43"/>
      <c r="X68" s="42"/>
      <c r="Y68" s="43"/>
      <c r="Z68" s="43"/>
      <c r="AA68" s="45"/>
      <c r="AB68" s="43"/>
      <c r="AC68" s="43"/>
      <c r="AD68" s="19"/>
      <c r="AE68" s="43"/>
      <c r="AF68" s="19"/>
      <c r="AG68" s="40"/>
      <c r="AH68" s="40"/>
      <c r="AI68" s="40"/>
      <c r="AJ68" s="40"/>
      <c r="AK68" s="40"/>
      <c r="AL68" s="40"/>
      <c r="AM68" s="40"/>
      <c r="AN68" s="40"/>
      <c r="AO68" s="40"/>
      <c r="AP68" s="40"/>
      <c r="AQ68" s="40"/>
      <c r="AR68" s="40"/>
      <c r="AS68" s="40"/>
      <c r="AT68" s="40"/>
      <c r="AU68" s="40"/>
      <c r="AV68" s="40"/>
      <c r="AW68" s="40"/>
      <c r="AX68" s="39"/>
      <c r="AY68" s="39"/>
      <c r="AZ68" s="39"/>
    </row>
    <row r="69" spans="1:85" x14ac:dyDescent="0.25">
      <c r="A69" s="24" t="s">
        <v>4</v>
      </c>
      <c r="B69" s="28"/>
      <c r="C69" s="53" t="s">
        <v>48</v>
      </c>
      <c r="D69" s="17"/>
      <c r="E69">
        <v>138</v>
      </c>
      <c r="H69" s="85"/>
      <c r="I69" s="86">
        <v>-20</v>
      </c>
      <c r="J69" s="86"/>
      <c r="K69" s="87">
        <v>-0.1333333333333333</v>
      </c>
      <c r="L69" s="86"/>
      <c r="M69" s="46"/>
      <c r="N69" s="93"/>
      <c r="O69" s="93"/>
      <c r="P69" s="19"/>
      <c r="Q69" s="19"/>
      <c r="R69" s="19"/>
      <c r="S69" s="46"/>
      <c r="T69" s="19"/>
      <c r="U69" s="19"/>
      <c r="V69" s="19"/>
      <c r="W69" s="19"/>
      <c r="X69" s="19"/>
      <c r="Y69" s="19"/>
      <c r="Z69" s="19"/>
      <c r="AA69" s="19"/>
      <c r="AB69" s="19"/>
      <c r="AC69" s="19"/>
      <c r="AD69" s="19"/>
      <c r="AE69" s="19"/>
      <c r="AF69" s="19"/>
      <c r="AG69" s="40"/>
      <c r="AH69" s="40"/>
      <c r="AI69" s="40"/>
      <c r="AJ69" s="40"/>
      <c r="AK69" s="40"/>
      <c r="AL69" s="40"/>
      <c r="AM69" s="40"/>
      <c r="AN69" s="40"/>
      <c r="AO69" s="40"/>
      <c r="AP69" s="40"/>
      <c r="AQ69" s="40"/>
      <c r="AR69" s="40"/>
      <c r="AS69" s="40"/>
      <c r="AT69" s="40"/>
      <c r="AU69" s="40"/>
      <c r="AV69" s="40"/>
      <c r="AW69" s="40"/>
      <c r="AX69" s="39"/>
      <c r="AY69" s="39"/>
      <c r="AZ69" s="39"/>
    </row>
    <row r="70" spans="1:85" x14ac:dyDescent="0.25">
      <c r="A70" s="23" t="s">
        <v>5</v>
      </c>
      <c r="B70" s="30"/>
      <c r="C70" s="53" t="s">
        <v>49</v>
      </c>
      <c r="D70" s="17"/>
      <c r="E70">
        <v>126</v>
      </c>
      <c r="H70" s="85"/>
      <c r="I70" s="86">
        <v>-19.8</v>
      </c>
      <c r="J70" s="86">
        <v>-6</v>
      </c>
      <c r="K70" s="87">
        <v>-0.13200000000000012</v>
      </c>
      <c r="L70" s="86"/>
      <c r="M70" s="46"/>
      <c r="N70" s="93"/>
      <c r="O70" s="93"/>
      <c r="P70" s="19"/>
      <c r="Q70" s="19"/>
      <c r="R70" s="19"/>
      <c r="S70" s="46"/>
      <c r="T70" s="19"/>
      <c r="U70" s="19"/>
      <c r="V70" s="19"/>
      <c r="W70" s="19"/>
      <c r="X70" s="19"/>
      <c r="Y70" s="19"/>
      <c r="Z70" s="19"/>
      <c r="AA70" s="19"/>
      <c r="AB70" s="19"/>
      <c r="AC70" s="19"/>
      <c r="AD70" s="19"/>
      <c r="AE70" s="19"/>
      <c r="AF70" s="19"/>
      <c r="AG70" s="40"/>
      <c r="AH70" s="40"/>
      <c r="AI70" s="40"/>
      <c r="AJ70" s="40"/>
      <c r="AK70" s="40"/>
      <c r="AL70" s="40"/>
      <c r="AM70" s="40"/>
      <c r="AN70" s="40"/>
      <c r="AO70" s="40"/>
      <c r="AP70" s="40"/>
      <c r="AQ70" s="40"/>
      <c r="AR70" s="40"/>
      <c r="AS70" s="40"/>
      <c r="AT70" s="40"/>
      <c r="AU70" s="40"/>
      <c r="AV70" s="40"/>
      <c r="AW70" s="40"/>
      <c r="AX70" s="39"/>
      <c r="AY70" s="39"/>
      <c r="AZ70" s="39"/>
    </row>
    <row r="71" spans="1:85" x14ac:dyDescent="0.25">
      <c r="A71" s="25" t="s">
        <v>6</v>
      </c>
      <c r="B71" s="29"/>
      <c r="C71" s="53" t="s">
        <v>50</v>
      </c>
      <c r="D71" s="17"/>
      <c r="E71">
        <v>120</v>
      </c>
      <c r="H71" s="85"/>
      <c r="I71" s="86">
        <v>-5.8</v>
      </c>
      <c r="J71" s="86">
        <v>5.8</v>
      </c>
      <c r="K71" s="87">
        <v>-3.8666666666666738E-2</v>
      </c>
      <c r="L71" s="86"/>
      <c r="M71" s="46"/>
      <c r="N71" s="93"/>
      <c r="O71" s="93"/>
      <c r="P71" s="19"/>
      <c r="Q71" s="19"/>
      <c r="R71" s="19"/>
      <c r="S71" s="46"/>
      <c r="T71" s="19"/>
      <c r="U71" s="19"/>
      <c r="V71" s="19"/>
      <c r="W71" s="19"/>
      <c r="X71" s="19"/>
      <c r="Y71" s="19"/>
      <c r="Z71" s="19"/>
      <c r="AA71" s="19"/>
      <c r="AB71" s="19"/>
      <c r="AC71" s="19"/>
      <c r="AD71" s="19"/>
      <c r="AE71" s="19"/>
      <c r="AF71" s="19"/>
      <c r="AG71" s="40"/>
      <c r="AH71" s="40"/>
      <c r="AI71" s="40"/>
      <c r="AJ71" s="40"/>
      <c r="AK71" s="40"/>
      <c r="AL71" s="40"/>
      <c r="AM71" s="40"/>
      <c r="AN71" s="40"/>
      <c r="AO71" s="40"/>
      <c r="AP71" s="40"/>
      <c r="AQ71" s="40"/>
      <c r="AR71" s="40"/>
      <c r="AS71" s="40"/>
      <c r="AT71" s="40"/>
      <c r="AU71" s="40"/>
      <c r="AV71" s="40"/>
      <c r="AW71" s="40"/>
      <c r="AX71" s="39"/>
      <c r="AY71" s="39"/>
      <c r="AZ71" s="39"/>
    </row>
    <row r="72" spans="1:85" ht="30" x14ac:dyDescent="0.25">
      <c r="A72" s="26" t="s">
        <v>7</v>
      </c>
      <c r="B72" s="31"/>
      <c r="C72" s="53" t="s">
        <v>75</v>
      </c>
      <c r="D72" s="17"/>
      <c r="E72">
        <v>138</v>
      </c>
      <c r="H72" s="85"/>
      <c r="I72" s="86">
        <v>6</v>
      </c>
      <c r="J72" s="86">
        <v>20.8</v>
      </c>
      <c r="K72" s="87">
        <v>4.0000000000000036E-2</v>
      </c>
      <c r="L72" s="86"/>
      <c r="M72" s="46"/>
      <c r="N72" s="93"/>
      <c r="O72" s="93"/>
      <c r="P72" s="19"/>
      <c r="Q72" s="19"/>
      <c r="R72" s="19"/>
      <c r="S72" s="46"/>
      <c r="T72" s="19"/>
      <c r="U72" s="19"/>
      <c r="V72" s="19"/>
      <c r="W72" s="19"/>
      <c r="X72" s="19"/>
      <c r="Y72" s="19"/>
      <c r="Z72" s="19"/>
      <c r="AA72" s="19"/>
      <c r="AB72" s="19"/>
      <c r="AC72" s="19"/>
      <c r="AD72" s="19"/>
      <c r="AE72" s="19"/>
      <c r="AF72" s="19"/>
      <c r="AG72" s="40"/>
      <c r="AH72" s="40"/>
      <c r="AI72" s="40"/>
      <c r="AJ72" s="40"/>
      <c r="AK72" s="40"/>
      <c r="AL72" s="40"/>
      <c r="AM72" s="40"/>
      <c r="AN72" s="40"/>
      <c r="AO72" s="40"/>
      <c r="AP72" s="40"/>
      <c r="AQ72" s="40"/>
      <c r="AR72" s="40"/>
      <c r="AS72" s="40"/>
      <c r="AT72" s="40"/>
      <c r="AU72" s="40"/>
      <c r="AV72" s="40"/>
      <c r="AW72" s="40"/>
      <c r="AX72" s="39"/>
      <c r="AY72" s="39"/>
      <c r="AZ72" s="39"/>
    </row>
    <row r="73" spans="1:85" ht="30" x14ac:dyDescent="0.25">
      <c r="A73" s="27" t="s">
        <v>8</v>
      </c>
      <c r="B73" s="32"/>
      <c r="C73" s="53" t="s">
        <v>76</v>
      </c>
      <c r="D73" s="17"/>
      <c r="E73">
        <v>150</v>
      </c>
      <c r="H73" s="85"/>
      <c r="I73" s="86">
        <v>21</v>
      </c>
      <c r="J73" s="86">
        <v>40.799999999999997</v>
      </c>
      <c r="K73" s="87">
        <v>0.1399999999999999</v>
      </c>
      <c r="L73" s="86"/>
      <c r="M73" s="46"/>
      <c r="N73" s="93"/>
      <c r="O73" s="93"/>
      <c r="P73" s="19"/>
      <c r="Q73" s="47"/>
      <c r="R73" s="19"/>
      <c r="S73" s="46"/>
      <c r="T73" s="19"/>
      <c r="U73" s="19"/>
      <c r="V73" s="19"/>
      <c r="W73" s="19"/>
      <c r="X73" s="19"/>
      <c r="Y73" s="19"/>
      <c r="Z73" s="19"/>
      <c r="AA73" s="19"/>
      <c r="AB73" s="19"/>
      <c r="AC73" s="19"/>
      <c r="AD73" s="19"/>
      <c r="AE73" s="19"/>
      <c r="AF73" s="19"/>
      <c r="AG73" s="40"/>
      <c r="AH73" s="40"/>
      <c r="AI73" s="40"/>
      <c r="AJ73" s="40"/>
      <c r="AK73" s="40"/>
      <c r="AL73" s="40"/>
      <c r="AM73" s="40"/>
      <c r="AN73" s="40"/>
      <c r="AO73" s="40"/>
      <c r="AP73" s="40"/>
      <c r="AQ73" s="40"/>
      <c r="AR73" s="40"/>
      <c r="AS73" s="40"/>
      <c r="AT73" s="40"/>
      <c r="AU73" s="40"/>
      <c r="AV73" s="40"/>
      <c r="AW73" s="40"/>
      <c r="AX73" s="39"/>
      <c r="AY73" s="39"/>
      <c r="AZ73" s="39"/>
    </row>
    <row r="74" spans="1:85" ht="15.75" thickBot="1" x14ac:dyDescent="0.3">
      <c r="A74" s="33" t="s">
        <v>9</v>
      </c>
      <c r="B74" s="34"/>
      <c r="C74" s="53" t="s">
        <v>92</v>
      </c>
      <c r="D74" s="17"/>
      <c r="E74">
        <v>150</v>
      </c>
      <c r="H74" s="85"/>
      <c r="I74" s="86">
        <v>41</v>
      </c>
      <c r="J74" s="86"/>
      <c r="K74" s="87">
        <v>0.27333333333333343</v>
      </c>
      <c r="L74" s="86"/>
      <c r="M74" s="46"/>
      <c r="N74" s="93"/>
      <c r="O74" s="93"/>
      <c r="P74" s="19"/>
      <c r="Q74" s="19"/>
      <c r="R74" s="19"/>
      <c r="S74" s="46"/>
      <c r="T74" s="19"/>
      <c r="U74" s="19"/>
      <c r="V74" s="19"/>
      <c r="W74" s="19"/>
      <c r="X74" s="19"/>
      <c r="Y74" s="19"/>
      <c r="Z74" s="19"/>
      <c r="AA74" s="19"/>
      <c r="AB74" s="19"/>
      <c r="AC74" s="19"/>
      <c r="AD74" s="19"/>
      <c r="AE74" s="19"/>
      <c r="AF74" s="19"/>
      <c r="AG74" s="40"/>
      <c r="AH74" s="40"/>
      <c r="AI74" s="40"/>
      <c r="AJ74" s="40"/>
      <c r="AK74" s="40"/>
      <c r="AL74" s="40"/>
      <c r="AM74" s="40"/>
      <c r="AN74" s="40"/>
      <c r="AO74" s="40"/>
      <c r="AP74" s="40"/>
      <c r="AQ74" s="40"/>
      <c r="AR74" s="40"/>
      <c r="AS74" s="40"/>
      <c r="AT74" s="40"/>
      <c r="AU74" s="40"/>
      <c r="AV74" s="40"/>
      <c r="AW74" s="40"/>
      <c r="AX74" s="39"/>
      <c r="AY74" s="39"/>
      <c r="AZ74" s="39"/>
    </row>
    <row r="75" spans="1:85" x14ac:dyDescent="0.25">
      <c r="H75" s="85"/>
      <c r="I75" s="86"/>
      <c r="J75" s="86"/>
      <c r="K75" s="86"/>
      <c r="L75" s="86"/>
      <c r="M75" s="86"/>
      <c r="N75" s="92"/>
      <c r="O75" s="92"/>
    </row>
    <row r="76" spans="1:85" x14ac:dyDescent="0.25">
      <c r="I76" s="86"/>
      <c r="J76" s="86"/>
      <c r="K76" s="86"/>
      <c r="L76" s="86"/>
      <c r="M76" s="86"/>
      <c r="N76" s="92"/>
      <c r="O76" s="92"/>
    </row>
    <row r="77" spans="1:85" x14ac:dyDescent="0.25">
      <c r="I77" s="86"/>
      <c r="J77" s="86"/>
      <c r="K77" s="86"/>
      <c r="L77" s="86"/>
      <c r="M77" s="86"/>
      <c r="N77" s="92"/>
      <c r="O77" s="92"/>
    </row>
    <row r="78" spans="1:85" x14ac:dyDescent="0.25">
      <c r="I78" s="86"/>
      <c r="J78" s="86"/>
      <c r="K78" s="86"/>
      <c r="L78" s="86"/>
      <c r="M78" s="86"/>
      <c r="N78" s="92"/>
      <c r="O78" s="92"/>
    </row>
    <row r="79" spans="1:85" x14ac:dyDescent="0.25">
      <c r="I79" s="86"/>
      <c r="J79" s="86"/>
      <c r="K79" s="86"/>
      <c r="L79" s="86"/>
      <c r="M79" s="86"/>
      <c r="N79" s="92"/>
      <c r="O79" s="92"/>
    </row>
    <row r="80" spans="1:85" x14ac:dyDescent="0.25">
      <c r="I80" s="86"/>
      <c r="J80" s="86"/>
      <c r="K80" s="86"/>
      <c r="L80" s="86"/>
      <c r="M80" s="86"/>
      <c r="N80" s="92"/>
      <c r="O80" s="92"/>
    </row>
    <row r="81" spans="4:15" x14ac:dyDescent="0.25">
      <c r="D81" s="41"/>
      <c r="I81" s="86"/>
      <c r="J81" s="92"/>
      <c r="K81" s="92"/>
      <c r="L81" s="92"/>
      <c r="M81" s="92"/>
      <c r="N81" s="92"/>
      <c r="O81" s="92"/>
    </row>
    <row r="82" spans="4:15" x14ac:dyDescent="0.25">
      <c r="D82" s="50"/>
      <c r="I82" s="86"/>
      <c r="J82" s="86"/>
      <c r="K82" s="86"/>
      <c r="L82" s="86"/>
    </row>
    <row r="83" spans="4:15" x14ac:dyDescent="0.25">
      <c r="D83" s="49">
        <v>-4.0000000000000036E-2</v>
      </c>
      <c r="I83" s="86"/>
      <c r="J83" s="86"/>
      <c r="K83" s="86"/>
      <c r="L83" s="86"/>
    </row>
    <row r="84" spans="4:15" x14ac:dyDescent="0.25">
      <c r="D84" s="49">
        <v>3.8666666666666849E-2</v>
      </c>
      <c r="I84" s="86"/>
      <c r="J84" s="86"/>
      <c r="K84" s="86"/>
      <c r="L84" s="86"/>
    </row>
    <row r="85" spans="4:15" x14ac:dyDescent="0.25">
      <c r="D85" s="49">
        <v>0.13866666666666672</v>
      </c>
    </row>
    <row r="86" spans="4:15" x14ac:dyDescent="0.25">
      <c r="D86" s="49">
        <v>0.27200000000000002</v>
      </c>
    </row>
    <row r="87" spans="4:15" x14ac:dyDescent="0.25">
      <c r="D87" s="49"/>
    </row>
  </sheetData>
  <sheetProtection algorithmName="SHA-512" hashValue="D62eGJ8lKSM5OYojhVGIKB0Q/I7GP4LO1CD4zzzdFDnh17tRomzKLKv4zdUmIIAZ39uZvDKvxLPQIVh0QOnzyg==" saltValue="9zbcispgaW4YZ/jS7+pTyg==" spinCount="100000" sheet="1" sort="0" autoFilter="0"/>
  <autoFilter ref="A9:CG64"/>
  <mergeCells count="1">
    <mergeCell ref="A67:B67"/>
  </mergeCells>
  <conditionalFormatting sqref="AN10:AN35 AS10:AS35 AX10:AX35 BC10:BC35 BH10:BH35 BM10:BM35 J10:J65 O10:O65 T10:T65 Y10:Y65 AD10:AD65 AI10:AI65">
    <cfRule type="cellIs" dxfId="132" priority="326" operator="greaterThan">
      <formula>0.273</formula>
    </cfRule>
  </conditionalFormatting>
  <conditionalFormatting sqref="AN10:AN35 AS10:AS35 AX10:AX35 BC10:BC35 BH10:BH35 BM10:BM35 J10:J65 O10:O65 T10:T65 Y10:Y65 AD10:AD65 AI10:AI65">
    <cfRule type="cellIs" dxfId="131" priority="327" operator="between">
      <formula>0.14</formula>
      <formula>0.272</formula>
    </cfRule>
    <cfRule type="cellIs" dxfId="130" priority="328" operator="between">
      <formula>0.04</formula>
      <formula>0.139</formula>
    </cfRule>
    <cfRule type="cellIs" dxfId="129" priority="329" operator="between">
      <formula>-0.039</formula>
      <formula>0.039</formula>
    </cfRule>
    <cfRule type="cellIs" dxfId="128" priority="330" operator="between">
      <formula>-0.132</formula>
      <formula>-0.04</formula>
    </cfRule>
    <cfRule type="cellIs" dxfId="127" priority="331" operator="lessThan">
      <formula>-0.133</formula>
    </cfRule>
  </conditionalFormatting>
  <conditionalFormatting sqref="AN36:AN59">
    <cfRule type="cellIs" dxfId="126" priority="158" operator="greaterThan">
      <formula>0.273</formula>
    </cfRule>
  </conditionalFormatting>
  <conditionalFormatting sqref="AN36:AN59">
    <cfRule type="cellIs" dxfId="125" priority="159" operator="between">
      <formula>0.14</formula>
      <formula>0.272</formula>
    </cfRule>
    <cfRule type="cellIs" dxfId="124" priority="160" operator="between">
      <formula>0.04</formula>
      <formula>0.139</formula>
    </cfRule>
    <cfRule type="cellIs" dxfId="123" priority="161" operator="between">
      <formula>-0.039</formula>
      <formula>0.039</formula>
    </cfRule>
    <cfRule type="cellIs" dxfId="122" priority="162" operator="between">
      <formula>-0.132</formula>
      <formula>-0.04</formula>
    </cfRule>
    <cfRule type="cellIs" dxfId="121" priority="163" operator="lessThan">
      <formula>-0.133</formula>
    </cfRule>
  </conditionalFormatting>
  <conditionalFormatting sqref="AS36:AS59">
    <cfRule type="cellIs" dxfId="120" priority="152" operator="greaterThan">
      <formula>0.273</formula>
    </cfRule>
  </conditionalFormatting>
  <conditionalFormatting sqref="AS36:AS59">
    <cfRule type="cellIs" dxfId="119" priority="153" operator="between">
      <formula>0.14</formula>
      <formula>0.272</formula>
    </cfRule>
    <cfRule type="cellIs" dxfId="118" priority="154" operator="between">
      <formula>0.04</formula>
      <formula>0.139</formula>
    </cfRule>
    <cfRule type="cellIs" dxfId="117" priority="155" operator="between">
      <formula>-0.039</formula>
      <formula>0.039</formula>
    </cfRule>
    <cfRule type="cellIs" dxfId="116" priority="156" operator="between">
      <formula>-0.132</formula>
      <formula>-0.04</formula>
    </cfRule>
    <cfRule type="cellIs" dxfId="115" priority="157" operator="lessThan">
      <formula>-0.133</formula>
    </cfRule>
  </conditionalFormatting>
  <conditionalFormatting sqref="AX36:AX59">
    <cfRule type="cellIs" dxfId="114" priority="146" operator="greaterThan">
      <formula>0.273</formula>
    </cfRule>
  </conditionalFormatting>
  <conditionalFormatting sqref="AX36:AX59">
    <cfRule type="cellIs" dxfId="113" priority="147" operator="between">
      <formula>0.14</formula>
      <formula>0.272</formula>
    </cfRule>
    <cfRule type="cellIs" dxfId="112" priority="148" operator="between">
      <formula>0.04</formula>
      <formula>0.139</formula>
    </cfRule>
    <cfRule type="cellIs" dxfId="111" priority="149" operator="between">
      <formula>-0.039</formula>
      <formula>0.039</formula>
    </cfRule>
    <cfRule type="cellIs" dxfId="110" priority="150" operator="between">
      <formula>-0.132</formula>
      <formula>-0.04</formula>
    </cfRule>
    <cfRule type="cellIs" dxfId="109" priority="151" operator="lessThan">
      <formula>-0.133</formula>
    </cfRule>
  </conditionalFormatting>
  <conditionalFormatting sqref="BC36:BC59">
    <cfRule type="cellIs" dxfId="108" priority="140" operator="greaterThan">
      <formula>0.273</formula>
    </cfRule>
  </conditionalFormatting>
  <conditionalFormatting sqref="BC36:BC59">
    <cfRule type="cellIs" dxfId="107" priority="141" operator="between">
      <formula>0.14</formula>
      <formula>0.272</formula>
    </cfRule>
    <cfRule type="cellIs" dxfId="106" priority="142" operator="between">
      <formula>0.04</formula>
      <formula>0.139</formula>
    </cfRule>
    <cfRule type="cellIs" dxfId="105" priority="143" operator="between">
      <formula>-0.039</formula>
      <formula>0.039</formula>
    </cfRule>
    <cfRule type="cellIs" dxfId="104" priority="144" operator="between">
      <formula>-0.132</formula>
      <formula>-0.04</formula>
    </cfRule>
    <cfRule type="cellIs" dxfId="103" priority="145" operator="lessThan">
      <formula>-0.133</formula>
    </cfRule>
  </conditionalFormatting>
  <conditionalFormatting sqref="BH36:BH59">
    <cfRule type="cellIs" dxfId="102" priority="134" operator="greaterThan">
      <formula>0.273</formula>
    </cfRule>
  </conditionalFormatting>
  <conditionalFormatting sqref="BH36:BH59">
    <cfRule type="cellIs" dxfId="101" priority="135" operator="between">
      <formula>0.14</formula>
      <formula>0.272</formula>
    </cfRule>
    <cfRule type="cellIs" dxfId="100" priority="136" operator="between">
      <formula>0.04</formula>
      <formula>0.139</formula>
    </cfRule>
    <cfRule type="cellIs" dxfId="99" priority="137" operator="between">
      <formula>-0.039</formula>
      <formula>0.039</formula>
    </cfRule>
    <cfRule type="cellIs" dxfId="98" priority="138" operator="between">
      <formula>-0.132</formula>
      <formula>-0.04</formula>
    </cfRule>
    <cfRule type="cellIs" dxfId="97" priority="139" operator="lessThan">
      <formula>-0.133</formula>
    </cfRule>
  </conditionalFormatting>
  <conditionalFormatting sqref="BM36:BM59">
    <cfRule type="cellIs" dxfId="96" priority="128" operator="greaterThan">
      <formula>0.273</formula>
    </cfRule>
  </conditionalFormatting>
  <conditionalFormatting sqref="BM36:BM59">
    <cfRule type="cellIs" dxfId="95" priority="129" operator="between">
      <formula>0.14</formula>
      <formula>0.272</formula>
    </cfRule>
    <cfRule type="cellIs" dxfId="94" priority="130" operator="between">
      <formula>0.04</formula>
      <formula>0.139</formula>
    </cfRule>
    <cfRule type="cellIs" dxfId="93" priority="131" operator="between">
      <formula>-0.039</formula>
      <formula>0.039</formula>
    </cfRule>
    <cfRule type="cellIs" dxfId="92" priority="132" operator="between">
      <formula>-0.132</formula>
      <formula>-0.04</formula>
    </cfRule>
    <cfRule type="cellIs" dxfId="91" priority="133" operator="lessThan">
      <formula>-0.133</formula>
    </cfRule>
  </conditionalFormatting>
  <conditionalFormatting sqref="AN60:AN65">
    <cfRule type="cellIs" dxfId="90" priority="86" operator="greaterThan">
      <formula>0.273</formula>
    </cfRule>
  </conditionalFormatting>
  <conditionalFormatting sqref="AN60:AN65">
    <cfRule type="cellIs" dxfId="89" priority="87" operator="between">
      <formula>0.14</formula>
      <formula>0.272</formula>
    </cfRule>
    <cfRule type="cellIs" dxfId="88" priority="88" operator="between">
      <formula>0.04</formula>
      <formula>0.139</formula>
    </cfRule>
    <cfRule type="cellIs" dxfId="87" priority="89" operator="between">
      <formula>-0.039</formula>
      <formula>0.039</formula>
    </cfRule>
    <cfRule type="cellIs" dxfId="86" priority="90" operator="between">
      <formula>-0.132</formula>
      <formula>-0.04</formula>
    </cfRule>
    <cfRule type="cellIs" dxfId="85" priority="91" operator="lessThan">
      <formula>-0.133</formula>
    </cfRule>
  </conditionalFormatting>
  <conditionalFormatting sqref="AS60:AS65">
    <cfRule type="cellIs" dxfId="84" priority="80" operator="greaterThan">
      <formula>0.273</formula>
    </cfRule>
  </conditionalFormatting>
  <conditionalFormatting sqref="AS60:AS65">
    <cfRule type="cellIs" dxfId="83" priority="81" operator="between">
      <formula>0.14</formula>
      <formula>0.272</formula>
    </cfRule>
    <cfRule type="cellIs" dxfId="82" priority="82" operator="between">
      <formula>0.04</formula>
      <formula>0.139</formula>
    </cfRule>
    <cfRule type="cellIs" dxfId="81" priority="83" operator="between">
      <formula>-0.039</formula>
      <formula>0.039</formula>
    </cfRule>
    <cfRule type="cellIs" dxfId="80" priority="84" operator="between">
      <formula>-0.132</formula>
      <formula>-0.04</formula>
    </cfRule>
    <cfRule type="cellIs" dxfId="79" priority="85" operator="lessThan">
      <formula>-0.133</formula>
    </cfRule>
  </conditionalFormatting>
  <conditionalFormatting sqref="AX60:AX65">
    <cfRule type="cellIs" dxfId="78" priority="74" operator="greaterThan">
      <formula>0.273</formula>
    </cfRule>
  </conditionalFormatting>
  <conditionalFormatting sqref="AX60:AX65">
    <cfRule type="cellIs" dxfId="77" priority="75" operator="between">
      <formula>0.14</formula>
      <formula>0.272</formula>
    </cfRule>
    <cfRule type="cellIs" dxfId="76" priority="76" operator="between">
      <formula>0.04</formula>
      <formula>0.139</formula>
    </cfRule>
    <cfRule type="cellIs" dxfId="75" priority="77" operator="between">
      <formula>-0.039</formula>
      <formula>0.039</formula>
    </cfRule>
    <cfRule type="cellIs" dxfId="74" priority="78" operator="between">
      <formula>-0.132</formula>
      <formula>-0.04</formula>
    </cfRule>
    <cfRule type="cellIs" dxfId="73" priority="79" operator="lessThan">
      <formula>-0.133</formula>
    </cfRule>
  </conditionalFormatting>
  <conditionalFormatting sqref="BC60:BC65">
    <cfRule type="cellIs" dxfId="72" priority="68" operator="greaterThan">
      <formula>0.273</formula>
    </cfRule>
  </conditionalFormatting>
  <conditionalFormatting sqref="BC60:BC65">
    <cfRule type="cellIs" dxfId="71" priority="69" operator="between">
      <formula>0.14</formula>
      <formula>0.272</formula>
    </cfRule>
    <cfRule type="cellIs" dxfId="70" priority="70" operator="between">
      <formula>0.04</formula>
      <formula>0.139</formula>
    </cfRule>
    <cfRule type="cellIs" dxfId="69" priority="71" operator="between">
      <formula>-0.039</formula>
      <formula>0.039</formula>
    </cfRule>
    <cfRule type="cellIs" dxfId="68" priority="72" operator="between">
      <formula>-0.132</formula>
      <formula>-0.04</formula>
    </cfRule>
    <cfRule type="cellIs" dxfId="67" priority="73" operator="lessThan">
      <formula>-0.133</formula>
    </cfRule>
  </conditionalFormatting>
  <conditionalFormatting sqref="BH60:BH65">
    <cfRule type="cellIs" dxfId="66" priority="62" operator="greaterThan">
      <formula>0.273</formula>
    </cfRule>
  </conditionalFormatting>
  <conditionalFormatting sqref="BH60:BH65">
    <cfRule type="cellIs" dxfId="65" priority="63" operator="between">
      <formula>0.14</formula>
      <formula>0.272</formula>
    </cfRule>
    <cfRule type="cellIs" dxfId="64" priority="64" operator="between">
      <formula>0.04</formula>
      <formula>0.139</formula>
    </cfRule>
    <cfRule type="cellIs" dxfId="63" priority="65" operator="between">
      <formula>-0.039</formula>
      <formula>0.039</formula>
    </cfRule>
    <cfRule type="cellIs" dxfId="62" priority="66" operator="between">
      <formula>-0.132</formula>
      <formula>-0.04</formula>
    </cfRule>
    <cfRule type="cellIs" dxfId="61" priority="67" operator="lessThan">
      <formula>-0.133</formula>
    </cfRule>
  </conditionalFormatting>
  <conditionalFormatting sqref="BM60:BM65">
    <cfRule type="cellIs" dxfId="60" priority="56" operator="greaterThan">
      <formula>0.273</formula>
    </cfRule>
  </conditionalFormatting>
  <conditionalFormatting sqref="BM60:BM65">
    <cfRule type="cellIs" dxfId="59" priority="57" operator="between">
      <formula>0.14</formula>
      <formula>0.272</formula>
    </cfRule>
    <cfRule type="cellIs" dxfId="58" priority="58" operator="between">
      <formula>0.04</formula>
      <formula>0.139</formula>
    </cfRule>
    <cfRule type="cellIs" dxfId="57" priority="59" operator="between">
      <formula>-0.039</formula>
      <formula>0.039</formula>
    </cfRule>
    <cfRule type="cellIs" dxfId="56" priority="60" operator="between">
      <formula>-0.132</formula>
      <formula>-0.04</formula>
    </cfRule>
    <cfRule type="cellIs" dxfId="55" priority="61" operator="lessThan">
      <formula>-0.133</formula>
    </cfRule>
  </conditionalFormatting>
  <conditionalFormatting sqref="Q11:Q65 V11:V65 AA12:AA65 AF12:AF65 AK12:AK65 L12:L65">
    <cfRule type="cellIs" dxfId="54" priority="51" operator="equal">
      <formula>1</formula>
    </cfRule>
    <cfRule type="cellIs" dxfId="53" priority="52" operator="equal">
      <formula>2</formula>
    </cfRule>
    <cfRule type="cellIs" dxfId="52" priority="53" operator="equal">
      <formula>3</formula>
    </cfRule>
    <cfRule type="cellIs" dxfId="51" priority="54" operator="equal">
      <formula>4</formula>
    </cfRule>
    <cfRule type="cellIs" dxfId="50" priority="55" operator="equal">
      <formula>5</formula>
    </cfRule>
  </conditionalFormatting>
  <conditionalFormatting sqref="Q10">
    <cfRule type="cellIs" dxfId="49" priority="46" operator="equal">
      <formula>1</formula>
    </cfRule>
    <cfRule type="cellIs" dxfId="48" priority="47" operator="equal">
      <formula>2</formula>
    </cfRule>
    <cfRule type="cellIs" dxfId="47" priority="48" operator="equal">
      <formula>3</formula>
    </cfRule>
    <cfRule type="cellIs" dxfId="46" priority="49" operator="equal">
      <formula>4</formula>
    </cfRule>
    <cfRule type="cellIs" dxfId="45" priority="50" operator="equal">
      <formula>5</formula>
    </cfRule>
  </conditionalFormatting>
  <conditionalFormatting sqref="V10">
    <cfRule type="cellIs" dxfId="44" priority="41" operator="equal">
      <formula>1</formula>
    </cfRule>
    <cfRule type="cellIs" dxfId="43" priority="42" operator="equal">
      <formula>2</formula>
    </cfRule>
    <cfRule type="cellIs" dxfId="42" priority="43" operator="equal">
      <formula>3</formula>
    </cfRule>
    <cfRule type="cellIs" dxfId="41" priority="44" operator="equal">
      <formula>4</formula>
    </cfRule>
    <cfRule type="cellIs" dxfId="40" priority="45" operator="equal">
      <formula>5</formula>
    </cfRule>
  </conditionalFormatting>
  <conditionalFormatting sqref="AA10">
    <cfRule type="cellIs" dxfId="39" priority="36" operator="equal">
      <formula>1</formula>
    </cfRule>
    <cfRule type="cellIs" dxfId="38" priority="37" operator="equal">
      <formula>2</formula>
    </cfRule>
    <cfRule type="cellIs" dxfId="37" priority="38" operator="equal">
      <formula>3</formula>
    </cfRule>
    <cfRule type="cellIs" dxfId="36" priority="39" operator="equal">
      <formula>4</formula>
    </cfRule>
    <cfRule type="cellIs" dxfId="35" priority="40" operator="equal">
      <formula>5</formula>
    </cfRule>
  </conditionalFormatting>
  <conditionalFormatting sqref="AF10">
    <cfRule type="cellIs" dxfId="34" priority="31" operator="equal">
      <formula>1</formula>
    </cfRule>
    <cfRule type="cellIs" dxfId="33" priority="32" operator="equal">
      <formula>2</formula>
    </cfRule>
    <cfRule type="cellIs" dxfId="32" priority="33" operator="equal">
      <formula>3</formula>
    </cfRule>
    <cfRule type="cellIs" dxfId="31" priority="34" operator="equal">
      <formula>4</formula>
    </cfRule>
    <cfRule type="cellIs" dxfId="30" priority="35" operator="equal">
      <formula>5</formula>
    </cfRule>
  </conditionalFormatting>
  <conditionalFormatting sqref="AK10">
    <cfRule type="cellIs" dxfId="29" priority="26" operator="equal">
      <formula>1</formula>
    </cfRule>
    <cfRule type="cellIs" dxfId="28" priority="27" operator="equal">
      <formula>2</formula>
    </cfRule>
    <cfRule type="cellIs" dxfId="27" priority="28" operator="equal">
      <formula>3</formula>
    </cfRule>
    <cfRule type="cellIs" dxfId="26" priority="29" operator="equal">
      <formula>4</formula>
    </cfRule>
    <cfRule type="cellIs" dxfId="25" priority="30" operator="equal">
      <formula>5</formula>
    </cfRule>
  </conditionalFormatting>
  <conditionalFormatting sqref="AA11">
    <cfRule type="cellIs" dxfId="24" priority="21" operator="equal">
      <formula>1</formula>
    </cfRule>
    <cfRule type="cellIs" dxfId="23" priority="22" operator="equal">
      <formula>2</formula>
    </cfRule>
    <cfRule type="cellIs" dxfId="22" priority="23" operator="equal">
      <formula>3</formula>
    </cfRule>
    <cfRule type="cellIs" dxfId="21" priority="24" operator="equal">
      <formula>4</formula>
    </cfRule>
    <cfRule type="cellIs" dxfId="20" priority="25" operator="equal">
      <formula>5</formula>
    </cfRule>
  </conditionalFormatting>
  <conditionalFormatting sqref="AF11">
    <cfRule type="cellIs" dxfId="19" priority="16" operator="equal">
      <formula>1</formula>
    </cfRule>
    <cfRule type="cellIs" dxfId="18" priority="17" operator="equal">
      <formula>2</formula>
    </cfRule>
    <cfRule type="cellIs" dxfId="17" priority="18" operator="equal">
      <formula>3</formula>
    </cfRule>
    <cfRule type="cellIs" dxfId="16" priority="19" operator="equal">
      <formula>4</formula>
    </cfRule>
    <cfRule type="cellIs" dxfId="15" priority="20" operator="equal">
      <formula>5</formula>
    </cfRule>
  </conditionalFormatting>
  <conditionalFormatting sqref="AK11">
    <cfRule type="cellIs" dxfId="14" priority="11" operator="equal">
      <formula>1</formula>
    </cfRule>
    <cfRule type="cellIs" dxfId="13" priority="12" operator="equal">
      <formula>2</formula>
    </cfRule>
    <cfRule type="cellIs" dxfId="12" priority="13" operator="equal">
      <formula>3</formula>
    </cfRule>
    <cfRule type="cellIs" dxfId="11" priority="14" operator="equal">
      <formula>4</formula>
    </cfRule>
    <cfRule type="cellIs" dxfId="10" priority="15" operator="equal">
      <formula>5</formula>
    </cfRule>
  </conditionalFormatting>
  <conditionalFormatting sqref="L11">
    <cfRule type="cellIs" dxfId="9" priority="6" operator="equal">
      <formula>1</formula>
    </cfRule>
    <cfRule type="cellIs" dxfId="8" priority="7" operator="equal">
      <formula>2</formula>
    </cfRule>
    <cfRule type="cellIs" dxfId="7" priority="8" operator="equal">
      <formula>3</formula>
    </cfRule>
    <cfRule type="cellIs" dxfId="6" priority="9" operator="equal">
      <formula>4</formula>
    </cfRule>
    <cfRule type="cellIs" dxfId="5" priority="10" operator="equal">
      <formula>5</formula>
    </cfRule>
  </conditionalFormatting>
  <conditionalFormatting sqref="L10">
    <cfRule type="cellIs" dxfId="4" priority="1" operator="equal">
      <formula>1</formula>
    </cfRule>
    <cfRule type="cellIs" dxfId="3" priority="2" operator="equal">
      <formula>2</formula>
    </cfRule>
    <cfRule type="cellIs" dxfId="2" priority="3" operator="equal">
      <formula>3</formula>
    </cfRule>
    <cfRule type="cellIs" dxfId="1" priority="4" operator="equal">
      <formula>4</formula>
    </cfRule>
    <cfRule type="cellIs" dxfId="0" priority="5" operator="equal">
      <formula>5</formula>
    </cfRule>
  </conditionalFormatting>
  <dataValidations count="2">
    <dataValidation type="whole" operator="equal" showInputMessage="1" showErrorMessage="1" errorTitle="Cellen är låst" promptTitle="Cellen är låst" sqref="I10:I65">
      <formula1>342342343241</formula1>
    </dataValidation>
    <dataValidation type="list" allowBlank="1" showInputMessage="1" showErrorMessage="1" sqref="D10:D65">
      <formula1>#REF!</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Listor!$E$2:$E$10</xm:f>
          </x14:formula1>
          <xm:sqref>B10:B65</xm:sqref>
        </x14:dataValidation>
        <x14:dataValidation type="list" allowBlank="1" showInputMessage="1" showErrorMessage="1">
          <x14:formula1>
            <xm:f>Listor!$G$3:$G$8</xm:f>
          </x14:formula1>
          <xm:sqref>C65</xm:sqref>
        </x14:dataValidation>
        <x14:dataValidation type="list" allowBlank="1" showInputMessage="1" showErrorMessage="1">
          <x14:formula1>
            <xm:f>Listor!$G$3:$G$9</xm:f>
          </x14:formula1>
          <xm:sqref>C10:C64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C1:P1"/>
  <sheetViews>
    <sheetView view="pageBreakPreview" zoomScale="80" zoomScaleNormal="90" zoomScaleSheetLayoutView="80" zoomScalePageLayoutView="90" workbookViewId="0">
      <selection activeCell="D46" sqref="D46"/>
    </sheetView>
  </sheetViews>
  <sheetFormatPr defaultColWidth="8.85546875" defaultRowHeight="15" x14ac:dyDescent="0.25"/>
  <cols>
    <col min="7" max="7" width="12.28515625" bestFit="1" customWidth="1"/>
  </cols>
  <sheetData>
    <row r="1" spans="3:16" ht="23.25" x14ac:dyDescent="0.35">
      <c r="C1" s="106" t="s">
        <v>89</v>
      </c>
      <c r="D1" s="106"/>
      <c r="E1" s="106"/>
      <c r="F1" s="106"/>
      <c r="G1" s="107"/>
      <c r="H1" s="107"/>
      <c r="I1" s="107"/>
      <c r="J1" s="107"/>
      <c r="K1" s="107"/>
      <c r="L1" s="107"/>
      <c r="M1" s="107"/>
      <c r="N1" s="107"/>
      <c r="O1" s="107"/>
      <c r="P1" s="107"/>
    </row>
  </sheetData>
  <sheetProtection algorithmName="SHA-512" hashValue="dGV2uF6Plq6j3nqEaBaPqxbk5qCdp+NfI2ghHs0Q49ORSixzLmJ63ZsjaWlT9MNRcX50Bj/zw78pDoZvI3zebQ==" saltValue="XYLN/4qbAtWt+aK8jKM+sw==" spinCount="100000" sheet="1" objects="1" scenarios="1"/>
  <pageMargins left="0.25" right="0.25" top="0.75" bottom="0.75" header="0.3" footer="0.3"/>
  <pageSetup paperSize="9" scale="7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H1"/>
  <sheetViews>
    <sheetView view="pageBreakPreview" zoomScale="80" zoomScaleNormal="90" zoomScaleSheetLayoutView="80" zoomScalePageLayoutView="90" workbookViewId="0">
      <selection activeCell="W40" sqref="W40"/>
    </sheetView>
  </sheetViews>
  <sheetFormatPr defaultColWidth="8.85546875" defaultRowHeight="15" x14ac:dyDescent="0.25"/>
  <cols>
    <col min="7" max="7" width="12.28515625" bestFit="1" customWidth="1"/>
  </cols>
  <sheetData>
    <row r="1" spans="3:8" ht="26.25" x14ac:dyDescent="0.4">
      <c r="C1" s="105" t="s">
        <v>54</v>
      </c>
      <c r="D1" s="105"/>
      <c r="E1" s="105"/>
      <c r="F1" s="105"/>
      <c r="G1" s="105"/>
      <c r="H1" s="2"/>
    </row>
  </sheetData>
  <sheetProtection algorithmName="SHA-512" hashValue="j+MBghctZlnswck7UB4GjaFtInHZxODx4cz8fZgIhUv8wO6yRRrvjQVbE6R2nAT5mKbGgPzqnI4tuh2DGRx3xQ==" saltValue="HQWP7e6jufiIwg7UN7OhWg==" spinCount="100000" sheet="1" objects="1" scenarios="1" selectLockedCells="1" selectUnlockedCells="1"/>
  <pageMargins left="0.25" right="0.25" top="0.75" bottom="0.75" header="0.3" footer="0.3"/>
  <pageSetup paperSize="9" scale="6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
  <sheetViews>
    <sheetView view="pageBreakPreview" zoomScale="80" zoomScaleNormal="80" zoomScaleSheetLayoutView="80" zoomScalePageLayoutView="80" workbookViewId="0">
      <selection activeCell="A16" sqref="A16"/>
    </sheetView>
  </sheetViews>
  <sheetFormatPr defaultColWidth="8.85546875" defaultRowHeight="15" x14ac:dyDescent="0.25"/>
  <sheetData/>
  <sheetProtection algorithmName="SHA-512" hashValue="WQ+JUjNyZK/OxB6pbHg9tuqqo+/jyKvaFbkQuARUt0aEYZfyMgVpCAg/9TT8B5ASeGoFZuwPugcNpcRlebP0pA==" saltValue="RhxetH6umb3nIRjiWTtrsw==" spinCount="100000" sheet="1" objects="1" scenarios="1"/>
  <pageMargins left="0.25" right="0.25" top="0.75" bottom="0.75" header="0.3" footer="0.3"/>
  <pageSetup paperSize="9" scale="6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view="pageBreakPreview" zoomScale="60" zoomScaleNormal="70" zoomScalePageLayoutView="70" workbookViewId="0">
      <selection activeCell="AC38" sqref="AC38"/>
    </sheetView>
  </sheetViews>
  <sheetFormatPr defaultColWidth="8.85546875" defaultRowHeight="15" x14ac:dyDescent="0.25"/>
  <sheetData/>
  <sheetProtection algorithmName="SHA-512" hashValue="gFslT2t2moSm2w//7Jf5w0EiDv0mQwRCFNFWtcv9pxXMF7reb1jrP0Vli7wFsa+5WeYXF6L7gnERVz5ka+CWVA==" saltValue="PtHy9fH3MfPny1wGBsbnxg==" spinCount="100000" sheet="1" scenarios="1" selectLockedCells="1" selectUnlockedCells="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E32"/>
  <sheetViews>
    <sheetView workbookViewId="0">
      <selection activeCell="A10" sqref="A10"/>
    </sheetView>
  </sheetViews>
  <sheetFormatPr defaultColWidth="8.85546875" defaultRowHeight="15" x14ac:dyDescent="0.25"/>
  <cols>
    <col min="5" max="5" width="20.42578125" bestFit="1" customWidth="1"/>
    <col min="7" max="7" width="34" customWidth="1"/>
    <col min="13" max="13" width="10.42578125" bestFit="1" customWidth="1"/>
    <col min="19" max="19" width="23.140625" bestFit="1" customWidth="1"/>
    <col min="21" max="22" width="10.42578125" bestFit="1" customWidth="1"/>
  </cols>
  <sheetData>
    <row r="1" spans="1:31" x14ac:dyDescent="0.25">
      <c r="A1" t="s">
        <v>11</v>
      </c>
      <c r="M1" s="68">
        <f ca="1">TODAY()</f>
        <v>43599</v>
      </c>
      <c r="S1" t="s">
        <v>62</v>
      </c>
      <c r="T1" t="s">
        <v>63</v>
      </c>
      <c r="Z1" t="s">
        <v>64</v>
      </c>
    </row>
    <row r="2" spans="1:31" x14ac:dyDescent="0.25">
      <c r="A2">
        <v>120</v>
      </c>
      <c r="C2" t="s">
        <v>12</v>
      </c>
      <c r="E2" t="s">
        <v>69</v>
      </c>
      <c r="G2" t="s">
        <v>51</v>
      </c>
      <c r="L2" t="s">
        <v>46</v>
      </c>
      <c r="O2" t="s">
        <v>57</v>
      </c>
      <c r="S2" s="67">
        <f ca="1">SUM('Här fyller du i din data'!$I$1)</f>
        <v>951.75</v>
      </c>
      <c r="T2" s="67">
        <f>SUM('Här fyller du i din data'!I10:I65)</f>
        <v>0</v>
      </c>
      <c r="U2" s="68">
        <v>42005</v>
      </c>
      <c r="V2" s="68">
        <f ca="1">TODAY()</f>
        <v>43599</v>
      </c>
      <c r="W2" s="67">
        <f ca="1">V2-U2</f>
        <v>1594</v>
      </c>
      <c r="X2">
        <f ca="1">MONTH(W2)</f>
        <v>5</v>
      </c>
      <c r="Z2" t="s">
        <v>30</v>
      </c>
      <c r="AA2" t="s">
        <v>32</v>
      </c>
      <c r="AB2" t="s">
        <v>34</v>
      </c>
      <c r="AC2" t="s">
        <v>36</v>
      </c>
      <c r="AD2" t="s">
        <v>38</v>
      </c>
      <c r="AE2" t="s">
        <v>40</v>
      </c>
    </row>
    <row r="3" spans="1:31" x14ac:dyDescent="0.25">
      <c r="A3">
        <v>126</v>
      </c>
      <c r="C3" t="s">
        <v>13</v>
      </c>
      <c r="E3" t="s">
        <v>73</v>
      </c>
      <c r="G3" s="72" t="s">
        <v>47</v>
      </c>
      <c r="H3" s="22"/>
      <c r="I3" s="22"/>
      <c r="J3">
        <v>150</v>
      </c>
      <c r="L3" t="s">
        <v>28</v>
      </c>
      <c r="O3" t="s">
        <v>58</v>
      </c>
      <c r="S3" s="67">
        <f ca="1">SUM('Här fyller du i din data'!$I$1)</f>
        <v>951.75</v>
      </c>
      <c r="T3" s="67"/>
    </row>
    <row r="4" spans="1:31" x14ac:dyDescent="0.25">
      <c r="A4">
        <v>138</v>
      </c>
      <c r="C4" t="s">
        <v>14</v>
      </c>
      <c r="E4" t="s">
        <v>72</v>
      </c>
      <c r="G4" s="53" t="s">
        <v>48</v>
      </c>
      <c r="H4" s="17"/>
      <c r="I4" s="17"/>
      <c r="J4">
        <v>138</v>
      </c>
      <c r="L4" t="s">
        <v>30</v>
      </c>
      <c r="O4" t="s">
        <v>59</v>
      </c>
      <c r="S4" s="67">
        <f ca="1">SUM('Här fyller du i din data'!$I$1)</f>
        <v>951.75</v>
      </c>
      <c r="T4" s="67"/>
      <c r="Y4" s="67">
        <f>SUM('Här fyller du i din data'!$I$2)</f>
        <v>0</v>
      </c>
    </row>
    <row r="5" spans="1:31" x14ac:dyDescent="0.25">
      <c r="A5">
        <v>150</v>
      </c>
      <c r="C5" t="s">
        <v>15</v>
      </c>
      <c r="E5" t="s">
        <v>68</v>
      </c>
      <c r="G5" s="53" t="s">
        <v>49</v>
      </c>
      <c r="H5" s="17"/>
      <c r="I5" s="17"/>
      <c r="J5">
        <v>126</v>
      </c>
      <c r="L5" t="s">
        <v>31</v>
      </c>
      <c r="O5" t="s">
        <v>60</v>
      </c>
      <c r="S5" s="67">
        <f ca="1">SUM('Här fyller du i din data'!$I$1)</f>
        <v>951.75</v>
      </c>
      <c r="T5" s="67"/>
      <c r="Y5" s="67">
        <f>SUM('Här fyller du i din data'!$I$2)</f>
        <v>0</v>
      </c>
    </row>
    <row r="6" spans="1:31" ht="30" x14ac:dyDescent="0.25">
      <c r="C6" t="s">
        <v>16</v>
      </c>
      <c r="E6" t="s">
        <v>70</v>
      </c>
      <c r="G6" s="53" t="s">
        <v>50</v>
      </c>
      <c r="H6" s="17"/>
      <c r="I6" s="17"/>
      <c r="J6">
        <v>120</v>
      </c>
      <c r="L6" t="s">
        <v>32</v>
      </c>
      <c r="O6" t="s">
        <v>61</v>
      </c>
      <c r="S6" s="67">
        <f ca="1">SUM('Här fyller du i din data'!$I$1)</f>
        <v>951.75</v>
      </c>
      <c r="T6" s="67"/>
      <c r="Y6" s="67">
        <f>SUM('Här fyller du i din data'!$I$2)</f>
        <v>0</v>
      </c>
    </row>
    <row r="7" spans="1:31" ht="30" x14ac:dyDescent="0.25">
      <c r="C7" t="s">
        <v>17</v>
      </c>
      <c r="E7" t="s">
        <v>71</v>
      </c>
      <c r="G7" s="53" t="s">
        <v>77</v>
      </c>
      <c r="H7" s="17"/>
      <c r="I7" s="17"/>
      <c r="J7">
        <v>138</v>
      </c>
      <c r="L7" t="s">
        <v>33</v>
      </c>
      <c r="S7" s="67">
        <f ca="1">SUM('Här fyller du i din data'!$I$1)</f>
        <v>951.75</v>
      </c>
      <c r="T7" s="67"/>
      <c r="Y7" s="67">
        <f>SUM('Här fyller du i din data'!$I$2)</f>
        <v>0</v>
      </c>
    </row>
    <row r="8" spans="1:31" ht="30" x14ac:dyDescent="0.25">
      <c r="C8" t="s">
        <v>19</v>
      </c>
      <c r="E8" t="s">
        <v>67</v>
      </c>
      <c r="G8" s="53" t="s">
        <v>78</v>
      </c>
      <c r="H8" s="17"/>
      <c r="I8" s="17"/>
      <c r="J8">
        <v>150</v>
      </c>
      <c r="L8" t="s">
        <v>34</v>
      </c>
      <c r="S8" s="67">
        <f ca="1">SUM('Här fyller du i din data'!$I$1)</f>
        <v>951.75</v>
      </c>
      <c r="T8" s="67"/>
      <c r="Y8" s="67">
        <f>SUM('Här fyller du i din data'!$I$2)</f>
        <v>0</v>
      </c>
    </row>
    <row r="9" spans="1:31" x14ac:dyDescent="0.25">
      <c r="C9" t="s">
        <v>18</v>
      </c>
      <c r="E9" t="s">
        <v>74</v>
      </c>
      <c r="G9" s="53" t="s">
        <v>92</v>
      </c>
      <c r="H9" s="17"/>
      <c r="I9" s="17"/>
      <c r="J9">
        <v>150</v>
      </c>
      <c r="L9" t="s">
        <v>35</v>
      </c>
      <c r="S9" s="67">
        <f ca="1">SUM('Här fyller du i din data'!$I$1)</f>
        <v>951.75</v>
      </c>
      <c r="T9" s="67"/>
      <c r="Y9" s="67">
        <f>SUM('Här fyller du i din data'!$I$2)</f>
        <v>0</v>
      </c>
    </row>
    <row r="10" spans="1:31" x14ac:dyDescent="0.25">
      <c r="C10" t="s">
        <v>20</v>
      </c>
      <c r="E10" t="s">
        <v>66</v>
      </c>
      <c r="L10" t="s">
        <v>36</v>
      </c>
      <c r="S10" s="67">
        <f ca="1">SUM('Här fyller du i din data'!$I$1)</f>
        <v>951.75</v>
      </c>
      <c r="T10" s="67"/>
      <c r="Y10" s="67">
        <f>SUM('Här fyller du i din data'!$I$2)</f>
        <v>0</v>
      </c>
    </row>
    <row r="11" spans="1:31" x14ac:dyDescent="0.25">
      <c r="C11" t="s">
        <v>21</v>
      </c>
      <c r="L11" t="s">
        <v>37</v>
      </c>
      <c r="S11" s="67">
        <f ca="1">SUM('Här fyller du i din data'!$I$1)</f>
        <v>951.75</v>
      </c>
      <c r="T11" s="67"/>
      <c r="Y11" s="67">
        <f>SUM('Här fyller du i din data'!$I$2)</f>
        <v>0</v>
      </c>
    </row>
    <row r="12" spans="1:31" x14ac:dyDescent="0.25">
      <c r="C12" t="s">
        <v>22</v>
      </c>
      <c r="L12" t="s">
        <v>38</v>
      </c>
      <c r="S12" s="67">
        <f ca="1">SUM('Här fyller du i din data'!$I$1)</f>
        <v>951.75</v>
      </c>
      <c r="T12" s="67"/>
      <c r="Y12" s="67">
        <f>SUM('Här fyller du i din data'!$I$2)</f>
        <v>0</v>
      </c>
    </row>
    <row r="13" spans="1:31" x14ac:dyDescent="0.25">
      <c r="C13" t="s">
        <v>23</v>
      </c>
      <c r="L13" t="s">
        <v>39</v>
      </c>
      <c r="S13" s="67">
        <f ca="1">SUM('Här fyller du i din data'!$I$1)</f>
        <v>951.75</v>
      </c>
      <c r="T13" s="67"/>
      <c r="Y13" s="67">
        <f>SUM('Här fyller du i din data'!$I$2)</f>
        <v>0</v>
      </c>
    </row>
    <row r="14" spans="1:31" x14ac:dyDescent="0.25">
      <c r="C14" t="s">
        <v>24</v>
      </c>
      <c r="L14" t="s">
        <v>40</v>
      </c>
      <c r="Y14" s="67">
        <f>SUM('Här fyller du i din data'!$I$2)</f>
        <v>0</v>
      </c>
    </row>
    <row r="15" spans="1:31" x14ac:dyDescent="0.25">
      <c r="Y15" s="67">
        <f>SUM('Här fyller du i din data'!$I$2)</f>
        <v>0</v>
      </c>
    </row>
    <row r="16" spans="1:31" x14ac:dyDescent="0.25">
      <c r="Y16" s="67">
        <f>SUM('Här fyller du i din data'!$I$2)</f>
        <v>0</v>
      </c>
    </row>
    <row r="17" spans="3:12" x14ac:dyDescent="0.25">
      <c r="L17" t="s">
        <v>30</v>
      </c>
    </row>
    <row r="18" spans="3:12" x14ac:dyDescent="0.25">
      <c r="L18" t="s">
        <v>32</v>
      </c>
    </row>
    <row r="19" spans="3:12" x14ac:dyDescent="0.25">
      <c r="C19" s="2" t="s">
        <v>56</v>
      </c>
      <c r="D19" s="2">
        <v>1</v>
      </c>
      <c r="E19" s="2">
        <v>2</v>
      </c>
      <c r="F19" s="2">
        <v>3</v>
      </c>
      <c r="G19" s="2">
        <v>4</v>
      </c>
      <c r="H19" s="2">
        <v>5</v>
      </c>
      <c r="L19" t="s">
        <v>34</v>
      </c>
    </row>
    <row r="20" spans="3:12" x14ac:dyDescent="0.25">
      <c r="C20" t="s">
        <v>30</v>
      </c>
      <c r="D20">
        <f>COUNTIFS('Här fyller du i din data'!$L10:$L65,D$19)</f>
        <v>0</v>
      </c>
      <c r="E20">
        <f>COUNTIFS('Här fyller du i din data'!$L10:$L65,E$19)</f>
        <v>0</v>
      </c>
      <c r="F20">
        <f>COUNTIFS('Här fyller du i din data'!$L10:$L65,F$19)</f>
        <v>0</v>
      </c>
      <c r="G20">
        <f>COUNTIFS('Här fyller du i din data'!$L10:$L65,G$19)</f>
        <v>0</v>
      </c>
      <c r="H20">
        <f>COUNTIFS('Här fyller du i din data'!$L10:$L65,H$19)</f>
        <v>0</v>
      </c>
      <c r="L20" t="s">
        <v>36</v>
      </c>
    </row>
    <row r="21" spans="3:12" x14ac:dyDescent="0.25">
      <c r="C21" t="s">
        <v>32</v>
      </c>
      <c r="D21">
        <f>COUNTIFS('Här fyller du i din data'!$Q$10:$Q$65,D$19)</f>
        <v>0</v>
      </c>
      <c r="E21">
        <f>COUNTIFS('Här fyller du i din data'!$Q$10:$Q$65,E$19)</f>
        <v>0</v>
      </c>
      <c r="F21">
        <f>COUNTIFS('Här fyller du i din data'!$Q$10:$Q$65,F$19)</f>
        <v>0</v>
      </c>
      <c r="G21">
        <f>COUNTIFS('Här fyller du i din data'!$Q$10:$Q$65,G$19)</f>
        <v>0</v>
      </c>
      <c r="H21">
        <f>COUNTIFS('Här fyller du i din data'!$Q$10:$Q$65,H$19)</f>
        <v>0</v>
      </c>
      <c r="L21" t="s">
        <v>38</v>
      </c>
    </row>
    <row r="22" spans="3:12" x14ac:dyDescent="0.25">
      <c r="C22" t="s">
        <v>34</v>
      </c>
      <c r="D22">
        <f>COUNTIFS('Här fyller du i din data'!$V$10:$V$66,D$19)</f>
        <v>0</v>
      </c>
      <c r="E22">
        <f>COUNTIFS('Här fyller du i din data'!$V$10:$V$66,E$19)</f>
        <v>0</v>
      </c>
      <c r="F22">
        <f>COUNTIFS('Här fyller du i din data'!$V$10:$V$66,F$19)</f>
        <v>0</v>
      </c>
      <c r="G22">
        <f>COUNTIFS('Här fyller du i din data'!$V$10:$V$66,G$19)</f>
        <v>0</v>
      </c>
      <c r="H22">
        <f>COUNTIFS('Här fyller du i din data'!$V$10:$V$66,H$19)</f>
        <v>0</v>
      </c>
      <c r="L22" t="s">
        <v>40</v>
      </c>
    </row>
    <row r="23" spans="3:12" x14ac:dyDescent="0.25">
      <c r="C23" t="s">
        <v>36</v>
      </c>
      <c r="D23">
        <f>COUNTIFS('Här fyller du i din data'!$AA$10:$AA$65,D$19)</f>
        <v>0</v>
      </c>
      <c r="E23">
        <f>COUNTIFS('Här fyller du i din data'!$AA$10:$AA$65,E$19)</f>
        <v>0</v>
      </c>
      <c r="F23">
        <f>COUNTIFS('Här fyller du i din data'!$AA$10:$AA$65,F$19)</f>
        <v>0</v>
      </c>
      <c r="G23">
        <f>COUNTIFS('Här fyller du i din data'!$AA$10:$AA$65,G$19)</f>
        <v>0</v>
      </c>
      <c r="H23">
        <f>COUNTIFS('Här fyller du i din data'!$AA$10:$AA$65,H$19)</f>
        <v>0</v>
      </c>
    </row>
    <row r="24" spans="3:12" x14ac:dyDescent="0.25">
      <c r="C24" t="s">
        <v>38</v>
      </c>
      <c r="D24">
        <f>COUNTIFS('Här fyller du i din data'!$AF$10:$AF$65,D$19)</f>
        <v>0</v>
      </c>
      <c r="E24">
        <f>COUNTIFS('Här fyller du i din data'!$AF$10:$AF$65,E$19)</f>
        <v>0</v>
      </c>
      <c r="F24">
        <f>COUNTIFS('Här fyller du i din data'!$AF$10:$AF$65,F$19)</f>
        <v>0</v>
      </c>
      <c r="G24">
        <f>COUNTIFS('Här fyller du i din data'!$AF$10:$AF$65,G$19)</f>
        <v>0</v>
      </c>
      <c r="H24">
        <f>COUNTIFS('Här fyller du i din data'!$AF$10:$AF$65,H$19)</f>
        <v>0</v>
      </c>
    </row>
    <row r="25" spans="3:12" x14ac:dyDescent="0.25">
      <c r="C25" t="s">
        <v>40</v>
      </c>
      <c r="D25">
        <f>COUNTIFS('Här fyller du i din data'!$AK$10:$AK$65,D$19)</f>
        <v>0</v>
      </c>
      <c r="E25">
        <f>COUNTIFS('Här fyller du i din data'!$AK$10:$AK$65,E$19)</f>
        <v>0</v>
      </c>
      <c r="F25">
        <f>COUNTIFS('Här fyller du i din data'!$AK$10:$AK$65,F$19)</f>
        <v>0</v>
      </c>
      <c r="G25">
        <f>COUNTIFS('Här fyller du i din data'!$AK$10:$AK$65,G$19)</f>
        <v>0</v>
      </c>
      <c r="H25">
        <f>COUNTIFS('Här fyller du i din data'!$AK$10:$AK$65,H$19)</f>
        <v>0</v>
      </c>
    </row>
    <row r="26" spans="3:12" x14ac:dyDescent="0.25">
      <c r="D26">
        <f>COUNTIFS('Här fyller du i din data'!$AP15:$AP67,D$19)</f>
        <v>0</v>
      </c>
      <c r="E26">
        <f>COUNTIFS('Här fyller du i din data'!$AP15:$AP67,E$19)</f>
        <v>0</v>
      </c>
      <c r="F26">
        <f>COUNTIFS('Här fyller du i din data'!$AP15:$AP67,F$19)</f>
        <v>0</v>
      </c>
      <c r="G26">
        <f>COUNTIFS('Här fyller du i din data'!$AP15:$AP67,G$19)</f>
        <v>0</v>
      </c>
      <c r="H26">
        <f>COUNTIFS('Här fyller du i din data'!$AP15:$AP67,H$19)</f>
        <v>0</v>
      </c>
    </row>
    <row r="27" spans="3:12" x14ac:dyDescent="0.25">
      <c r="C27" s="2"/>
      <c r="D27">
        <f>COUNTIFS('Här fyller du i din data'!$AL17:$AL69,D$19)</f>
        <v>0</v>
      </c>
      <c r="E27">
        <f>COUNTIFS('Här fyller du i din data'!$AL17:$AL69,E$19)</f>
        <v>0</v>
      </c>
      <c r="F27">
        <f>COUNTIFS('Här fyller du i din data'!$AL17:$AL69,F$19)</f>
        <v>0</v>
      </c>
      <c r="G27">
        <f>COUNTIFS('Här fyller du i din data'!$AL17:$AL69,G$19)</f>
        <v>0</v>
      </c>
      <c r="H27">
        <f>COUNTIFS('Här fyller du i din data'!$AL17:$AL69,H$19)</f>
        <v>0</v>
      </c>
    </row>
    <row r="28" spans="3:12" x14ac:dyDescent="0.25">
      <c r="C28" s="2"/>
      <c r="D28">
        <f>COUNTIFS('Här fyller du i din data'!$AZ17:$AZ69,D$19)</f>
        <v>0</v>
      </c>
      <c r="E28">
        <f>COUNTIFS('Här fyller du i din data'!$AZ17:$AZ69,E$19)</f>
        <v>0</v>
      </c>
      <c r="F28">
        <f>COUNTIFS('Här fyller du i din data'!$AZ17:$AZ69,F$19)</f>
        <v>0</v>
      </c>
      <c r="G28">
        <f>COUNTIFS('Här fyller du i din data'!$AZ17:$AZ69,G$19)</f>
        <v>0</v>
      </c>
      <c r="H28">
        <f>COUNTIFS('Här fyller du i din data'!$AZ17:$AZ69,H$19)</f>
        <v>0</v>
      </c>
    </row>
    <row r="29" spans="3:12" x14ac:dyDescent="0.25">
      <c r="C29" s="2"/>
      <c r="D29">
        <f>COUNTIFS('Här fyller du i din data'!$BE18:$BE70,D$19)</f>
        <v>0</v>
      </c>
      <c r="E29">
        <f>COUNTIFS('Här fyller du i din data'!$BE18:$BE70,E$19)</f>
        <v>0</v>
      </c>
      <c r="F29">
        <f>COUNTIFS('Här fyller du i din data'!$BE18:$BE70,F$19)</f>
        <v>0</v>
      </c>
      <c r="G29">
        <f>COUNTIFS('Här fyller du i din data'!$BE18:$BE70,G$19)</f>
        <v>0</v>
      </c>
      <c r="H29">
        <f>COUNTIFS('Här fyller du i din data'!$BE18:$BE70,H$19)</f>
        <v>0</v>
      </c>
    </row>
    <row r="30" spans="3:12" x14ac:dyDescent="0.25">
      <c r="C30" s="2"/>
      <c r="D30">
        <f>COUNTIFS('Här fyller du i din data'!$BJ20:$BJ72,D$19)</f>
        <v>0</v>
      </c>
      <c r="E30">
        <f>COUNTIFS('Här fyller du i din data'!$BJ20:$BJ72,E$19)</f>
        <v>0</v>
      </c>
      <c r="F30">
        <f>COUNTIFS('Här fyller du i din data'!$BJ20:$BJ72,F$19)</f>
        <v>0</v>
      </c>
      <c r="G30">
        <f>COUNTIFS('Här fyller du i din data'!$BJ20:$BJ72,G$19)</f>
        <v>0</v>
      </c>
      <c r="H30">
        <f>COUNTIFS('Här fyller du i din data'!$BJ20:$BJ72,H$19)</f>
        <v>0</v>
      </c>
    </row>
    <row r="31" spans="3:12" x14ac:dyDescent="0.25">
      <c r="C31" s="2"/>
      <c r="D31">
        <f>COUNTIFS('Här fyller du i din data'!$BO21:$BO73,D$19)</f>
        <v>0</v>
      </c>
      <c r="E31">
        <f>COUNTIFS('Här fyller du i din data'!$BO21:$BO73,E$19)</f>
        <v>0</v>
      </c>
      <c r="F31">
        <f>COUNTIFS('Här fyller du i din data'!$BO21:$BO73,F$19)</f>
        <v>0</v>
      </c>
      <c r="G31">
        <f>COUNTIFS('Här fyller du i din data'!$BO21:$BO73,G$19)</f>
        <v>0</v>
      </c>
      <c r="H31">
        <f>COUNTIFS('Här fyller du i din data'!$BO21:$BO73,H$19)</f>
        <v>0</v>
      </c>
    </row>
    <row r="32" spans="3:12" x14ac:dyDescent="0.25">
      <c r="C32" s="2"/>
    </row>
  </sheetData>
  <sortState ref="E2:E10">
    <sortCondition ref="E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18"/>
  <sheetViews>
    <sheetView workbookViewId="0">
      <selection activeCell="H20" sqref="H20"/>
    </sheetView>
  </sheetViews>
  <sheetFormatPr defaultColWidth="8.85546875" defaultRowHeight="15" x14ac:dyDescent="0.25"/>
  <cols>
    <col min="1" max="1" width="10.42578125" bestFit="1" customWidth="1"/>
  </cols>
  <sheetData>
    <row r="1" spans="1:2" x14ac:dyDescent="0.25">
      <c r="A1" t="s">
        <v>79</v>
      </c>
    </row>
    <row r="3" spans="1:2" x14ac:dyDescent="0.25">
      <c r="A3" s="2" t="s">
        <v>80</v>
      </c>
    </row>
    <row r="4" spans="1:2" x14ac:dyDescent="0.25">
      <c r="A4" t="s">
        <v>81</v>
      </c>
    </row>
    <row r="5" spans="1:2" x14ac:dyDescent="0.25">
      <c r="A5" t="s">
        <v>82</v>
      </c>
    </row>
    <row r="6" spans="1:2" x14ac:dyDescent="0.25">
      <c r="A6" s="2" t="s">
        <v>83</v>
      </c>
    </row>
    <row r="7" spans="1:2" x14ac:dyDescent="0.25">
      <c r="A7" s="2" t="s">
        <v>84</v>
      </c>
    </row>
    <row r="8" spans="1:2" x14ac:dyDescent="0.25">
      <c r="A8" s="2" t="s">
        <v>85</v>
      </c>
    </row>
    <row r="9" spans="1:2" x14ac:dyDescent="0.25">
      <c r="A9" s="2" t="s">
        <v>86</v>
      </c>
    </row>
    <row r="10" spans="1:2" x14ac:dyDescent="0.25">
      <c r="A10" s="104" t="s">
        <v>87</v>
      </c>
    </row>
    <row r="11" spans="1:2" x14ac:dyDescent="0.25">
      <c r="A11" s="2" t="s">
        <v>88</v>
      </c>
    </row>
    <row r="14" spans="1:2" x14ac:dyDescent="0.25">
      <c r="A14" s="68">
        <v>42432</v>
      </c>
      <c r="B14" t="s">
        <v>93</v>
      </c>
    </row>
    <row r="15" spans="1:2" x14ac:dyDescent="0.25">
      <c r="A15" s="68">
        <v>42511</v>
      </c>
      <c r="B15" t="s">
        <v>94</v>
      </c>
    </row>
    <row r="16" spans="1:2" x14ac:dyDescent="0.25">
      <c r="A16" s="68">
        <v>42824</v>
      </c>
      <c r="B16" t="s">
        <v>95</v>
      </c>
    </row>
    <row r="17" spans="1:2" x14ac:dyDescent="0.25">
      <c r="A17" s="68">
        <v>42824</v>
      </c>
      <c r="B17" t="s">
        <v>96</v>
      </c>
    </row>
    <row r="18" spans="1:2" x14ac:dyDescent="0.25">
      <c r="A18" s="68">
        <v>43055</v>
      </c>
      <c r="B18" t="s">
        <v>98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Instruktioner</vt:lpstr>
      <vt:lpstr>Här fyller du i din data</vt:lpstr>
      <vt:lpstr>Individuppföljning</vt:lpstr>
      <vt:lpstr>Gruppuppföljning</vt:lpstr>
      <vt:lpstr>Total årsdata</vt:lpstr>
      <vt:lpstr>Total månadsdata</vt:lpstr>
      <vt:lpstr>Listor</vt:lpstr>
      <vt:lpstr>att göra</vt:lpstr>
      <vt:lpstr>Gruppuppföljning!Print_Area</vt:lpstr>
      <vt:lpstr>Individuppföljning!Print_Area</vt:lpstr>
      <vt:lpstr>'Total årsdata'!Print_Area</vt:lpstr>
      <vt:lpstr>'Total månadsdata'!Print_Area</vt:lpstr>
    </vt:vector>
  </TitlesOfParts>
  <Company>Höglandets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Henrik Ahlgren</dc:creator>
  <cp:lastModifiedBy>Halla Björk Marteinsdóttir</cp:lastModifiedBy>
  <cp:lastPrinted>2017-11-16T10:58:09Z</cp:lastPrinted>
  <dcterms:created xsi:type="dcterms:W3CDTF">2015-01-23T08:32:14Z</dcterms:created>
  <dcterms:modified xsi:type="dcterms:W3CDTF">2019-05-14T10:07:58Z</dcterms:modified>
</cp:coreProperties>
</file>