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6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mlmsfile01\Hopar$\HEILBTOL\Eftirlit\Bidlistar\2022\Valdar skurðaðgerðir\Sept 2022\"/>
    </mc:Choice>
  </mc:AlternateContent>
  <xr:revisionPtr revIDLastSave="0" documentId="13_ncr:1_{31751F10-8B15-4144-94AA-450B5290994D}" xr6:coauthVersionLast="47" xr6:coauthVersionMax="47" xr10:uidLastSave="{00000000-0000-0000-0000-000000000000}"/>
  <bookViews>
    <workbookView xWindow="-120" yWindow="-120" windowWidth="29040" windowHeight="17640" tabRatio="837" xr2:uid="{00000000-000D-0000-FFFF-FFFF00000000}"/>
  </bookViews>
  <sheets>
    <sheet name="Biðlisti og biðtími" sheetId="5" r:id="rId1"/>
    <sheet name="Framkvæmdar aðgerðir" sheetId="8" r:id="rId2"/>
    <sheet name="Aðgerðakóðar" sheetId="7" r:id="rId3"/>
    <sheet name="Gröf, augasteinar" sheetId="15" r:id="rId4"/>
    <sheet name="Gröf, hjarta" sheetId="9" r:id="rId5"/>
    <sheet name="Gröf, brjóstaaðgerðir" sheetId="12" r:id="rId6"/>
    <sheet name="Gröf, meltingartengt" sheetId="13" r:id="rId7"/>
    <sheet name="Gröf, kvenaðgerðir" sheetId="10" r:id="rId8"/>
    <sheet name="Gröf, blöðruháls" sheetId="14" r:id="rId9"/>
    <sheet name="Gröf, liðskiptaaðgerðir" sheetId="11" r:id="rId10"/>
  </sheets>
  <definedNames>
    <definedName name="_xlnm.Print_Area" localSheetId="0">'Biðlisti og biðtími'!$1:$100</definedName>
    <definedName name="_xlnm.Print_Titles" localSheetId="0">'Biðlisti og biðtími'!$2:$4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0" i="5" l="1"/>
  <c r="N80" i="5"/>
  <c r="DK51" i="5"/>
  <c r="CY73" i="5"/>
  <c r="CM73" i="5"/>
  <c r="CA73" i="5"/>
  <c r="CY64" i="5"/>
  <c r="CY68" i="5"/>
  <c r="CM68" i="5"/>
  <c r="CA68" i="5"/>
  <c r="CX59" i="5"/>
  <c r="CY59" i="5"/>
  <c r="CM59" i="5"/>
  <c r="CA59" i="5"/>
  <c r="CL59" i="5"/>
  <c r="CM53" i="5"/>
  <c r="CA53" i="5"/>
  <c r="CY53" i="5"/>
  <c r="CT41" i="5"/>
  <c r="CS41" i="5"/>
  <c r="CQ41" i="5"/>
  <c r="CP41" i="5"/>
  <c r="CO41" i="5"/>
  <c r="CN41" i="5"/>
  <c r="CX31" i="5"/>
  <c r="CT31" i="5"/>
  <c r="CS31" i="5"/>
  <c r="CL31" i="5"/>
  <c r="BZ31" i="5"/>
  <c r="CA41" i="5"/>
  <c r="BZ41" i="5"/>
  <c r="CM41" i="5"/>
  <c r="CL41" i="5"/>
  <c r="CY41" i="5"/>
  <c r="CX41" i="5"/>
  <c r="CX37" i="5"/>
  <c r="CL37" i="5"/>
  <c r="BZ37" i="5"/>
  <c r="CY37" i="5"/>
  <c r="CM37" i="5"/>
  <c r="CA37" i="5"/>
  <c r="Z53" i="5"/>
  <c r="Z59" i="5"/>
  <c r="DK87" i="5"/>
  <c r="BO80" i="5"/>
  <c r="DK80" i="5"/>
  <c r="AL80" i="5"/>
  <c r="DK73" i="5"/>
  <c r="BO73" i="5"/>
  <c r="AL73" i="5"/>
  <c r="BO68" i="5"/>
  <c r="DK68" i="5"/>
  <c r="AL68" i="5"/>
  <c r="BO64" i="5"/>
  <c r="AL64" i="5"/>
  <c r="DK59" i="5"/>
  <c r="BO59" i="5"/>
  <c r="AL59" i="5"/>
  <c r="BO53" i="5"/>
  <c r="AL53" i="5"/>
  <c r="DK41" i="5"/>
  <c r="BO41" i="5"/>
  <c r="BO37" i="5"/>
  <c r="K98" i="8"/>
  <c r="L98" i="8"/>
  <c r="M98" i="8"/>
  <c r="N98" i="8"/>
  <c r="N70" i="8"/>
  <c r="N65" i="8"/>
  <c r="N60" i="8"/>
  <c r="N43" i="8"/>
  <c r="N39" i="8"/>
  <c r="N35" i="8"/>
  <c r="N29" i="8"/>
  <c r="N23" i="8"/>
  <c r="N99" i="8"/>
  <c r="N86" i="8"/>
  <c r="N75" i="8"/>
  <c r="N49" i="8"/>
  <c r="N54" i="8"/>
  <c r="DK63" i="5"/>
  <c r="N64" i="5"/>
  <c r="Z64" i="5"/>
  <c r="DK57" i="5"/>
  <c r="DK52" i="5"/>
  <c r="DK91" i="5"/>
  <c r="DK84" i="5"/>
  <c r="DK77" i="5"/>
  <c r="DK82" i="5"/>
  <c r="CY79" i="5"/>
  <c r="CM79" i="5"/>
  <c r="CA79" i="5"/>
  <c r="BO79" i="5"/>
  <c r="AL79" i="5"/>
  <c r="Z79" i="5"/>
  <c r="N79" i="5"/>
  <c r="DK75" i="5"/>
  <c r="DK70" i="5"/>
  <c r="DK66" i="5"/>
  <c r="DK61" i="5"/>
  <c r="DK55" i="5"/>
  <c r="DK50" i="5"/>
  <c r="DK45" i="5"/>
  <c r="CY48" i="5"/>
  <c r="CM48" i="5"/>
  <c r="CA48" i="5"/>
  <c r="BO48" i="5"/>
  <c r="DK48" i="5"/>
  <c r="AL48" i="5"/>
  <c r="Z48" i="5"/>
  <c r="N48" i="5"/>
  <c r="BO26" i="5"/>
  <c r="CA26" i="5"/>
  <c r="CY26" i="5"/>
  <c r="CM26" i="5"/>
  <c r="CY31" i="5"/>
  <c r="CM31" i="5"/>
  <c r="CA31" i="5"/>
  <c r="BO31" i="5"/>
  <c r="AL31" i="5"/>
  <c r="DK31" i="5"/>
  <c r="Z31" i="5"/>
  <c r="N31" i="5"/>
  <c r="AL26" i="5"/>
  <c r="Z26" i="5"/>
  <c r="N26" i="5"/>
  <c r="AL37" i="5"/>
  <c r="DK37" i="5"/>
  <c r="Z37" i="5"/>
  <c r="N37" i="5"/>
  <c r="DK43" i="5"/>
  <c r="AL41" i="5"/>
  <c r="N41" i="5"/>
  <c r="Z41" i="5"/>
  <c r="DK39" i="5"/>
  <c r="DK33" i="5"/>
  <c r="DK28" i="5"/>
  <c r="DK22" i="5"/>
  <c r="DK18" i="5"/>
  <c r="N87" i="8"/>
  <c r="N85" i="8"/>
  <c r="DK83" i="5"/>
  <c r="DK76" i="5"/>
  <c r="DK71" i="5"/>
  <c r="DK62" i="5"/>
  <c r="DK56" i="5"/>
  <c r="DK34" i="5"/>
  <c r="DK92" i="5"/>
  <c r="CY87" i="5"/>
  <c r="CY86" i="5"/>
  <c r="CM87" i="5"/>
  <c r="CM86" i="5"/>
  <c r="CA87" i="5"/>
  <c r="CA86" i="5"/>
  <c r="BO87" i="5"/>
  <c r="BO86" i="5"/>
  <c r="AL87" i="5"/>
  <c r="AL86" i="5"/>
  <c r="Z87" i="5"/>
  <c r="Z86" i="5"/>
  <c r="N87" i="5"/>
  <c r="N86" i="5"/>
  <c r="DK78" i="5"/>
  <c r="DK85" i="5"/>
  <c r="N97" i="8"/>
  <c r="DK14" i="5"/>
  <c r="DK20" i="5"/>
  <c r="N9" i="8"/>
  <c r="BO12" i="5"/>
  <c r="CA12" i="5"/>
  <c r="CM12" i="5"/>
  <c r="CY12" i="5"/>
  <c r="DK8" i="5"/>
  <c r="DK11" i="5"/>
  <c r="DK7" i="5"/>
  <c r="N12" i="5"/>
  <c r="Z12" i="5"/>
  <c r="AL12" i="5"/>
  <c r="M9" i="8"/>
  <c r="DJ90" i="5"/>
  <c r="BN31" i="5"/>
  <c r="BN37" i="5"/>
  <c r="BN41" i="5"/>
  <c r="BN48" i="5"/>
  <c r="BN59" i="5"/>
  <c r="BN73" i="5"/>
  <c r="BN68" i="5"/>
  <c r="BN64" i="5"/>
  <c r="BN87" i="5"/>
  <c r="BN86" i="5"/>
  <c r="BN80" i="5"/>
  <c r="BN79" i="5"/>
  <c r="DK26" i="5"/>
  <c r="DK12" i="5"/>
  <c r="DK53" i="5"/>
  <c r="DK64" i="5"/>
  <c r="DK79" i="5"/>
  <c r="DK86" i="5"/>
  <c r="DJ11" i="5"/>
  <c r="CX87" i="5"/>
  <c r="CX86" i="5"/>
  <c r="CL87" i="5"/>
  <c r="CL86" i="5"/>
  <c r="BZ86" i="5"/>
  <c r="BZ87" i="5"/>
  <c r="BZ80" i="5"/>
  <c r="BZ79" i="5"/>
  <c r="CL80" i="5"/>
  <c r="CL79" i="5"/>
  <c r="CX80" i="5"/>
  <c r="CX79" i="5"/>
  <c r="CX73" i="5"/>
  <c r="CL73" i="5"/>
  <c r="BZ73" i="5"/>
  <c r="BZ68" i="5"/>
  <c r="CL68" i="5"/>
  <c r="CX68" i="5"/>
  <c r="CX64" i="5"/>
  <c r="CL64" i="5"/>
  <c r="BZ64" i="5"/>
  <c r="BZ59" i="5"/>
  <c r="CX48" i="5"/>
  <c r="CL48" i="5"/>
  <c r="BZ48" i="5"/>
  <c r="AJ12" i="5"/>
  <c r="CX26" i="5"/>
  <c r="CL26" i="5"/>
  <c r="BZ26" i="5"/>
  <c r="BN26" i="5"/>
  <c r="Y31" i="5"/>
  <c r="M68" i="5"/>
  <c r="CX12" i="5"/>
  <c r="CL12" i="5"/>
  <c r="BZ12" i="5"/>
  <c r="BN12" i="5"/>
  <c r="Y12" i="5"/>
  <c r="M12" i="5"/>
  <c r="CX94" i="5"/>
  <c r="CL94" i="5"/>
  <c r="BZ94" i="5"/>
  <c r="BN94" i="5"/>
  <c r="CX93" i="5"/>
  <c r="CL93" i="5"/>
  <c r="BZ93" i="5"/>
  <c r="BN93" i="5"/>
  <c r="AK94" i="5"/>
  <c r="Y94" i="5"/>
  <c r="M94" i="5"/>
  <c r="M93" i="5"/>
  <c r="Y93" i="5"/>
  <c r="AK93" i="5"/>
  <c r="AK48" i="5"/>
  <c r="DJ48" i="5"/>
  <c r="M97" i="8"/>
  <c r="M99" i="8"/>
  <c r="M49" i="8"/>
  <c r="M43" i="8"/>
  <c r="M35" i="8"/>
  <c r="M39" i="8"/>
  <c r="M29" i="8"/>
  <c r="M23" i="8"/>
  <c r="M86" i="8"/>
  <c r="L86" i="8"/>
  <c r="K86" i="8"/>
  <c r="M87" i="8"/>
  <c r="M85" i="8"/>
  <c r="M75" i="8"/>
  <c r="M70" i="8"/>
  <c r="M65" i="8"/>
  <c r="M60" i="8"/>
  <c r="M54" i="8"/>
  <c r="DJ91" i="5"/>
  <c r="DJ57" i="5"/>
  <c r="DJ56" i="5"/>
  <c r="DJ52" i="5"/>
  <c r="DJ51" i="5"/>
  <c r="CX53" i="5"/>
  <c r="CL53" i="5"/>
  <c r="BZ53" i="5"/>
  <c r="BN53" i="5"/>
  <c r="DJ89" i="5"/>
  <c r="DJ85" i="5"/>
  <c r="DJ84" i="5"/>
  <c r="DJ83" i="5"/>
  <c r="DJ82" i="5"/>
  <c r="DJ78" i="5"/>
  <c r="DJ77" i="5"/>
  <c r="DJ76" i="5"/>
  <c r="DJ75" i="5"/>
  <c r="DJ71" i="5"/>
  <c r="DJ70" i="5"/>
  <c r="DJ66" i="5"/>
  <c r="DJ63" i="5"/>
  <c r="DJ62" i="5"/>
  <c r="DJ61" i="5"/>
  <c r="DJ55" i="5"/>
  <c r="DJ50" i="5"/>
  <c r="DJ45" i="5"/>
  <c r="DJ43" i="5"/>
  <c r="AK86" i="5"/>
  <c r="Y86" i="5"/>
  <c r="AK87" i="5"/>
  <c r="DJ87" i="5"/>
  <c r="Y87" i="5"/>
  <c r="M87" i="5"/>
  <c r="M86" i="5"/>
  <c r="AK80" i="5"/>
  <c r="DJ80" i="5"/>
  <c r="Y80" i="5"/>
  <c r="AK79" i="5"/>
  <c r="DJ79" i="5"/>
  <c r="Y79" i="5"/>
  <c r="M80" i="5"/>
  <c r="M79" i="5"/>
  <c r="M73" i="5"/>
  <c r="AK73" i="5"/>
  <c r="DJ73" i="5"/>
  <c r="AK68" i="5"/>
  <c r="DJ68" i="5"/>
  <c r="AK64" i="5"/>
  <c r="DJ64" i="5"/>
  <c r="Y64" i="5"/>
  <c r="M64" i="5"/>
  <c r="Y59" i="5"/>
  <c r="AK59" i="5"/>
  <c r="DJ59" i="5"/>
  <c r="AK53" i="5"/>
  <c r="Y48" i="5"/>
  <c r="Y53" i="5"/>
  <c r="M53" i="5"/>
  <c r="M48" i="5"/>
  <c r="M41" i="5"/>
  <c r="Y41" i="5"/>
  <c r="AK41" i="5"/>
  <c r="DJ41" i="5"/>
  <c r="AK37" i="5"/>
  <c r="DJ37" i="5"/>
  <c r="AK31" i="5"/>
  <c r="DJ31" i="5"/>
  <c r="AK26" i="5"/>
  <c r="DJ26" i="5"/>
  <c r="Y26" i="5"/>
  <c r="M26" i="5"/>
  <c r="M31" i="5"/>
  <c r="M37" i="5"/>
  <c r="Y37" i="5"/>
  <c r="DJ39" i="5"/>
  <c r="DJ33" i="5"/>
  <c r="DJ28" i="5"/>
  <c r="DJ22" i="5"/>
  <c r="DJ20" i="5"/>
  <c r="DJ18" i="5"/>
  <c r="DJ16" i="5"/>
  <c r="DJ14" i="5"/>
  <c r="DJ9" i="5"/>
  <c r="DJ8" i="5"/>
  <c r="DJ7" i="5"/>
  <c r="DI71" i="5"/>
  <c r="DI62" i="5"/>
  <c r="DI56" i="5"/>
  <c r="DI51" i="5"/>
  <c r="DI34" i="5"/>
  <c r="DI8" i="5"/>
  <c r="DI83" i="5"/>
  <c r="DI76" i="5"/>
  <c r="L99" i="8"/>
  <c r="L97" i="8"/>
  <c r="L87" i="8"/>
  <c r="L85" i="8"/>
  <c r="L75" i="8"/>
  <c r="L70" i="8"/>
  <c r="L65" i="8"/>
  <c r="L60" i="8"/>
  <c r="L54" i="8"/>
  <c r="L49" i="8"/>
  <c r="L43" i="8"/>
  <c r="L39" i="8"/>
  <c r="L35" i="8"/>
  <c r="L29" i="8"/>
  <c r="L23" i="8"/>
  <c r="L9" i="8"/>
  <c r="CW93" i="5"/>
  <c r="CW94" i="5"/>
  <c r="CK93" i="5"/>
  <c r="CK94" i="5"/>
  <c r="BY93" i="5"/>
  <c r="BY94" i="5"/>
  <c r="BM93" i="5"/>
  <c r="BM94" i="5"/>
  <c r="AJ93" i="5"/>
  <c r="AJ94" i="5"/>
  <c r="X93" i="5"/>
  <c r="X94" i="5"/>
  <c r="L93" i="5"/>
  <c r="L94" i="5"/>
  <c r="CW86" i="5"/>
  <c r="CW87" i="5"/>
  <c r="CK86" i="5"/>
  <c r="CK87" i="5"/>
  <c r="BY86" i="5"/>
  <c r="BY87" i="5"/>
  <c r="BM86" i="5"/>
  <c r="BM87" i="5"/>
  <c r="AJ86" i="5"/>
  <c r="AJ87" i="5"/>
  <c r="X86" i="5"/>
  <c r="X87" i="5"/>
  <c r="L86" i="5"/>
  <c r="L87" i="5"/>
  <c r="CW79" i="5"/>
  <c r="CW80" i="5"/>
  <c r="CK79" i="5"/>
  <c r="CK80" i="5"/>
  <c r="BY79" i="5"/>
  <c r="BY80" i="5"/>
  <c r="BM79" i="5"/>
  <c r="BM80" i="5"/>
  <c r="AJ79" i="5"/>
  <c r="AJ80" i="5"/>
  <c r="X79" i="5"/>
  <c r="X80" i="5"/>
  <c r="L79" i="5"/>
  <c r="L80" i="5"/>
  <c r="CW73" i="5"/>
  <c r="CK73" i="5"/>
  <c r="BY73" i="5"/>
  <c r="BM73" i="5"/>
  <c r="AJ73" i="5"/>
  <c r="L73" i="5"/>
  <c r="CW68" i="5"/>
  <c r="CK68" i="5"/>
  <c r="BY68" i="5"/>
  <c r="BM68" i="5"/>
  <c r="AJ68" i="5"/>
  <c r="L68" i="5"/>
  <c r="CW64" i="5"/>
  <c r="CK64" i="5"/>
  <c r="BY64" i="5"/>
  <c r="BM64" i="5"/>
  <c r="AJ64" i="5"/>
  <c r="X64" i="5"/>
  <c r="L64" i="5"/>
  <c r="CW59" i="5"/>
  <c r="CK59" i="5"/>
  <c r="BY59" i="5"/>
  <c r="BM59" i="5"/>
  <c r="AJ59" i="5"/>
  <c r="X59" i="5"/>
  <c r="CW53" i="5"/>
  <c r="CK53" i="5"/>
  <c r="BY53" i="5"/>
  <c r="BM53" i="5"/>
  <c r="AJ53" i="5"/>
  <c r="X53" i="5"/>
  <c r="L53" i="5"/>
  <c r="CW48" i="5"/>
  <c r="CK48" i="5"/>
  <c r="BY48" i="5"/>
  <c r="BM48" i="5"/>
  <c r="AJ48" i="5"/>
  <c r="X48" i="5"/>
  <c r="L48" i="5"/>
  <c r="CW41" i="5"/>
  <c r="CK41" i="5"/>
  <c r="CJ41" i="5"/>
  <c r="CI41" i="5"/>
  <c r="CH41" i="5"/>
  <c r="CG41" i="5"/>
  <c r="CF41" i="5"/>
  <c r="CE41" i="5"/>
  <c r="CD41" i="5"/>
  <c r="CC41" i="5"/>
  <c r="CB41" i="5"/>
  <c r="BY41" i="5"/>
  <c r="BM41" i="5"/>
  <c r="AJ41" i="5"/>
  <c r="X41" i="5"/>
  <c r="L41" i="5"/>
  <c r="CW37" i="5"/>
  <c r="CK37" i="5"/>
  <c r="BY37" i="5"/>
  <c r="BM37" i="5"/>
  <c r="AJ37" i="5"/>
  <c r="X37" i="5"/>
  <c r="L37" i="5"/>
  <c r="CW31" i="5"/>
  <c r="CK31" i="5"/>
  <c r="BR31" i="5"/>
  <c r="BY31" i="5"/>
  <c r="BM31" i="5"/>
  <c r="AJ31" i="5"/>
  <c r="X31" i="5"/>
  <c r="L31" i="5"/>
  <c r="CW26" i="5"/>
  <c r="CK26" i="5"/>
  <c r="BY26" i="5"/>
  <c r="BM26" i="5"/>
  <c r="AJ26" i="5"/>
  <c r="X26" i="5"/>
  <c r="L26" i="5"/>
  <c r="CW12" i="5"/>
  <c r="CK12" i="5"/>
  <c r="BY12" i="5"/>
  <c r="BM12" i="5"/>
  <c r="X12" i="5"/>
  <c r="L12" i="5"/>
  <c r="DI9" i="5"/>
  <c r="DI50" i="5"/>
  <c r="DI63" i="5"/>
  <c r="DI57" i="5"/>
  <c r="DI52" i="5"/>
  <c r="DI70" i="5"/>
  <c r="DI66" i="5"/>
  <c r="DI61" i="5"/>
  <c r="DI55" i="5"/>
  <c r="DI45" i="5"/>
  <c r="DI43" i="5"/>
  <c r="DI39" i="5"/>
  <c r="DI33" i="5"/>
  <c r="DI28" i="5"/>
  <c r="DI22" i="5"/>
  <c r="DI20" i="5"/>
  <c r="DI18" i="5"/>
  <c r="DI16" i="5"/>
  <c r="DI14" i="5"/>
  <c r="DI7" i="5"/>
  <c r="DI92" i="5"/>
  <c r="DI85" i="5"/>
  <c r="DI91" i="5"/>
  <c r="DI78" i="5"/>
  <c r="DI84" i="5"/>
  <c r="DI82" i="5"/>
  <c r="DI77" i="5"/>
  <c r="DI75" i="5"/>
  <c r="DH90" i="5"/>
  <c r="DH83" i="5"/>
  <c r="DH76" i="5"/>
  <c r="DH29" i="5"/>
  <c r="DH34" i="5"/>
  <c r="DH8" i="5"/>
  <c r="DJ93" i="5"/>
  <c r="DJ94" i="5"/>
  <c r="DJ53" i="5"/>
  <c r="DI41" i="5"/>
  <c r="DI94" i="5"/>
  <c r="DI53" i="5"/>
  <c r="DI64" i="5"/>
  <c r="DI59" i="5"/>
  <c r="DI48" i="5"/>
  <c r="DI80" i="5"/>
  <c r="DI93" i="5"/>
  <c r="DI26" i="5"/>
  <c r="DI12" i="5"/>
  <c r="DI68" i="5"/>
  <c r="DI31" i="5"/>
  <c r="DI37" i="5"/>
  <c r="DI73" i="5"/>
  <c r="DI86" i="5"/>
  <c r="DI87" i="5"/>
  <c r="DI79" i="5"/>
  <c r="DH71" i="5"/>
  <c r="DH67" i="5"/>
  <c r="DH62" i="5"/>
  <c r="DH56" i="5"/>
  <c r="DH51" i="5"/>
  <c r="DH46" i="5"/>
  <c r="DG10" i="5"/>
  <c r="DH10" i="5"/>
  <c r="K99" i="8"/>
  <c r="K97" i="8"/>
  <c r="K87" i="8"/>
  <c r="K85" i="8"/>
  <c r="K75" i="8"/>
  <c r="K70" i="8"/>
  <c r="K65" i="8"/>
  <c r="K60" i="8"/>
  <c r="K54" i="8"/>
  <c r="K49" i="8"/>
  <c r="K43" i="8"/>
  <c r="K39" i="8"/>
  <c r="K35" i="8"/>
  <c r="K29" i="8"/>
  <c r="K23" i="8"/>
  <c r="K9" i="8"/>
  <c r="J94" i="5"/>
  <c r="K94" i="5"/>
  <c r="CU94" i="5"/>
  <c r="CU93" i="5"/>
  <c r="CI94" i="5"/>
  <c r="CI93" i="5"/>
  <c r="BW94" i="5"/>
  <c r="BW93" i="5"/>
  <c r="AH94" i="5"/>
  <c r="V94" i="5"/>
  <c r="BK94" i="5"/>
  <c r="BK93" i="5"/>
  <c r="CV94" i="5"/>
  <c r="CV93" i="5"/>
  <c r="CJ94" i="5"/>
  <c r="CJ93" i="5"/>
  <c r="BX94" i="5"/>
  <c r="BX93" i="5"/>
  <c r="BL94" i="5"/>
  <c r="BL93" i="5"/>
  <c r="AI94" i="5"/>
  <c r="AI93" i="5"/>
  <c r="AH93" i="5"/>
  <c r="V93" i="5"/>
  <c r="W94" i="5"/>
  <c r="W93" i="5"/>
  <c r="K93" i="5"/>
  <c r="J93" i="5"/>
  <c r="CV80" i="5"/>
  <c r="CV79" i="5"/>
  <c r="CJ80" i="5"/>
  <c r="CJ79" i="5"/>
  <c r="BX80" i="5"/>
  <c r="BX79" i="5"/>
  <c r="BL80" i="5"/>
  <c r="BL79" i="5"/>
  <c r="W80" i="5"/>
  <c r="W79" i="5"/>
  <c r="K80" i="5"/>
  <c r="K79" i="5"/>
  <c r="CV73" i="5"/>
  <c r="CJ73" i="5"/>
  <c r="BX73" i="5"/>
  <c r="BL73" i="5"/>
  <c r="K73" i="5"/>
  <c r="CV68" i="5"/>
  <c r="CJ68" i="5"/>
  <c r="BX68" i="5"/>
  <c r="BL68" i="5"/>
  <c r="K68" i="5"/>
  <c r="CV64" i="5"/>
  <c r="CJ64" i="5"/>
  <c r="BX64" i="5"/>
  <c r="BL64" i="5"/>
  <c r="K64" i="5"/>
  <c r="W64" i="5"/>
  <c r="CV59" i="5"/>
  <c r="CU59" i="5"/>
  <c r="CQ59" i="5"/>
  <c r="CN59" i="5"/>
  <c r="CJ59" i="5"/>
  <c r="CI59" i="5"/>
  <c r="CB59" i="5"/>
  <c r="BX59" i="5"/>
  <c r="BW59" i="5"/>
  <c r="AG59" i="5"/>
  <c r="AF59" i="5"/>
  <c r="AE59" i="5"/>
  <c r="AD59" i="5"/>
  <c r="AC59" i="5"/>
  <c r="AB59" i="5"/>
  <c r="AA59" i="5"/>
  <c r="R59" i="5"/>
  <c r="Q59" i="5"/>
  <c r="P59" i="5"/>
  <c r="S59" i="5"/>
  <c r="T59" i="5"/>
  <c r="U59" i="5"/>
  <c r="V59" i="5"/>
  <c r="W59" i="5"/>
  <c r="O59" i="5"/>
  <c r="BD59" i="5"/>
  <c r="BF59" i="5"/>
  <c r="BG59" i="5"/>
  <c r="BP59" i="5"/>
  <c r="BL59" i="5"/>
  <c r="BK59" i="5"/>
  <c r="CV53" i="5"/>
  <c r="CJ53" i="5"/>
  <c r="BX53" i="5"/>
  <c r="BL53" i="5"/>
  <c r="W53" i="5"/>
  <c r="K53" i="5"/>
  <c r="DG93" i="5"/>
  <c r="DH94" i="5"/>
  <c r="DH93" i="5"/>
  <c r="DH92" i="5"/>
  <c r="DH85" i="5"/>
  <c r="DH78" i="5"/>
  <c r="DH40" i="5"/>
  <c r="DH30" i="5"/>
  <c r="CV48" i="5"/>
  <c r="CJ48" i="5"/>
  <c r="BX48" i="5"/>
  <c r="BL48" i="5"/>
  <c r="W48" i="5"/>
  <c r="K48" i="5"/>
  <c r="CV41" i="5"/>
  <c r="BX41" i="5"/>
  <c r="BL41" i="5"/>
  <c r="W41" i="5"/>
  <c r="K41" i="5"/>
  <c r="CV37" i="5"/>
  <c r="CJ37" i="5"/>
  <c r="BX37" i="5"/>
  <c r="BL37" i="5"/>
  <c r="W37" i="5"/>
  <c r="K37" i="5"/>
  <c r="CV31" i="5"/>
  <c r="CJ31" i="5"/>
  <c r="BX31" i="5"/>
  <c r="BL31" i="5"/>
  <c r="W31" i="5"/>
  <c r="K31" i="5"/>
  <c r="CV26" i="5"/>
  <c r="CJ26" i="5"/>
  <c r="BX26" i="5"/>
  <c r="BL26" i="5"/>
  <c r="W26" i="5"/>
  <c r="CV12" i="5"/>
  <c r="CJ12" i="5"/>
  <c r="BX12" i="5"/>
  <c r="BL12" i="5"/>
  <c r="AI12" i="5"/>
  <c r="W12" i="5"/>
  <c r="K12" i="5"/>
  <c r="W87" i="5"/>
  <c r="W86" i="5"/>
  <c r="K87" i="5"/>
  <c r="K86" i="5"/>
  <c r="CV87" i="5"/>
  <c r="CV86" i="5"/>
  <c r="CJ87" i="5"/>
  <c r="CJ86" i="5"/>
  <c r="BX87" i="5"/>
  <c r="BX86" i="5"/>
  <c r="BL87" i="5"/>
  <c r="BL86" i="5"/>
  <c r="DH12" i="5"/>
  <c r="DH47" i="5"/>
  <c r="AI87" i="5"/>
  <c r="DH87" i="5"/>
  <c r="AI86" i="5"/>
  <c r="DH86" i="5"/>
  <c r="AI80" i="5"/>
  <c r="DH80" i="5"/>
  <c r="AI79" i="5"/>
  <c r="DH79" i="5"/>
  <c r="AI73" i="5"/>
  <c r="DH73" i="5"/>
  <c r="AI68" i="5"/>
  <c r="DH68" i="5"/>
  <c r="AI64" i="5"/>
  <c r="DH64" i="5"/>
  <c r="AI59" i="5"/>
  <c r="DH59" i="5"/>
  <c r="AI53" i="5"/>
  <c r="DH53" i="5"/>
  <c r="AI48" i="5"/>
  <c r="DH48" i="5"/>
  <c r="AI41" i="5"/>
  <c r="DH41" i="5"/>
  <c r="AI37" i="5"/>
  <c r="DH37" i="5"/>
  <c r="AI31" i="5"/>
  <c r="DH31" i="5"/>
  <c r="AI26" i="5"/>
  <c r="DH26" i="5"/>
  <c r="DH91" i="5"/>
  <c r="DH84" i="5"/>
  <c r="DH77" i="5"/>
  <c r="DH63" i="5"/>
  <c r="DH57" i="5"/>
  <c r="DH52" i="5"/>
  <c r="DH82" i="5"/>
  <c r="DH75" i="5"/>
  <c r="DH70" i="5"/>
  <c r="DH66" i="5"/>
  <c r="DH61" i="5"/>
  <c r="DH55" i="5"/>
  <c r="DH50" i="5"/>
  <c r="DH45" i="5"/>
  <c r="DH43" i="5"/>
  <c r="DH39" i="5"/>
  <c r="DH33" i="5"/>
  <c r="DH28" i="5"/>
  <c r="K26" i="5"/>
  <c r="DH22" i="5"/>
  <c r="DH18" i="5"/>
  <c r="DH20" i="5"/>
  <c r="DH16" i="5"/>
  <c r="DH14" i="5"/>
  <c r="DH7" i="5"/>
  <c r="CU31" i="5"/>
  <c r="CI31" i="5"/>
  <c r="BW31" i="5"/>
  <c r="DG8" i="5"/>
  <c r="J86" i="8"/>
  <c r="CU68" i="5"/>
  <c r="CI68" i="5"/>
  <c r="BW68" i="5"/>
  <c r="BK68" i="5"/>
  <c r="J68" i="5"/>
  <c r="AH68" i="5"/>
  <c r="DG68" i="5"/>
  <c r="CU48" i="5"/>
  <c r="CI48" i="5"/>
  <c r="BW48" i="5"/>
  <c r="CU41" i="5"/>
  <c r="BW41" i="5"/>
  <c r="BK41" i="5"/>
  <c r="CU37" i="5"/>
  <c r="CT37" i="5"/>
  <c r="CS37" i="5"/>
  <c r="CI37" i="5"/>
  <c r="BW37" i="5"/>
  <c r="BK37" i="5"/>
  <c r="V31" i="5"/>
  <c r="J31" i="5"/>
  <c r="BK31" i="5"/>
  <c r="CU80" i="5"/>
  <c r="CU79" i="5"/>
  <c r="CI80" i="5"/>
  <c r="CI79" i="5"/>
  <c r="BW80" i="5"/>
  <c r="BW79" i="5"/>
  <c r="BK80" i="5"/>
  <c r="BK79" i="5"/>
  <c r="BK48" i="5"/>
  <c r="DG83" i="5"/>
  <c r="DG71" i="5"/>
  <c r="DG67" i="5"/>
  <c r="DG62" i="5"/>
  <c r="DG56" i="5"/>
  <c r="DG51" i="5"/>
  <c r="DG29" i="5"/>
  <c r="DG34" i="5"/>
  <c r="DG23" i="5"/>
  <c r="J98" i="8"/>
  <c r="F98" i="8"/>
  <c r="J87" i="8"/>
  <c r="J85" i="8"/>
  <c r="J75" i="8"/>
  <c r="J70" i="8"/>
  <c r="J65" i="8"/>
  <c r="J60" i="8"/>
  <c r="J54" i="8"/>
  <c r="J23" i="8"/>
  <c r="J29" i="8"/>
  <c r="J35" i="8"/>
  <c r="J39" i="8"/>
  <c r="J43" i="8"/>
  <c r="J49" i="8"/>
  <c r="J9" i="8"/>
  <c r="CU87" i="5"/>
  <c r="CU86" i="5"/>
  <c r="CI87" i="5"/>
  <c r="CI86" i="5"/>
  <c r="BW87" i="5"/>
  <c r="BW86" i="5"/>
  <c r="BK87" i="5"/>
  <c r="BK86" i="5"/>
  <c r="AH87" i="5"/>
  <c r="AH86" i="5"/>
  <c r="V87" i="5"/>
  <c r="V86" i="5"/>
  <c r="J87" i="5"/>
  <c r="J86" i="5"/>
  <c r="J99" i="8"/>
  <c r="J97" i="8"/>
  <c r="DG85" i="5"/>
  <c r="DG76" i="5"/>
  <c r="DG77" i="5"/>
  <c r="DG78" i="5"/>
  <c r="DG46" i="5"/>
  <c r="DG87" i="5"/>
  <c r="DG86" i="5"/>
  <c r="DG84" i="5"/>
  <c r="DG72" i="5"/>
  <c r="CU73" i="5"/>
  <c r="CI73" i="5"/>
  <c r="BW73" i="5"/>
  <c r="BK73" i="5"/>
  <c r="J73" i="5"/>
  <c r="AH73" i="5"/>
  <c r="DG63" i="5"/>
  <c r="V64" i="5"/>
  <c r="DG57" i="5"/>
  <c r="BK53" i="5"/>
  <c r="BW53" i="5"/>
  <c r="CI53" i="5"/>
  <c r="CU53" i="5"/>
  <c r="DG52" i="5"/>
  <c r="AH80" i="5"/>
  <c r="DG80" i="5"/>
  <c r="AH79" i="5"/>
  <c r="DG79" i="5"/>
  <c r="V80" i="5"/>
  <c r="V79" i="5"/>
  <c r="J80" i="5"/>
  <c r="J79" i="5"/>
  <c r="DG82" i="5"/>
  <c r="DG75" i="5"/>
  <c r="DG70" i="5"/>
  <c r="DG66" i="5"/>
  <c r="AH64" i="5"/>
  <c r="CU64" i="5"/>
  <c r="CI64" i="5"/>
  <c r="BW64" i="5"/>
  <c r="BK64" i="5"/>
  <c r="DG61" i="5"/>
  <c r="J41" i="5"/>
  <c r="AH41" i="5"/>
  <c r="DG41" i="5"/>
  <c r="V41" i="5"/>
  <c r="AH48" i="5"/>
  <c r="DG48" i="5"/>
  <c r="V48" i="5"/>
  <c r="J48" i="5"/>
  <c r="J53" i="5"/>
  <c r="V53" i="5"/>
  <c r="AH53" i="5"/>
  <c r="AH59" i="5"/>
  <c r="DG59" i="5"/>
  <c r="DG50" i="5"/>
  <c r="DG55" i="5"/>
  <c r="DG45" i="5"/>
  <c r="DG43" i="5"/>
  <c r="DG39" i="5"/>
  <c r="DG33" i="5"/>
  <c r="J37" i="5"/>
  <c r="V37" i="5"/>
  <c r="AH37" i="5"/>
  <c r="DG37" i="5"/>
  <c r="DG28" i="5"/>
  <c r="AH31" i="5"/>
  <c r="DG31" i="5"/>
  <c r="CU26" i="5"/>
  <c r="CI26" i="5"/>
  <c r="BW26" i="5"/>
  <c r="BK26" i="5"/>
  <c r="AH26" i="5"/>
  <c r="V26" i="5"/>
  <c r="J26" i="5"/>
  <c r="DG22" i="5"/>
  <c r="DG18" i="5"/>
  <c r="DG16" i="5"/>
  <c r="DG14" i="5"/>
  <c r="DG20" i="5"/>
  <c r="CU12" i="5"/>
  <c r="CI12" i="5"/>
  <c r="BW12" i="5"/>
  <c r="BK12" i="5"/>
  <c r="DG7" i="5"/>
  <c r="J12" i="5"/>
  <c r="V12" i="5"/>
  <c r="AH12" i="5"/>
  <c r="DG26" i="5"/>
  <c r="DG12" i="5"/>
  <c r="DG73" i="5"/>
  <c r="DG53" i="5"/>
  <c r="DG64" i="5"/>
  <c r="I75" i="8"/>
  <c r="H75" i="8"/>
  <c r="I70" i="8"/>
  <c r="H70" i="8"/>
  <c r="I65" i="8"/>
  <c r="H65" i="8"/>
  <c r="I60" i="8"/>
  <c r="H60" i="8"/>
  <c r="I54" i="8"/>
  <c r="H54" i="8"/>
  <c r="I49" i="8"/>
  <c r="H49" i="8"/>
  <c r="I43" i="8"/>
  <c r="H43" i="8"/>
  <c r="I39" i="8"/>
  <c r="H39" i="8"/>
  <c r="I35" i="8"/>
  <c r="H35" i="8"/>
  <c r="I29" i="8"/>
  <c r="H29" i="8"/>
  <c r="I23" i="8"/>
  <c r="H23" i="8"/>
  <c r="I9" i="8"/>
  <c r="H9" i="8"/>
  <c r="I87" i="8"/>
  <c r="H87" i="8"/>
  <c r="H85" i="8"/>
  <c r="I85" i="8"/>
  <c r="G86" i="8"/>
  <c r="H86" i="8"/>
  <c r="I86" i="8"/>
  <c r="I99" i="8"/>
  <c r="H99" i="8"/>
  <c r="I98" i="8"/>
  <c r="H98" i="8"/>
  <c r="I97" i="8"/>
  <c r="H97" i="8"/>
  <c r="I26" i="5"/>
  <c r="H26" i="5"/>
  <c r="H68" i="5"/>
  <c r="I68" i="5"/>
  <c r="AF73" i="5"/>
  <c r="AG73" i="5"/>
  <c r="H73" i="5"/>
  <c r="I73" i="5"/>
  <c r="H79" i="5"/>
  <c r="I79" i="5"/>
  <c r="O79" i="5"/>
  <c r="P79" i="5"/>
  <c r="Q79" i="5"/>
  <c r="R79" i="5"/>
  <c r="S79" i="5"/>
  <c r="T79" i="5"/>
  <c r="U79" i="5"/>
  <c r="AA79" i="5"/>
  <c r="AB79" i="5"/>
  <c r="AE79" i="5"/>
  <c r="AF79" i="5"/>
  <c r="AG79" i="5"/>
  <c r="H80" i="5"/>
  <c r="I80" i="5"/>
  <c r="O80" i="5"/>
  <c r="P80" i="5"/>
  <c r="Q80" i="5"/>
  <c r="R80" i="5"/>
  <c r="S80" i="5"/>
  <c r="T80" i="5"/>
  <c r="U80" i="5"/>
  <c r="AA80" i="5"/>
  <c r="AB80" i="5"/>
  <c r="AE80" i="5"/>
  <c r="AF80" i="5"/>
  <c r="AG80" i="5"/>
  <c r="H86" i="5"/>
  <c r="I86" i="5"/>
  <c r="O86" i="5"/>
  <c r="P86" i="5"/>
  <c r="Q86" i="5"/>
  <c r="R86" i="5"/>
  <c r="S86" i="5"/>
  <c r="T86" i="5"/>
  <c r="U86" i="5"/>
  <c r="AA86" i="5"/>
  <c r="AB86" i="5"/>
  <c r="AE86" i="5"/>
  <c r="AF86" i="5"/>
  <c r="AG86" i="5"/>
  <c r="H87" i="5"/>
  <c r="I87" i="5"/>
  <c r="O87" i="5"/>
  <c r="P87" i="5"/>
  <c r="Q87" i="5"/>
  <c r="R87" i="5"/>
  <c r="S87" i="5"/>
  <c r="T87" i="5"/>
  <c r="U87" i="5"/>
  <c r="AA87" i="5"/>
  <c r="AB87" i="5"/>
  <c r="AE87" i="5"/>
  <c r="AF87" i="5"/>
  <c r="AG87" i="5"/>
  <c r="BI86" i="5"/>
  <c r="BJ86" i="5"/>
  <c r="BP86" i="5"/>
  <c r="BQ86" i="5"/>
  <c r="BR86" i="5"/>
  <c r="BS86" i="5"/>
  <c r="BT86" i="5"/>
  <c r="BU86" i="5"/>
  <c r="BV86" i="5"/>
  <c r="CB86" i="5"/>
  <c r="CC86" i="5"/>
  <c r="CD86" i="5"/>
  <c r="CE86" i="5"/>
  <c r="CF86" i="5"/>
  <c r="CG86" i="5"/>
  <c r="CH86" i="5"/>
  <c r="CN86" i="5"/>
  <c r="CO86" i="5"/>
  <c r="CP86" i="5"/>
  <c r="CQ86" i="5"/>
  <c r="CR86" i="5"/>
  <c r="CS86" i="5"/>
  <c r="CT86" i="5"/>
  <c r="BI87" i="5"/>
  <c r="BJ87" i="5"/>
  <c r="BP87" i="5"/>
  <c r="BQ87" i="5"/>
  <c r="BR87" i="5"/>
  <c r="BS87" i="5"/>
  <c r="BT87" i="5"/>
  <c r="BU87" i="5"/>
  <c r="BV87" i="5"/>
  <c r="CB87" i="5"/>
  <c r="CC87" i="5"/>
  <c r="CD87" i="5"/>
  <c r="CE87" i="5"/>
  <c r="CF87" i="5"/>
  <c r="CG87" i="5"/>
  <c r="CH87" i="5"/>
  <c r="CN87" i="5"/>
  <c r="CO87" i="5"/>
  <c r="CP87" i="5"/>
  <c r="CQ87" i="5"/>
  <c r="CR87" i="5"/>
  <c r="CS87" i="5"/>
  <c r="CT87" i="5"/>
  <c r="BI79" i="5"/>
  <c r="BJ79" i="5"/>
  <c r="BP79" i="5"/>
  <c r="BQ79" i="5"/>
  <c r="BR79" i="5"/>
  <c r="BS79" i="5"/>
  <c r="BT79" i="5"/>
  <c r="BU79" i="5"/>
  <c r="BV79" i="5"/>
  <c r="CB79" i="5"/>
  <c r="CC79" i="5"/>
  <c r="CD79" i="5"/>
  <c r="CE79" i="5"/>
  <c r="CF79" i="5"/>
  <c r="CG79" i="5"/>
  <c r="CH79" i="5"/>
  <c r="CN79" i="5"/>
  <c r="CO79" i="5"/>
  <c r="CP79" i="5"/>
  <c r="CQ79" i="5"/>
  <c r="CR79" i="5"/>
  <c r="CS79" i="5"/>
  <c r="CT79" i="5"/>
  <c r="BI80" i="5"/>
  <c r="BJ80" i="5"/>
  <c r="BP80" i="5"/>
  <c r="BQ80" i="5"/>
  <c r="BR80" i="5"/>
  <c r="BS80" i="5"/>
  <c r="BT80" i="5"/>
  <c r="BU80" i="5"/>
  <c r="BV80" i="5"/>
  <c r="CB80" i="5"/>
  <c r="CC80" i="5"/>
  <c r="CD80" i="5"/>
  <c r="CE80" i="5"/>
  <c r="CF80" i="5"/>
  <c r="CG80" i="5"/>
  <c r="CH80" i="5"/>
  <c r="CN80" i="5"/>
  <c r="CO80" i="5"/>
  <c r="CP80" i="5"/>
  <c r="CQ80" i="5"/>
  <c r="CR80" i="5"/>
  <c r="CS80" i="5"/>
  <c r="CT80" i="5"/>
  <c r="BH73" i="5"/>
  <c r="BI73" i="5"/>
  <c r="BJ73" i="5"/>
  <c r="BP73" i="5"/>
  <c r="BQ73" i="5"/>
  <c r="BR73" i="5"/>
  <c r="BS73" i="5"/>
  <c r="BT73" i="5"/>
  <c r="BU73" i="5"/>
  <c r="BV73" i="5"/>
  <c r="CB73" i="5"/>
  <c r="CC73" i="5"/>
  <c r="CD73" i="5"/>
  <c r="CE73" i="5"/>
  <c r="CF73" i="5"/>
  <c r="CG73" i="5"/>
  <c r="CH73" i="5"/>
  <c r="CN73" i="5"/>
  <c r="CO73" i="5"/>
  <c r="CP73" i="5"/>
  <c r="CQ73" i="5"/>
  <c r="CR73" i="5"/>
  <c r="CS73" i="5"/>
  <c r="CT73" i="5"/>
  <c r="CT68" i="5"/>
  <c r="BI68" i="5"/>
  <c r="BJ68" i="5"/>
  <c r="BP68" i="5"/>
  <c r="BQ68" i="5"/>
  <c r="BR68" i="5"/>
  <c r="BS68" i="5"/>
  <c r="BT68" i="5"/>
  <c r="BU68" i="5"/>
  <c r="BV68" i="5"/>
  <c r="CB68" i="5"/>
  <c r="CC68" i="5"/>
  <c r="CD68" i="5"/>
  <c r="CE68" i="5"/>
  <c r="CF68" i="5"/>
  <c r="CG68" i="5"/>
  <c r="CH68" i="5"/>
  <c r="CN68" i="5"/>
  <c r="CO68" i="5"/>
  <c r="CP68" i="5"/>
  <c r="CQ68" i="5"/>
  <c r="CR68" i="5"/>
  <c r="CS68" i="5"/>
  <c r="CN64" i="5"/>
  <c r="CO64" i="5"/>
  <c r="CP64" i="5"/>
  <c r="CQ64" i="5"/>
  <c r="CR64" i="5"/>
  <c r="CS64" i="5"/>
  <c r="CT64" i="5"/>
  <c r="BU64" i="5"/>
  <c r="BV64" i="5"/>
  <c r="CB64" i="5"/>
  <c r="CC64" i="5"/>
  <c r="CD64" i="5"/>
  <c r="CE64" i="5"/>
  <c r="CF64" i="5"/>
  <c r="CG64" i="5"/>
  <c r="CH64" i="5"/>
  <c r="BI64" i="5"/>
  <c r="BJ64" i="5"/>
  <c r="BI59" i="5"/>
  <c r="BJ59" i="5"/>
  <c r="BU59" i="5"/>
  <c r="BV59" i="5"/>
  <c r="CG59" i="5"/>
  <c r="CH59" i="5"/>
  <c r="CS59" i="5"/>
  <c r="CT59" i="5"/>
  <c r="CS53" i="5"/>
  <c r="CT53" i="5"/>
  <c r="CS48" i="5"/>
  <c r="CT48" i="5"/>
  <c r="CG53" i="5"/>
  <c r="CH53" i="5"/>
  <c r="BU53" i="5"/>
  <c r="BV53" i="5"/>
  <c r="BI53" i="5"/>
  <c r="BJ53" i="5"/>
  <c r="CG48" i="5"/>
  <c r="CH48" i="5"/>
  <c r="BU48" i="5"/>
  <c r="BV48" i="5"/>
  <c r="BI48" i="5"/>
  <c r="BJ48" i="5"/>
  <c r="BU41" i="5"/>
  <c r="BV41" i="5"/>
  <c r="BI41" i="5"/>
  <c r="BJ41" i="5"/>
  <c r="CG37" i="5"/>
  <c r="CH37" i="5"/>
  <c r="BV37" i="5"/>
  <c r="BU37" i="5"/>
  <c r="BI37" i="5"/>
  <c r="BJ37" i="5"/>
  <c r="CG31" i="5"/>
  <c r="CH31" i="5"/>
  <c r="BU31" i="5"/>
  <c r="BV31" i="5"/>
  <c r="BI31" i="5"/>
  <c r="BJ31" i="5"/>
  <c r="BI26" i="5"/>
  <c r="BJ26" i="5"/>
  <c r="CS26" i="5"/>
  <c r="CT26" i="5"/>
  <c r="CG26" i="5"/>
  <c r="CH26" i="5"/>
  <c r="BU26" i="5"/>
  <c r="BV26" i="5"/>
  <c r="CS12" i="5"/>
  <c r="CT12" i="5"/>
  <c r="CG12" i="5"/>
  <c r="CH12" i="5"/>
  <c r="BU12" i="5"/>
  <c r="BV12" i="5"/>
  <c r="BI12" i="5"/>
  <c r="BJ12" i="5"/>
  <c r="AF12" i="5"/>
  <c r="AG12" i="5"/>
  <c r="AF26" i="5"/>
  <c r="AG26" i="5"/>
  <c r="AF31" i="5"/>
  <c r="AG31" i="5"/>
  <c r="AF37" i="5"/>
  <c r="AG37" i="5"/>
  <c r="AF41" i="5"/>
  <c r="AG41" i="5"/>
  <c r="AF48" i="5"/>
  <c r="AG48" i="5"/>
  <c r="AF53" i="5"/>
  <c r="AG53" i="5"/>
  <c r="AF68" i="5"/>
  <c r="AG68" i="5"/>
  <c r="AF64" i="5"/>
  <c r="AG64" i="5"/>
  <c r="T64" i="5"/>
  <c r="U64" i="5"/>
  <c r="H53" i="5"/>
  <c r="I53" i="5"/>
  <c r="H48" i="5"/>
  <c r="I48" i="5"/>
  <c r="H41" i="5"/>
  <c r="I41" i="5"/>
  <c r="H31" i="5"/>
  <c r="I31" i="5"/>
  <c r="H12" i="5"/>
  <c r="I12" i="5"/>
  <c r="T12" i="5"/>
  <c r="U12" i="5"/>
  <c r="T26" i="5"/>
  <c r="U26" i="5"/>
  <c r="T31" i="5"/>
  <c r="U31" i="5"/>
  <c r="T37" i="5"/>
  <c r="U37" i="5"/>
  <c r="T41" i="5"/>
  <c r="U41" i="5"/>
  <c r="T48" i="5"/>
  <c r="U48" i="5"/>
  <c r="T53" i="5"/>
  <c r="U53" i="5"/>
  <c r="DF66" i="5"/>
  <c r="DF45" i="5"/>
  <c r="DF39" i="5"/>
  <c r="DF43" i="5"/>
  <c r="DF46" i="5"/>
  <c r="DF47" i="5"/>
  <c r="DF50" i="5"/>
  <c r="DF52" i="5"/>
  <c r="DF55" i="5"/>
  <c r="DF57" i="5"/>
  <c r="DF61" i="5"/>
  <c r="DF63" i="5"/>
  <c r="DF70" i="5"/>
  <c r="DF72" i="5"/>
  <c r="DF75" i="5"/>
  <c r="DF28" i="5"/>
  <c r="DF33" i="5"/>
  <c r="DF14" i="5"/>
  <c r="DF16" i="5"/>
  <c r="DF18" i="5"/>
  <c r="DF20" i="5"/>
  <c r="DF22" i="5"/>
  <c r="DF9" i="5"/>
  <c r="DF10" i="5"/>
  <c r="DF7" i="5"/>
  <c r="DE75" i="5"/>
  <c r="DE66" i="5"/>
  <c r="DE70" i="5"/>
  <c r="DE61" i="5"/>
  <c r="DE52" i="5"/>
  <c r="DE55" i="5"/>
  <c r="DE39" i="5"/>
  <c r="DE43" i="5"/>
  <c r="DE45" i="5"/>
  <c r="DE50" i="5"/>
  <c r="DE28" i="5"/>
  <c r="DE33" i="5"/>
  <c r="DE73" i="5"/>
  <c r="DE68" i="5"/>
  <c r="DF53" i="5"/>
  <c r="DF41" i="5"/>
  <c r="DF12" i="5"/>
  <c r="DE41" i="5"/>
  <c r="DE87" i="5"/>
  <c r="DF73" i="5"/>
  <c r="DF26" i="5"/>
  <c r="DE53" i="5"/>
  <c r="DE59" i="5"/>
  <c r="DE37" i="5"/>
  <c r="DE48" i="5"/>
  <c r="DF64" i="5"/>
  <c r="DE64" i="5"/>
  <c r="DE26" i="5"/>
  <c r="DF31" i="5"/>
  <c r="DF59" i="5"/>
  <c r="DE31" i="5"/>
  <c r="DF48" i="5"/>
  <c r="DF68" i="5"/>
  <c r="DF37" i="5"/>
  <c r="DE22" i="5"/>
  <c r="DE9" i="5"/>
  <c r="DE10" i="5"/>
  <c r="DE12" i="5"/>
  <c r="DE14" i="5"/>
  <c r="DE16" i="5"/>
  <c r="DE18" i="5"/>
  <c r="DE20" i="5"/>
  <c r="DE7" i="5"/>
  <c r="DF80" i="5"/>
  <c r="DF82" i="5"/>
  <c r="DF84" i="5"/>
  <c r="DF85" i="5"/>
  <c r="DF86" i="5"/>
  <c r="DF87" i="5"/>
  <c r="DF78" i="5"/>
  <c r="DF79" i="5"/>
  <c r="DF77" i="5"/>
  <c r="DE79" i="5"/>
  <c r="DE80" i="5"/>
  <c r="DE82" i="5"/>
  <c r="DE84" i="5"/>
  <c r="DE86" i="5"/>
  <c r="DE77" i="5"/>
  <c r="DE63" i="5"/>
  <c r="DE57" i="5"/>
  <c r="F99" i="8"/>
  <c r="C23" i="8"/>
  <c r="CR41" i="5"/>
  <c r="G98" i="8"/>
  <c r="D43" i="8"/>
  <c r="E43" i="8"/>
  <c r="F43" i="8"/>
  <c r="G43" i="8"/>
  <c r="C43" i="8"/>
  <c r="AZ31" i="5"/>
  <c r="AR31" i="5"/>
  <c r="BT31" i="5"/>
  <c r="CF31" i="5"/>
  <c r="CR31" i="5"/>
  <c r="CR37" i="5"/>
  <c r="BH68" i="5"/>
  <c r="AR68" i="5"/>
  <c r="BT41" i="5"/>
  <c r="BR41" i="5"/>
  <c r="BQ41" i="5"/>
  <c r="BP41" i="5"/>
  <c r="BE41" i="5"/>
  <c r="BD41" i="5"/>
  <c r="AW41" i="5"/>
  <c r="AV41" i="5"/>
  <c r="BH41" i="5"/>
  <c r="AZ41" i="5"/>
  <c r="CF37" i="5"/>
  <c r="BT37" i="5"/>
  <c r="BH37" i="5"/>
  <c r="AZ37" i="5"/>
  <c r="AR37" i="5"/>
  <c r="S37" i="5"/>
  <c r="S31" i="5"/>
  <c r="G31" i="5"/>
  <c r="S26" i="5"/>
  <c r="G26" i="5"/>
  <c r="CR26" i="5"/>
  <c r="CQ26" i="5"/>
  <c r="CF26" i="5"/>
  <c r="CE26" i="5"/>
  <c r="BT26" i="5"/>
  <c r="BS26" i="5"/>
  <c r="BH26" i="5"/>
  <c r="AZ26" i="5"/>
  <c r="AR26" i="5"/>
  <c r="CR53" i="5"/>
  <c r="CF53" i="5"/>
  <c r="BT53" i="5"/>
  <c r="CR59" i="5"/>
  <c r="CF59" i="5"/>
  <c r="BT59" i="5"/>
  <c r="BH59" i="5"/>
  <c r="AZ59" i="5"/>
  <c r="CR12" i="5"/>
  <c r="CF12" i="5"/>
  <c r="BT12" i="5"/>
  <c r="BH12" i="5"/>
  <c r="AZ12" i="5"/>
  <c r="AR12" i="5"/>
  <c r="S12" i="5"/>
  <c r="G12" i="5"/>
  <c r="G87" i="5"/>
  <c r="BH87" i="5"/>
  <c r="BH86" i="5"/>
  <c r="AZ87" i="5"/>
  <c r="AZ86" i="5"/>
  <c r="AR87" i="5"/>
  <c r="AR86" i="5"/>
  <c r="G86" i="5"/>
  <c r="BH53" i="5"/>
  <c r="AZ53" i="5"/>
  <c r="AR53" i="5"/>
  <c r="S53" i="5"/>
  <c r="G53" i="5"/>
  <c r="AZ64" i="5"/>
  <c r="BH64" i="5"/>
  <c r="BT64" i="5"/>
  <c r="G68" i="5"/>
  <c r="AE68" i="5"/>
  <c r="S64" i="5"/>
  <c r="AE64" i="5"/>
  <c r="AE53" i="5"/>
  <c r="G41" i="5"/>
  <c r="S41" i="5"/>
  <c r="AE41" i="5"/>
  <c r="AE37" i="5"/>
  <c r="AE31" i="5"/>
  <c r="AE26" i="5"/>
  <c r="AE12" i="5"/>
  <c r="AZ80" i="5"/>
  <c r="AZ79" i="5"/>
  <c r="AR80" i="5"/>
  <c r="AR79" i="5"/>
  <c r="AN79" i="5"/>
  <c r="G80" i="5"/>
  <c r="G79" i="5"/>
  <c r="CR48" i="5"/>
  <c r="CF48" i="5"/>
  <c r="BT48" i="5"/>
  <c r="BH48" i="5"/>
  <c r="AZ48" i="5"/>
  <c r="AR48" i="5"/>
  <c r="AE48" i="5"/>
  <c r="S48" i="5"/>
  <c r="G48" i="5"/>
  <c r="BH77" i="5"/>
  <c r="BH80" i="5"/>
  <c r="AR73" i="5"/>
  <c r="AE73" i="5"/>
  <c r="G73" i="5"/>
  <c r="BH43" i="5"/>
  <c r="BH28" i="5"/>
  <c r="BH31" i="5"/>
  <c r="BH79" i="5"/>
  <c r="G99" i="8"/>
  <c r="G97" i="8"/>
  <c r="G87" i="8"/>
  <c r="G85" i="8"/>
  <c r="G75" i="8"/>
  <c r="G70" i="8"/>
  <c r="G65" i="8"/>
  <c r="G60" i="8"/>
  <c r="G54" i="8"/>
  <c r="G49" i="8"/>
  <c r="G39" i="8"/>
  <c r="G35" i="8"/>
  <c r="G29" i="8"/>
  <c r="G23" i="8"/>
  <c r="G9" i="8"/>
  <c r="P41" i="5"/>
  <c r="O41" i="5"/>
  <c r="F31" i="5"/>
  <c r="E31" i="5"/>
  <c r="O48" i="5"/>
  <c r="BG73" i="5"/>
  <c r="F86" i="8"/>
  <c r="F70" i="8"/>
  <c r="F49" i="8"/>
  <c r="F65" i="8"/>
  <c r="F39" i="8"/>
  <c r="F9" i="8"/>
  <c r="BG82" i="5"/>
  <c r="AD82" i="5"/>
  <c r="BG61" i="5"/>
  <c r="AD50" i="5"/>
  <c r="BG45" i="5"/>
  <c r="AD45" i="5"/>
  <c r="AD43" i="5"/>
  <c r="AD28" i="5"/>
  <c r="BG18" i="5"/>
  <c r="AD18" i="5"/>
  <c r="AD86" i="5"/>
  <c r="AD87" i="5"/>
  <c r="BS41" i="5"/>
  <c r="CE59" i="5"/>
  <c r="BS59" i="5"/>
  <c r="AY59" i="5"/>
  <c r="CQ48" i="5"/>
  <c r="CE48" i="5"/>
  <c r="BS48" i="5"/>
  <c r="BG48" i="5"/>
  <c r="AY48" i="5"/>
  <c r="AQ48" i="5"/>
  <c r="AD48" i="5"/>
  <c r="R48" i="5"/>
  <c r="F48" i="5"/>
  <c r="BG41" i="5"/>
  <c r="AY41" i="5"/>
  <c r="AQ41" i="5"/>
  <c r="AD41" i="5"/>
  <c r="R41" i="5"/>
  <c r="F41" i="5"/>
  <c r="AD68" i="5"/>
  <c r="F68" i="5"/>
  <c r="D98" i="8"/>
  <c r="E98" i="8"/>
  <c r="C98" i="8"/>
  <c r="F97" i="8"/>
  <c r="F87" i="8"/>
  <c r="F85" i="8"/>
  <c r="F75" i="8"/>
  <c r="F60" i="8"/>
  <c r="F29" i="8"/>
  <c r="F23" i="8"/>
  <c r="F54" i="8"/>
  <c r="F35" i="8"/>
  <c r="BG84" i="5"/>
  <c r="BG75" i="5"/>
  <c r="BG76" i="5"/>
  <c r="BG77" i="5"/>
  <c r="AD75" i="5"/>
  <c r="AD76" i="5"/>
  <c r="AD77" i="5"/>
  <c r="BS64" i="5"/>
  <c r="AY64" i="5"/>
  <c r="BG64" i="5"/>
  <c r="AD63" i="5"/>
  <c r="R64" i="5"/>
  <c r="AD64" i="5"/>
  <c r="AD62" i="5"/>
  <c r="AD61" i="5"/>
  <c r="CQ53" i="5"/>
  <c r="CE53" i="5"/>
  <c r="BS53" i="5"/>
  <c r="BG52" i="5"/>
  <c r="BG35" i="5"/>
  <c r="BG37" i="5"/>
  <c r="AY37" i="5"/>
  <c r="AQ37" i="5"/>
  <c r="AD37" i="5"/>
  <c r="R37" i="5"/>
  <c r="F37" i="5"/>
  <c r="CQ37" i="5"/>
  <c r="CE37" i="5"/>
  <c r="BS37" i="5"/>
  <c r="CQ31" i="5"/>
  <c r="CE31" i="5"/>
  <c r="BS31" i="5"/>
  <c r="BG31" i="5"/>
  <c r="AY31" i="5"/>
  <c r="AQ31" i="5"/>
  <c r="AD31" i="5"/>
  <c r="R31" i="5"/>
  <c r="BG26" i="5"/>
  <c r="AY26" i="5"/>
  <c r="AQ26" i="5"/>
  <c r="AD26" i="5"/>
  <c r="R26" i="5"/>
  <c r="F26" i="5"/>
  <c r="BG12" i="5"/>
  <c r="AY12" i="5"/>
  <c r="AQ12" i="5"/>
  <c r="R12" i="5"/>
  <c r="F12" i="5"/>
  <c r="AD79" i="5"/>
  <c r="AD80" i="5"/>
  <c r="CQ12" i="5"/>
  <c r="CE12" i="5"/>
  <c r="BS12" i="5"/>
  <c r="Q37" i="5"/>
  <c r="AQ73" i="5"/>
  <c r="AD73" i="5"/>
  <c r="F73" i="5"/>
  <c r="BG80" i="5"/>
  <c r="BG79" i="5"/>
  <c r="AY80" i="5"/>
  <c r="AY79" i="5"/>
  <c r="AQ80" i="5"/>
  <c r="AQ79" i="5"/>
  <c r="BG87" i="5"/>
  <c r="BG86" i="5"/>
  <c r="AY87" i="5"/>
  <c r="AY86" i="5"/>
  <c r="AQ87" i="5"/>
  <c r="AQ86" i="5"/>
  <c r="F86" i="5"/>
  <c r="F87" i="5"/>
  <c r="F80" i="5"/>
  <c r="F79" i="5"/>
  <c r="F53" i="5"/>
  <c r="R53" i="5"/>
  <c r="AD53" i="5"/>
  <c r="AQ53" i="5"/>
  <c r="AY53" i="5"/>
  <c r="BG53" i="5"/>
  <c r="AD10" i="5"/>
  <c r="AD9" i="5"/>
  <c r="AD12" i="5"/>
  <c r="E23" i="8"/>
  <c r="E29" i="8"/>
  <c r="D29" i="8"/>
  <c r="E70" i="8"/>
  <c r="DZ83" i="5"/>
  <c r="E9" i="8"/>
  <c r="AA41" i="5"/>
  <c r="AB37" i="5"/>
  <c r="AA37" i="5"/>
  <c r="AC37" i="5"/>
  <c r="BF41" i="5"/>
  <c r="AX41" i="5"/>
  <c r="AP41" i="5"/>
  <c r="AB41" i="5"/>
  <c r="AC41" i="5"/>
  <c r="Q41" i="5"/>
  <c r="E41" i="5"/>
  <c r="Q31" i="5"/>
  <c r="BE59" i="5"/>
  <c r="AX59" i="5"/>
  <c r="AW59" i="5"/>
  <c r="AV59" i="5"/>
  <c r="CO59" i="5"/>
  <c r="CC59" i="5"/>
  <c r="BR59" i="5"/>
  <c r="BQ59" i="5"/>
  <c r="AV26" i="5"/>
  <c r="AP26" i="5"/>
  <c r="AX26" i="5"/>
  <c r="AW26" i="5"/>
  <c r="AN26" i="5"/>
  <c r="AO26" i="5"/>
  <c r="AA26" i="5"/>
  <c r="AB26" i="5"/>
  <c r="O26" i="5"/>
  <c r="P26" i="5"/>
  <c r="C26" i="5"/>
  <c r="D26" i="5"/>
  <c r="E26" i="5"/>
  <c r="BF26" i="5"/>
  <c r="AC26" i="5"/>
  <c r="Q26" i="5"/>
  <c r="CP12" i="5"/>
  <c r="CO12" i="5"/>
  <c r="BF9" i="5"/>
  <c r="AC9" i="5"/>
  <c r="AC12" i="5"/>
  <c r="C48" i="5"/>
  <c r="D48" i="5"/>
  <c r="E48" i="5"/>
  <c r="AB73" i="5"/>
  <c r="AA73" i="5"/>
  <c r="CC37" i="5"/>
  <c r="CB37" i="5"/>
  <c r="BQ37" i="5"/>
  <c r="BP37" i="5"/>
  <c r="CP37" i="5"/>
  <c r="CD37" i="5"/>
  <c r="BR37" i="5"/>
  <c r="AO87" i="5"/>
  <c r="AP80" i="5"/>
  <c r="E86" i="5"/>
  <c r="C86" i="5"/>
  <c r="C87" i="5"/>
  <c r="AN80" i="5"/>
  <c r="BR64" i="5"/>
  <c r="BQ64" i="5"/>
  <c r="BP64" i="5"/>
  <c r="CP48" i="5"/>
  <c r="CO48" i="5"/>
  <c r="CN48" i="5"/>
  <c r="BQ48" i="5"/>
  <c r="BP48" i="5"/>
  <c r="CC48" i="5"/>
  <c r="CB48" i="5"/>
  <c r="CB53" i="5"/>
  <c r="CC53" i="5"/>
  <c r="CD53" i="5"/>
  <c r="AX53" i="5"/>
  <c r="AP53" i="5"/>
  <c r="CD48" i="5"/>
  <c r="BR48" i="5"/>
  <c r="AX48" i="5"/>
  <c r="CB31" i="5"/>
  <c r="BQ31" i="5"/>
  <c r="BP31" i="5"/>
  <c r="CC31" i="5"/>
  <c r="CP31" i="5"/>
  <c r="CD31" i="5"/>
  <c r="CD12" i="5"/>
  <c r="BR12" i="5"/>
  <c r="AX12" i="5"/>
  <c r="AP12" i="5"/>
  <c r="Q12" i="5"/>
  <c r="E12" i="5"/>
  <c r="E65" i="8"/>
  <c r="E75" i="8"/>
  <c r="E60" i="8"/>
  <c r="E54" i="8"/>
  <c r="Q64" i="5"/>
  <c r="BF64" i="5"/>
  <c r="BE64" i="5"/>
  <c r="BD64" i="5"/>
  <c r="AW64" i="5"/>
  <c r="AV64" i="5"/>
  <c r="AX64" i="5"/>
  <c r="AC64" i="5"/>
  <c r="E80" i="5"/>
  <c r="E79" i="5"/>
  <c r="BF80" i="5"/>
  <c r="BF79" i="5"/>
  <c r="AX80" i="5"/>
  <c r="AX79" i="5"/>
  <c r="AP79" i="5"/>
  <c r="BF53" i="5"/>
  <c r="BE53" i="5"/>
  <c r="CP53" i="5"/>
  <c r="AC52" i="5"/>
  <c r="E97" i="8"/>
  <c r="E99" i="8"/>
  <c r="E87" i="8"/>
  <c r="E86" i="8"/>
  <c r="E85" i="8"/>
  <c r="E49" i="8"/>
  <c r="E35" i="8"/>
  <c r="E39" i="8"/>
  <c r="AX87" i="5"/>
  <c r="AX86" i="5"/>
  <c r="AP87" i="5"/>
  <c r="AP86" i="5"/>
  <c r="E87" i="5"/>
  <c r="BF46" i="5"/>
  <c r="BF48" i="5"/>
  <c r="AC46" i="5"/>
  <c r="AC48" i="5"/>
  <c r="BF82" i="5"/>
  <c r="BF87" i="5"/>
  <c r="AC82" i="5"/>
  <c r="BE87" i="5"/>
  <c r="BE86" i="5"/>
  <c r="BD87" i="5"/>
  <c r="BD86" i="5"/>
  <c r="AW86" i="5"/>
  <c r="AV86" i="5"/>
  <c r="AW87" i="5"/>
  <c r="AV87" i="5"/>
  <c r="AN87" i="5"/>
  <c r="D87" i="5"/>
  <c r="D86" i="5"/>
  <c r="AC75" i="5"/>
  <c r="D80" i="5"/>
  <c r="BE80" i="5"/>
  <c r="BE79" i="5"/>
  <c r="BD80" i="5"/>
  <c r="BD79" i="5"/>
  <c r="AW80" i="5"/>
  <c r="AW79" i="5"/>
  <c r="AV80" i="5"/>
  <c r="AV79" i="5"/>
  <c r="AO80" i="5"/>
  <c r="AO79" i="5"/>
  <c r="C80" i="5"/>
  <c r="C79" i="5"/>
  <c r="BF73" i="5"/>
  <c r="AP73" i="5"/>
  <c r="E73" i="5"/>
  <c r="D79" i="5"/>
  <c r="AC70" i="5"/>
  <c r="D68" i="5"/>
  <c r="C68" i="5"/>
  <c r="AA68" i="5"/>
  <c r="AB68" i="5"/>
  <c r="AC68" i="5"/>
  <c r="BF68" i="5"/>
  <c r="AP68" i="5"/>
  <c r="E68" i="5"/>
  <c r="CP59" i="5"/>
  <c r="CD59" i="5"/>
  <c r="BR53" i="5"/>
  <c r="BQ53" i="5"/>
  <c r="BP53" i="5"/>
  <c r="AW53" i="5"/>
  <c r="BD53" i="5"/>
  <c r="AV53" i="5"/>
  <c r="AO53" i="5"/>
  <c r="AN53" i="5"/>
  <c r="AB53" i="5"/>
  <c r="AA53" i="5"/>
  <c r="Q53" i="5"/>
  <c r="P53" i="5"/>
  <c r="O53" i="5"/>
  <c r="E53" i="5"/>
  <c r="D53" i="5"/>
  <c r="C53" i="5"/>
  <c r="AC50" i="5"/>
  <c r="C9" i="8"/>
  <c r="D9" i="8"/>
  <c r="D23" i="8"/>
  <c r="C29" i="8"/>
  <c r="C35" i="8"/>
  <c r="D35" i="8"/>
  <c r="C39" i="8"/>
  <c r="D39" i="8"/>
  <c r="C49" i="8"/>
  <c r="D49" i="8"/>
  <c r="C54" i="8"/>
  <c r="D54" i="8"/>
  <c r="C60" i="8"/>
  <c r="D60" i="8"/>
  <c r="C65" i="8"/>
  <c r="D65" i="8"/>
  <c r="C70" i="8"/>
  <c r="D70" i="8"/>
  <c r="C75" i="8"/>
  <c r="D75" i="8"/>
  <c r="C85" i="8"/>
  <c r="D85" i="8"/>
  <c r="C86" i="8"/>
  <c r="D86" i="8"/>
  <c r="C87" i="8"/>
  <c r="D87" i="8"/>
  <c r="C97" i="8"/>
  <c r="D97" i="8"/>
  <c r="C99" i="8"/>
  <c r="D99" i="8"/>
  <c r="BF7" i="5"/>
  <c r="C12" i="5"/>
  <c r="D12" i="5"/>
  <c r="O12" i="5"/>
  <c r="P12" i="5"/>
  <c r="AB12" i="5"/>
  <c r="AN12" i="5"/>
  <c r="AO12" i="5"/>
  <c r="AV12" i="5"/>
  <c r="AW12" i="5"/>
  <c r="BD12" i="5"/>
  <c r="BE12" i="5"/>
  <c r="BP12" i="5"/>
  <c r="BQ12" i="5"/>
  <c r="CB12" i="5"/>
  <c r="CC12" i="5"/>
  <c r="CN12" i="5"/>
  <c r="BF14" i="5"/>
  <c r="BF18" i="5"/>
  <c r="BD26" i="5"/>
  <c r="BE26" i="5"/>
  <c r="BP26" i="5"/>
  <c r="BQ26" i="5"/>
  <c r="BR26" i="5"/>
  <c r="CB26" i="5"/>
  <c r="CC26" i="5"/>
  <c r="CD26" i="5"/>
  <c r="CN26" i="5"/>
  <c r="CO26" i="5"/>
  <c r="CP26" i="5"/>
  <c r="AC28" i="5"/>
  <c r="AC31" i="5"/>
  <c r="BF28" i="5"/>
  <c r="BF31" i="5"/>
  <c r="C31" i="5"/>
  <c r="D31" i="5"/>
  <c r="O31" i="5"/>
  <c r="P31" i="5"/>
  <c r="AA31" i="5"/>
  <c r="AB31" i="5"/>
  <c r="AN31" i="5"/>
  <c r="AO31" i="5"/>
  <c r="AP31" i="5"/>
  <c r="AV31" i="5"/>
  <c r="AW31" i="5"/>
  <c r="AX31" i="5"/>
  <c r="BD31" i="5"/>
  <c r="BE31" i="5"/>
  <c r="CN31" i="5"/>
  <c r="CO31" i="5"/>
  <c r="C37" i="5"/>
  <c r="D37" i="5"/>
  <c r="E37" i="5"/>
  <c r="O37" i="5"/>
  <c r="P37" i="5"/>
  <c r="AN37" i="5"/>
  <c r="AO37" i="5"/>
  <c r="AP37" i="5"/>
  <c r="AV37" i="5"/>
  <c r="AW37" i="5"/>
  <c r="AX37" i="5"/>
  <c r="BD37" i="5"/>
  <c r="BE37" i="5"/>
  <c r="BF37" i="5"/>
  <c r="CN37" i="5"/>
  <c r="CO37" i="5"/>
  <c r="P48" i="5"/>
  <c r="Q48" i="5"/>
  <c r="AA48" i="5"/>
  <c r="AB48" i="5"/>
  <c r="AN48" i="5"/>
  <c r="AO48" i="5"/>
  <c r="AP48" i="5"/>
  <c r="AV48" i="5"/>
  <c r="AW48" i="5"/>
  <c r="BD48" i="5"/>
  <c r="BE48" i="5"/>
  <c r="CN53" i="5"/>
  <c r="CO53" i="5"/>
  <c r="O64" i="5"/>
  <c r="P64" i="5"/>
  <c r="AA64" i="5"/>
  <c r="AB64" i="5"/>
  <c r="AN68" i="5"/>
  <c r="AO68" i="5"/>
  <c r="BD68" i="5"/>
  <c r="BE68" i="5"/>
  <c r="C73" i="5"/>
  <c r="D73" i="5"/>
  <c r="AN73" i="5"/>
  <c r="AO73" i="5"/>
  <c r="BD73" i="5"/>
  <c r="BE73" i="5"/>
  <c r="AN86" i="5"/>
  <c r="AO86" i="5"/>
  <c r="BF12" i="5"/>
  <c r="AC53" i="5"/>
  <c r="AC79" i="5"/>
  <c r="AC80" i="5"/>
  <c r="AC86" i="5"/>
  <c r="AC87" i="5"/>
  <c r="BF86" i="5"/>
  <c r="AC73" i="5"/>
  <c r="AK12" i="5"/>
  <c r="DJ12" i="5"/>
  <c r="DJ86" i="5"/>
</calcChain>
</file>

<file path=xl/sharedStrings.xml><?xml version="1.0" encoding="utf-8"?>
<sst xmlns="http://schemas.openxmlformats.org/spreadsheetml/2006/main" count="374" uniqueCount="195">
  <si>
    <t>Brottnám legs</t>
  </si>
  <si>
    <t>Aðgerðir á blöðruhálskirtli</t>
  </si>
  <si>
    <t>Kransæðaaðgerðir</t>
  </si>
  <si>
    <t>Brottnám hvekks um þvagrás (TURP)</t>
  </si>
  <si>
    <t>Brjóstnám</t>
  </si>
  <si>
    <t>Úrnám hluta brjósts</t>
  </si>
  <si>
    <t>Skurðaðgerðir á augasteini</t>
  </si>
  <si>
    <t>Aðgerðir til brjóstaminnkunar</t>
  </si>
  <si>
    <t>Aðgerðir v/vélindabakflæðis og þindarslits</t>
  </si>
  <si>
    <t>Skurðaðgerðir á maga vegna offitu</t>
  </si>
  <si>
    <t>HAD30, HAD35</t>
  </si>
  <si>
    <t>HASD30, HASD35</t>
  </si>
  <si>
    <t>HASC10 til og með HASC25, HASC99</t>
  </si>
  <si>
    <t>CJC*,  CJD*,  CJE*,  CJF00,  CJF10</t>
  </si>
  <si>
    <t>FNA*,  FNB*,  FNC*,  FND*,  FNE*</t>
  </si>
  <si>
    <t>HAB*</t>
  </si>
  <si>
    <t>NGB*,  NGC*</t>
  </si>
  <si>
    <t>JDF*</t>
  </si>
  <si>
    <t>CJSC*, CJSD*, CJSE*, CJSF00 til og með CJSF15</t>
  </si>
  <si>
    <t>FNSA*, FNSB*, FNSC*, FNSD*, FNSE*</t>
  </si>
  <si>
    <t>NFSB*, NFSC*</t>
  </si>
  <si>
    <t>NGSB*, NGSC*</t>
  </si>
  <si>
    <t>JDSF*</t>
  </si>
  <si>
    <t>Karlar</t>
  </si>
  <si>
    <t>Konur</t>
  </si>
  <si>
    <t>Alls</t>
  </si>
  <si>
    <t>JBA*, JBB*, JBC*, JBW*</t>
  </si>
  <si>
    <t>JKA20,  JKA21,  JKB00 til og með  JKB11,  JKE06,  JKE12,  JKE15,  JKT*</t>
  </si>
  <si>
    <t>FG*, FJSD*, FJSE*, FJSF*, FK*, FM*</t>
  </si>
  <si>
    <t>FG*, FJD*, FJE*, FJF*, FK*, FM*</t>
  </si>
  <si>
    <t>Aðgerðir á hjartalokum</t>
  </si>
  <si>
    <t>Gerviliðaaðgerðir á mjöðm</t>
  </si>
  <si>
    <t>Gerviliðaaðgerðir á hné</t>
  </si>
  <si>
    <t>Hjarta- og/eða kransæðamyndataka (Kransæðavíkkanir (PTCA) meðtaldar)</t>
  </si>
  <si>
    <t>FNDC1A, FNSG02, FNSG05</t>
  </si>
  <si>
    <t>HASE*</t>
  </si>
  <si>
    <t>Endurgerð brjósts (brjóstauppbygging)</t>
  </si>
  <si>
    <t>HAE*</t>
  </si>
  <si>
    <t>FNDC1A, FNG02, FNG05</t>
  </si>
  <si>
    <t>Gallsteinaaðgerðir eða steinbrjótsmeðferð</t>
  </si>
  <si>
    <t>HAC10  til og með HAC25, HAC 99</t>
  </si>
  <si>
    <t>6 mánuði</t>
  </si>
  <si>
    <t>9 mánuði</t>
  </si>
  <si>
    <t>12 mánuði</t>
  </si>
  <si>
    <t>JBSA*, JBSB*, JBSC*, JBSW*</t>
  </si>
  <si>
    <t>HASB*</t>
  </si>
  <si>
    <t>LCC*,  LCD*</t>
  </si>
  <si>
    <t>LCSC*, LCSD*</t>
  </si>
  <si>
    <t>NFB*, NFC*</t>
  </si>
  <si>
    <t>JKSA20, JKSA21, JKSB00 til og með JKSB11, JKSE06, JKSE12, JKSE15, JKST*</t>
  </si>
  <si>
    <t>KEC*, KED00, KED80, KED96,  KCH42</t>
  </si>
  <si>
    <t>KED22  til og með  KED72, KED98</t>
  </si>
  <si>
    <t>KESD22 til og með KESD76, KESD98</t>
  </si>
  <si>
    <t>Aðgerðarnúmer skv. NCSP-IS flokkunarkerfinu</t>
  </si>
  <si>
    <t>KESC*, KESD00, KESD10, KESD80, KESD96, KCSH42</t>
  </si>
  <si>
    <t>KDSG*, LESG*, LESF*</t>
  </si>
  <si>
    <t>KDG*,  LEG*, LEF*</t>
  </si>
  <si>
    <t>Valdar aðgerðir á grindarholslíffærum kvenna</t>
  </si>
  <si>
    <t>Procedure codes used for the compilation of waiting list data</t>
  </si>
  <si>
    <t>Aðgerðarnúmer skv. NCSP-flokkunarkerfinu</t>
  </si>
  <si>
    <t>Nafn aðgerðar</t>
  </si>
  <si>
    <t>Surgical code, according to NOMESCO Classification of Surgical Procedures</t>
  </si>
  <si>
    <t>Procedure</t>
  </si>
  <si>
    <t>Cataract surgery</t>
  </si>
  <si>
    <t>Heart valve surgery</t>
  </si>
  <si>
    <t>Coronary anastomosis surgery</t>
  </si>
  <si>
    <t>Angiography of heart and/or coronary arteries and PTCA</t>
  </si>
  <si>
    <t>Partial excision of mammary gland</t>
  </si>
  <si>
    <t>Mastectomy</t>
  </si>
  <si>
    <t>Reduction mammoplasty</t>
  </si>
  <si>
    <t>Reconstruction of breast</t>
  </si>
  <si>
    <t>Repair of gastro-oesophageal reflux</t>
  </si>
  <si>
    <t>Bariatric operations on stomach</t>
  </si>
  <si>
    <t>Cholecystectomy or lithotripsy of biliary tract</t>
  </si>
  <si>
    <t>Operations for incontinence or prolapse of uterus</t>
  </si>
  <si>
    <t>Operations on prostate</t>
  </si>
  <si>
    <t>Prostatectomy, transurethral procedures</t>
  </si>
  <si>
    <t>Hysterectomy</t>
  </si>
  <si>
    <t>Prosthetic replacement of hip joint</t>
  </si>
  <si>
    <t>Prosthetic replacement of knee joint</t>
  </si>
  <si>
    <t>*Allir undriflokkar þessara aðgerða.  Þannig nær t.d. DJD*  til kóðanna DJD00, DJD10, DJD20, DJD30 og DJD40.</t>
  </si>
  <si>
    <t>*All codes beginning with these letters. E.g. DJD* covers DJD00, DJD10, DJD20, DJD30, DJD40.</t>
  </si>
  <si>
    <t>Landspítali</t>
  </si>
  <si>
    <t>Sjúkrahúsið á Akureyri</t>
  </si>
  <si>
    <t>Sjónlag</t>
  </si>
  <si>
    <t>LaserSjón</t>
  </si>
  <si>
    <t xml:space="preserve">Heilbrigðisstofnun Vesturlands, Akranesi </t>
  </si>
  <si>
    <t>Klíníkin, Ármúla</t>
  </si>
  <si>
    <r>
      <rPr>
        <b/>
        <sz val="11"/>
        <rFont val="Cambria"/>
        <family val="1"/>
      </rPr>
      <t>Skurðaðgerðir á augasteini</t>
    </r>
    <r>
      <rPr>
        <sz val="11"/>
        <rFont val="Cambria"/>
        <family val="1"/>
      </rPr>
      <t xml:space="preserve">
</t>
    </r>
    <r>
      <rPr>
        <i/>
        <sz val="11"/>
        <rFont val="Cambria"/>
        <family val="1"/>
      </rPr>
      <t>Cataract surgery</t>
    </r>
  </si>
  <si>
    <r>
      <t>Samtals/</t>
    </r>
    <r>
      <rPr>
        <i/>
        <sz val="11"/>
        <rFont val="Cambria"/>
        <family val="1"/>
      </rPr>
      <t>Total</t>
    </r>
  </si>
  <si>
    <r>
      <rPr>
        <b/>
        <sz val="11"/>
        <rFont val="Cambria"/>
        <family val="1"/>
      </rPr>
      <t xml:space="preserve">Aðgerðir á hjartalokum
</t>
    </r>
    <r>
      <rPr>
        <i/>
        <sz val="11"/>
        <rFont val="Cambria"/>
        <family val="1"/>
      </rPr>
      <t>Heart valve surgery</t>
    </r>
  </si>
  <si>
    <r>
      <rPr>
        <b/>
        <sz val="11"/>
        <rFont val="Cambria"/>
        <family val="1"/>
      </rPr>
      <t>Kransæðaaðgerðir</t>
    </r>
    <r>
      <rPr>
        <sz val="11"/>
        <rFont val="Cambria"/>
        <family val="1"/>
      </rPr>
      <t xml:space="preserve">
</t>
    </r>
    <r>
      <rPr>
        <i/>
        <sz val="11"/>
        <rFont val="Cambria"/>
        <family val="1"/>
      </rPr>
      <t>Coronary anastomosis surgery</t>
    </r>
  </si>
  <si>
    <r>
      <rPr>
        <b/>
        <sz val="11"/>
        <rFont val="Cambria"/>
        <family val="1"/>
      </rPr>
      <t xml:space="preserve">Úrnám hluta brjósts 
</t>
    </r>
    <r>
      <rPr>
        <i/>
        <sz val="11"/>
        <rFont val="Cambria"/>
        <family val="1"/>
      </rPr>
      <t>Partial excision of mammary gland</t>
    </r>
  </si>
  <si>
    <r>
      <rPr>
        <b/>
        <sz val="11"/>
        <rFont val="Cambria"/>
        <family val="1"/>
      </rPr>
      <t xml:space="preserve">Brjóstnám
</t>
    </r>
    <r>
      <rPr>
        <i/>
        <sz val="11"/>
        <rFont val="Cambria"/>
        <family val="1"/>
      </rPr>
      <t>Mastectomy</t>
    </r>
  </si>
  <si>
    <r>
      <rPr>
        <b/>
        <sz val="11"/>
        <rFont val="Cambria"/>
        <family val="1"/>
      </rPr>
      <t xml:space="preserve">Endurgerð brjósts (brjóstauppbygging)
</t>
    </r>
    <r>
      <rPr>
        <i/>
        <sz val="11"/>
        <rFont val="Cambria"/>
        <family val="1"/>
      </rPr>
      <t>Reconstruction of breast</t>
    </r>
  </si>
  <si>
    <r>
      <rPr>
        <b/>
        <sz val="11"/>
        <rFont val="Cambria"/>
        <family val="1"/>
      </rPr>
      <t xml:space="preserve">Skurðaðgerðir á maga vegna offitu
</t>
    </r>
    <r>
      <rPr>
        <i/>
        <sz val="11"/>
        <rFont val="Cambria"/>
        <family val="1"/>
      </rPr>
      <t>Bariatric operations on stomach</t>
    </r>
  </si>
  <si>
    <r>
      <rPr>
        <b/>
        <sz val="11"/>
        <rFont val="Cambria"/>
        <family val="1"/>
      </rPr>
      <t xml:space="preserve">Gallsteinaaðgerðir </t>
    </r>
    <r>
      <rPr>
        <sz val="11"/>
        <rFont val="Cambria"/>
        <family val="1"/>
      </rPr>
      <t xml:space="preserve">
</t>
    </r>
    <r>
      <rPr>
        <i/>
        <sz val="11"/>
        <rFont val="Cambria"/>
        <family val="1"/>
      </rPr>
      <t>Cholecystectomy or lithotripsy of biliary tract</t>
    </r>
  </si>
  <si>
    <r>
      <rPr>
        <b/>
        <sz val="11"/>
        <rFont val="Cambria"/>
        <family val="1"/>
      </rPr>
      <t xml:space="preserve">Valdar aðgerðir á grindarholslíffærum kvenna 
</t>
    </r>
    <r>
      <rPr>
        <i/>
        <sz val="11"/>
        <rFont val="Cambria"/>
        <family val="1"/>
      </rPr>
      <t>Operations for incontinence or prolapsed uterus</t>
    </r>
  </si>
  <si>
    <r>
      <rPr>
        <b/>
        <sz val="11"/>
        <rFont val="Cambria"/>
        <family val="1"/>
      </rPr>
      <t xml:space="preserve">Brottnám hvekks um þvagrás (TURP) </t>
    </r>
    <r>
      <rPr>
        <b/>
        <i/>
        <sz val="11"/>
        <rFont val="Cambria"/>
        <family val="1"/>
      </rPr>
      <t xml:space="preserve">
</t>
    </r>
    <r>
      <rPr>
        <i/>
        <sz val="11"/>
        <rFont val="Cambria"/>
        <family val="1"/>
      </rPr>
      <t>Prostatectomy, transurethral procedures</t>
    </r>
  </si>
  <si>
    <r>
      <rPr>
        <b/>
        <sz val="11"/>
        <rFont val="Cambria"/>
        <family val="1"/>
      </rPr>
      <t xml:space="preserve">Brottnám legs </t>
    </r>
    <r>
      <rPr>
        <i/>
        <sz val="11"/>
        <rFont val="Cambria"/>
        <family val="1"/>
      </rPr>
      <t xml:space="preserve">
Hysterectomy</t>
    </r>
  </si>
  <si>
    <t>Gravitas</t>
  </si>
  <si>
    <r>
      <t xml:space="preserve">Aðgerðir v/vélindabakflæðis og þindarslits 
</t>
    </r>
    <r>
      <rPr>
        <i/>
        <sz val="11"/>
        <rFont val="Cambria"/>
        <family val="1"/>
      </rPr>
      <t>Repair of gastro-oesophageal reflux</t>
    </r>
  </si>
  <si>
    <t>Þar af fjöldi bráðaaðgerða</t>
  </si>
  <si>
    <r>
      <t xml:space="preserve">Fjöldi á biðlista eftir völdum skurðaðgerðum
</t>
    </r>
    <r>
      <rPr>
        <i/>
        <sz val="16"/>
        <rFont val="Cambria"/>
        <family val="1"/>
      </rPr>
      <t>Waiting lists for selected surgical procedures</t>
    </r>
    <r>
      <rPr>
        <b/>
        <sz val="16"/>
        <rFont val="Cambria"/>
        <family val="1"/>
      </rPr>
      <t xml:space="preserve">
</t>
    </r>
  </si>
  <si>
    <r>
      <rPr>
        <b/>
        <sz val="12"/>
        <rFont val="Cambria"/>
        <family val="1"/>
      </rPr>
      <t>Skurðaðgerð</t>
    </r>
    <r>
      <rPr>
        <b/>
        <i/>
        <sz val="12"/>
        <rFont val="Cambria"/>
        <family val="1"/>
      </rPr>
      <t xml:space="preserve"> - </t>
    </r>
    <r>
      <rPr>
        <i/>
        <sz val="12"/>
        <rFont val="Cambria"/>
        <family val="1"/>
      </rPr>
      <t>Procedure</t>
    </r>
  </si>
  <si>
    <r>
      <t>Stofnun/</t>
    </r>
    <r>
      <rPr>
        <i/>
        <sz val="12"/>
        <rFont val="Cambria"/>
        <family val="1"/>
      </rPr>
      <t>Stofa</t>
    </r>
    <r>
      <rPr>
        <b/>
        <i/>
        <sz val="12"/>
        <rFont val="Cambria"/>
        <family val="1"/>
      </rPr>
      <t xml:space="preserve"> - Hospital</t>
    </r>
    <r>
      <rPr>
        <i/>
        <sz val="12"/>
        <rFont val="Cambria"/>
        <family val="1"/>
      </rPr>
      <t>/Clinic</t>
    </r>
  </si>
  <si>
    <t>Aðgerðarkóðar vegna biðlista</t>
  </si>
  <si>
    <r>
      <t xml:space="preserve">Fjöldi framkvæmdra aðgerða
</t>
    </r>
    <r>
      <rPr>
        <i/>
        <sz val="12"/>
        <rFont val="Cambria"/>
        <family val="1"/>
      </rPr>
      <t>Total number of performed procedures</t>
    </r>
  </si>
  <si>
    <r>
      <t xml:space="preserve">Aðgerð
</t>
    </r>
    <r>
      <rPr>
        <i/>
        <sz val="12"/>
        <rFont val="Cambria"/>
        <family val="1"/>
      </rPr>
      <t>Procedure</t>
    </r>
  </si>
  <si>
    <r>
      <rPr>
        <b/>
        <sz val="12"/>
        <rFont val="Cambria"/>
        <family val="1"/>
      </rPr>
      <t xml:space="preserve">Rekstraraðili </t>
    </r>
    <r>
      <rPr>
        <i/>
        <sz val="12"/>
        <rFont val="Cambria"/>
        <family val="2"/>
      </rPr>
      <t xml:space="preserve">
</t>
    </r>
    <r>
      <rPr>
        <i/>
        <sz val="12"/>
        <rFont val="Cambria"/>
        <family val="1"/>
      </rPr>
      <t>Performed at</t>
    </r>
  </si>
  <si>
    <r>
      <rPr>
        <b/>
        <sz val="11"/>
        <rFont val="Cambria"/>
        <family val="1"/>
      </rPr>
      <t xml:space="preserve">Hjarta- og/eða kransæðamyndataka, kransæðavíkkanir (PTCA) meðtaldar 
</t>
    </r>
    <r>
      <rPr>
        <i/>
        <sz val="11"/>
        <rFont val="Cambria"/>
        <family val="1"/>
      </rPr>
      <t>Angiography of heart and/or coronary arteries and PTCA</t>
    </r>
  </si>
  <si>
    <r>
      <rPr>
        <b/>
        <sz val="11"/>
        <rFont val="Cambria"/>
        <family val="1"/>
      </rPr>
      <t xml:space="preserve">Aðgerðir til brjóstaminnkunar 
</t>
    </r>
    <r>
      <rPr>
        <i/>
        <sz val="11"/>
        <rFont val="Cambria"/>
        <family val="1"/>
      </rPr>
      <t>Reduction mammoplasty</t>
    </r>
  </si>
  <si>
    <r>
      <t xml:space="preserve">Heildarfjöldi á biðlista
</t>
    </r>
    <r>
      <rPr>
        <i/>
        <sz val="12"/>
        <rFont val="Cambria"/>
        <family val="1"/>
      </rPr>
      <t>Total number on waiting list</t>
    </r>
  </si>
  <si>
    <r>
      <t xml:space="preserve">Fjöldi sem beðið hefur  &gt;3 mánuði (eftir kyni)
</t>
    </r>
    <r>
      <rPr>
        <i/>
        <sz val="12"/>
        <rFont val="Cambria"/>
        <family val="1"/>
      </rPr>
      <t>Number of individuals waiting 
&gt; 3 months</t>
    </r>
  </si>
  <si>
    <t>1.6.2017-31.5.2018</t>
  </si>
  <si>
    <t>Þar af hafa beðið 
lengur en (fjöldi)</t>
  </si>
  <si>
    <r>
      <t>92</t>
    </r>
    <r>
      <rPr>
        <vertAlign val="superscript"/>
        <sz val="12"/>
        <rFont val="Cambria"/>
        <family val="1"/>
      </rPr>
      <t>a</t>
    </r>
  </si>
  <si>
    <r>
      <t>Samtals/</t>
    </r>
    <r>
      <rPr>
        <i/>
        <sz val="12"/>
        <rFont val="Cambria"/>
        <family val="1"/>
      </rPr>
      <t>Total</t>
    </r>
  </si>
  <si>
    <r>
      <rPr>
        <b/>
        <sz val="12"/>
        <rFont val="Cambria"/>
        <family val="1"/>
      </rPr>
      <t xml:space="preserve">Aðgerðir á hjartalokum
</t>
    </r>
    <r>
      <rPr>
        <i/>
        <sz val="12"/>
        <rFont val="Cambria"/>
        <family val="1"/>
      </rPr>
      <t>Heart valve surgery</t>
    </r>
  </si>
  <si>
    <r>
      <rPr>
        <b/>
        <sz val="12"/>
        <rFont val="Cambria"/>
        <family val="1"/>
      </rPr>
      <t>Kransæðaaðgerðir</t>
    </r>
    <r>
      <rPr>
        <sz val="12"/>
        <rFont val="Cambria"/>
        <family val="1"/>
      </rPr>
      <t xml:space="preserve">
</t>
    </r>
    <r>
      <rPr>
        <i/>
        <sz val="12"/>
        <rFont val="Cambria"/>
        <family val="1"/>
      </rPr>
      <t>Coronary anastomosis surgery</t>
    </r>
  </si>
  <si>
    <r>
      <rPr>
        <b/>
        <sz val="12"/>
        <rFont val="Cambria"/>
        <family val="1"/>
      </rPr>
      <t xml:space="preserve">Úrnám hluta brjósts 
</t>
    </r>
    <r>
      <rPr>
        <i/>
        <sz val="12"/>
        <rFont val="Cambria"/>
        <family val="1"/>
      </rPr>
      <t>Partial excision of mammary gland</t>
    </r>
  </si>
  <si>
    <r>
      <rPr>
        <b/>
        <sz val="12"/>
        <rFont val="Cambria"/>
        <family val="1"/>
      </rPr>
      <t xml:space="preserve">Brjóstnám
</t>
    </r>
    <r>
      <rPr>
        <i/>
        <sz val="12"/>
        <rFont val="Cambria"/>
        <family val="1"/>
      </rPr>
      <t>Mastectomy</t>
    </r>
  </si>
  <si>
    <r>
      <rPr>
        <b/>
        <sz val="12"/>
        <rFont val="Cambria"/>
        <family val="1"/>
      </rPr>
      <t xml:space="preserve">Aðgerðir til brjóstaminnkunar
</t>
    </r>
    <r>
      <rPr>
        <i/>
        <sz val="12"/>
        <rFont val="Cambria"/>
        <family val="1"/>
      </rPr>
      <t>Reduction mammoplasty</t>
    </r>
  </si>
  <si>
    <r>
      <rPr>
        <b/>
        <sz val="12"/>
        <rFont val="Cambria"/>
        <family val="1"/>
      </rPr>
      <t xml:space="preserve">Endurgerð brjósts (brjóstauppbygging)
</t>
    </r>
    <r>
      <rPr>
        <i/>
        <sz val="12"/>
        <rFont val="Cambria"/>
        <family val="1"/>
      </rPr>
      <t>Reconstruction of breast</t>
    </r>
  </si>
  <si>
    <r>
      <rPr>
        <b/>
        <sz val="12"/>
        <rFont val="Cambria"/>
        <family val="1"/>
      </rPr>
      <t xml:space="preserve">Skurðaðgerðir á maga vegna offitu
</t>
    </r>
    <r>
      <rPr>
        <i/>
        <sz val="12"/>
        <rFont val="Cambria"/>
        <family val="1"/>
      </rPr>
      <t>Bariatric operations on stomach</t>
    </r>
  </si>
  <si>
    <r>
      <rPr>
        <b/>
        <sz val="12"/>
        <rFont val="Cambria"/>
        <family val="1"/>
      </rPr>
      <t xml:space="preserve">Valdar aðgerðir á grindarholslíffærum kvenna 
</t>
    </r>
    <r>
      <rPr>
        <i/>
        <sz val="12"/>
        <rFont val="Cambria"/>
        <family val="1"/>
      </rPr>
      <t>Operations for incontinence or prolapsed uterus</t>
    </r>
  </si>
  <si>
    <r>
      <rPr>
        <b/>
        <sz val="12"/>
        <rFont val="Cambria"/>
        <family val="1"/>
      </rPr>
      <t xml:space="preserve">Brottnám legs </t>
    </r>
    <r>
      <rPr>
        <i/>
        <sz val="12"/>
        <rFont val="Cambria"/>
        <family val="1"/>
      </rPr>
      <t xml:space="preserve">
Hysterectomy</t>
    </r>
  </si>
  <si>
    <r>
      <rPr>
        <b/>
        <sz val="12"/>
        <rFont val="Cambria"/>
        <family val="1"/>
      </rPr>
      <t xml:space="preserve">Aðgerðir á blöðruhálskirtli 
</t>
    </r>
    <r>
      <rPr>
        <i/>
        <sz val="12"/>
        <rFont val="Cambria"/>
        <family val="1"/>
      </rPr>
      <t>Operations on prostate</t>
    </r>
  </si>
  <si>
    <r>
      <rPr>
        <b/>
        <sz val="12"/>
        <rFont val="Cambria"/>
        <family val="1"/>
      </rPr>
      <t xml:space="preserve">Brottnám hvekks um þvagrás (TURP) </t>
    </r>
    <r>
      <rPr>
        <b/>
        <i/>
        <sz val="12"/>
        <rFont val="Cambria"/>
        <family val="1"/>
      </rPr>
      <t xml:space="preserve">
</t>
    </r>
    <r>
      <rPr>
        <i/>
        <sz val="12"/>
        <rFont val="Cambria"/>
        <family val="1"/>
      </rPr>
      <t>Prostatectomy, transurethral procedures</t>
    </r>
  </si>
  <si>
    <r>
      <t xml:space="preserve">Gerviliðaaðgerðir á mjöðm
</t>
    </r>
    <r>
      <rPr>
        <i/>
        <sz val="12"/>
        <rFont val="Cambria"/>
        <family val="1"/>
      </rPr>
      <t>Prosthetic replacement of hip joint</t>
    </r>
  </si>
  <si>
    <r>
      <t xml:space="preserve">Gerviliðaaðgerðir á hné
</t>
    </r>
    <r>
      <rPr>
        <i/>
        <sz val="12"/>
        <rFont val="Cambria"/>
        <family val="1"/>
      </rPr>
      <t>Prosthetic replacement of knee joint</t>
    </r>
  </si>
  <si>
    <t>1.1.2017-31.12.2017</t>
  </si>
  <si>
    <r>
      <t xml:space="preserve">Meðaltal
</t>
    </r>
    <r>
      <rPr>
        <i/>
        <sz val="12"/>
        <rFont val="Cambria"/>
        <family val="1"/>
      </rPr>
      <t>Mean</t>
    </r>
  </si>
  <si>
    <r>
      <t xml:space="preserve">Miðgildi 
</t>
    </r>
    <r>
      <rPr>
        <i/>
        <sz val="12"/>
        <rFont val="Cambria"/>
        <family val="1"/>
      </rPr>
      <t>Median</t>
    </r>
  </si>
  <si>
    <r>
      <t>Klíníkin, Ármúla</t>
    </r>
    <r>
      <rPr>
        <vertAlign val="superscript"/>
        <sz val="11"/>
        <rFont val="Cambria"/>
        <family val="1"/>
      </rPr>
      <t>a</t>
    </r>
  </si>
  <si>
    <t xml:space="preserve"> -</t>
  </si>
  <si>
    <r>
      <t xml:space="preserve">a </t>
    </r>
    <r>
      <rPr>
        <sz val="11"/>
        <rFont val="Cambria"/>
        <family val="1"/>
      </rPr>
      <t xml:space="preserve">Brjóstnámsaðgerðir og enduruppbygging á brjóstum á Klíníkinni, Ármúla, eru vegna krabbameinsaðgerða á færeyskum konum. Þær eru ekki taldar með í samtölu. Í innköllun í júní 2018 var greint frá aukningu í aðgerðum á íslenskum konum hjá Klíníkinni.  </t>
    </r>
  </si>
  <si>
    <t>1.10.2017-30.9.2018</t>
  </si>
  <si>
    <r>
      <rPr>
        <b/>
        <sz val="12"/>
        <rFont val="Cambria"/>
        <family val="1"/>
      </rPr>
      <t xml:space="preserve">Hjarta- og/eða kransæðamyndataka, kransæðavíkkanir (PTCA) meðtaldar 
</t>
    </r>
    <r>
      <rPr>
        <i/>
        <sz val="12"/>
        <rFont val="Cambria"/>
        <family val="1"/>
      </rPr>
      <t>Angiography of heart and/or coronary arteries and PTCA</t>
    </r>
  </si>
  <si>
    <r>
      <t>Landspítali</t>
    </r>
    <r>
      <rPr>
        <vertAlign val="superscript"/>
        <sz val="12"/>
        <rFont val="Cambria"/>
        <family val="1"/>
      </rPr>
      <t>b</t>
    </r>
  </si>
  <si>
    <r>
      <t xml:space="preserve">Aðgerðir v/vélindabakflæðis og þindarslits
</t>
    </r>
    <r>
      <rPr>
        <i/>
        <sz val="12"/>
        <rFont val="Cambria"/>
        <family val="1"/>
      </rPr>
      <t>Repair of gastro-oesophageal reflux</t>
    </r>
  </si>
  <si>
    <r>
      <rPr>
        <b/>
        <sz val="11"/>
        <rFont val="Cambria"/>
        <family val="1"/>
      </rPr>
      <t>Þar af bráðaaðgerðir</t>
    </r>
    <r>
      <rPr>
        <i/>
        <sz val="11"/>
        <rFont val="Cambria"/>
        <family val="1"/>
      </rPr>
      <t>/Thereof total acute</t>
    </r>
  </si>
  <si>
    <r>
      <rPr>
        <b/>
        <sz val="12"/>
        <rFont val="Cambria"/>
        <family val="1"/>
      </rPr>
      <t>Skurðaðgerðir á augasteinum</t>
    </r>
    <r>
      <rPr>
        <sz val="12"/>
        <rFont val="Cambria"/>
        <family val="1"/>
      </rPr>
      <t xml:space="preserve">
</t>
    </r>
    <r>
      <rPr>
        <i/>
        <sz val="12"/>
        <rFont val="Cambria"/>
        <family val="1"/>
      </rPr>
      <t>Cataract surgery</t>
    </r>
  </si>
  <si>
    <t>1.1.2018-31.12.2018</t>
  </si>
  <si>
    <r>
      <t xml:space="preserve">Brennsluaðgerðir á hjarta
</t>
    </r>
    <r>
      <rPr>
        <i/>
        <sz val="11"/>
        <rFont val="Cambria"/>
        <family val="1"/>
      </rPr>
      <t>Excision or ablation of aberrant pathway or focus of heart</t>
    </r>
  </si>
  <si>
    <r>
      <rPr>
        <vertAlign val="superscript"/>
        <sz val="11"/>
        <rFont val="Calibri"/>
        <family val="2"/>
      </rPr>
      <t>b</t>
    </r>
    <r>
      <rPr>
        <sz val="11"/>
        <rFont val="Calibri"/>
        <family val="2"/>
      </rPr>
      <t>Ekki er bið eftir að láta fjarlægja gallsteina í holspeglun eða með steinmolun samkvæmt upplýsingum frá spítalanum. Fjöldi slíkra aðgerða á árinu 2018 var 111.</t>
    </r>
  </si>
  <si>
    <t>Þróun*</t>
  </si>
  <si>
    <t>feb.18</t>
  </si>
  <si>
    <t>jún.18</t>
  </si>
  <si>
    <t>okt.18</t>
  </si>
  <si>
    <t>feb.19</t>
  </si>
  <si>
    <r>
      <t xml:space="preserve">Innköllun eftir upplýsingum um bið eftir völdum skurðaðgerðum var breytt í febrúar 2018. Stöðu á biðlistum fyrir þann tíma má sjá </t>
    </r>
    <r>
      <rPr>
        <u/>
        <sz val="11"/>
        <rFont val="Cambria"/>
        <family val="1"/>
      </rPr>
      <t>hér: https://www.landlaeknir.is/tolfraedi-og-rannsoknir/tolfraedi/heilbrigdisthjonusta/bidlistar/.</t>
    </r>
    <r>
      <rPr>
        <sz val="11"/>
        <rFont val="Cambria"/>
        <family val="1"/>
      </rPr>
      <t xml:space="preserve"> Samanburð á milli ára ber að gera með þeim fyrirvara að aðgerðakóðar sem liggja að baki ákveðnum aðgerðaflokki kunna að hafa breyst (kóðar eru tilgreindir í öðrum flipa). Þá er ítrekað að fram til júní 2016 er misjafnt hvort tölur frá stöðum sem gerðu aðgerðir á augasteinum tákni fjölda aðgerða sem beðið var eða fjölda einstaklinga.</t>
    </r>
  </si>
  <si>
    <t>Reitir eru litamerktir ef upplýsingar bárust ekki.</t>
  </si>
  <si>
    <t>1.10.2018-30.9.2019</t>
  </si>
  <si>
    <t>Brennsluaðgerðir á hjarta</t>
  </si>
  <si>
    <t>Excision or ablation of aberrant pathway or focus of heart</t>
  </si>
  <si>
    <r>
      <rPr>
        <b/>
        <sz val="12"/>
        <rFont val="Cambria"/>
        <family val="1"/>
      </rPr>
      <t>Brennsluaðgerðir á hjarta</t>
    </r>
    <r>
      <rPr>
        <sz val="12"/>
        <rFont val="Cambria"/>
        <family val="1"/>
      </rPr>
      <t xml:space="preserve">
</t>
    </r>
    <r>
      <rPr>
        <i/>
        <sz val="12"/>
        <rFont val="Cambria"/>
        <family val="1"/>
      </rPr>
      <t>Excision or ablation of aberrant pathway or focus of heart</t>
    </r>
  </si>
  <si>
    <t>Nýtt í innköllun í febrúar 2019</t>
  </si>
  <si>
    <t>FPSB*</t>
  </si>
  <si>
    <t>FPB*</t>
  </si>
  <si>
    <r>
      <rPr>
        <vertAlign val="superscript"/>
        <sz val="11"/>
        <rFont val="Cambria"/>
        <family val="1"/>
      </rPr>
      <t>a</t>
    </r>
    <r>
      <rPr>
        <sz val="11"/>
        <rFont val="Cambria"/>
        <family val="1"/>
      </rPr>
      <t>231 hefur afþakkað boð um aðgerð og viljað bíða lengur. Frá þeim tímapunkti voru þessar tölur ekki hafðar með í skilum frá LaserSjón.</t>
    </r>
  </si>
  <si>
    <t>1.1.2019-31.12.2019</t>
  </si>
  <si>
    <t>Hlutfall sem hefur beðið 
&gt;3 mánuði
Percentage waiting &gt;3 months</t>
  </si>
  <si>
    <t>3 mánuði</t>
  </si>
  <si>
    <t>*Þróun sýnir mælipunktana í myndrænni framsetningu. Stöplarnir byrja á mismunandi skurðpunkti, ekki er hægt að bera saman hæð stöplanna á milli aðgerðarflokka þar sem mikill munur er á fjölda á biðlista milli flokka.</t>
  </si>
  <si>
    <t>1.6.2019-31.5.2020</t>
  </si>
  <si>
    <t>1.9.2019- 31.8.2020</t>
  </si>
  <si>
    <t>1.9.2019-31.8.2020</t>
  </si>
  <si>
    <t>Gerviliðaaðgerðir á hné, frumendurnýjun að fullu</t>
  </si>
  <si>
    <t>NGB 20, 30, 40</t>
  </si>
  <si>
    <t>NGSB 00, 02, 10, 12</t>
  </si>
  <si>
    <t>Primary total prosthetic replacement of knee joint</t>
  </si>
  <si>
    <r>
      <rPr>
        <b/>
        <sz val="12"/>
        <rFont val="Cambria"/>
        <family val="1"/>
      </rPr>
      <t xml:space="preserve">Gallsteinaaðgerðir eða steinbrjótsmeðferð </t>
    </r>
    <r>
      <rPr>
        <sz val="12"/>
        <rFont val="Cambria"/>
        <family val="1"/>
      </rPr>
      <t xml:space="preserve">
</t>
    </r>
    <r>
      <rPr>
        <i/>
        <sz val="12"/>
        <rFont val="Cambria"/>
        <family val="1"/>
      </rPr>
      <t>Cholecystectomy or lithotripsy of biliary tract</t>
    </r>
  </si>
  <si>
    <t>1.1.2020-31.12.2020</t>
  </si>
  <si>
    <t>Reitir eru litamerktir ef tölur bárust ekki.</t>
  </si>
  <si>
    <t>1.9.2020-31.8.2021</t>
  </si>
  <si>
    <t>1.1.2021- 31.12.2021</t>
  </si>
  <si>
    <t>1.1.2021-31.12.2021</t>
  </si>
  <si>
    <t>Lentis</t>
  </si>
  <si>
    <t xml:space="preserve"> okt.19</t>
  </si>
  <si>
    <t xml:space="preserve"> feb.20</t>
  </si>
  <si>
    <t xml:space="preserve"> jún.20</t>
  </si>
  <si>
    <t xml:space="preserve"> sep.20</t>
  </si>
  <si>
    <t xml:space="preserve"> jan.21</t>
  </si>
  <si>
    <t xml:space="preserve"> sep.21</t>
  </si>
  <si>
    <t xml:space="preserve"> jan.22</t>
  </si>
  <si>
    <r>
      <rPr>
        <b/>
        <sz val="11"/>
        <rFont val="Cambria"/>
        <family val="1"/>
      </rPr>
      <t xml:space="preserve">Aðgerð á blöðruhálskirtli 
</t>
    </r>
    <r>
      <rPr>
        <i/>
        <sz val="11"/>
        <rFont val="Cambria"/>
        <family val="1"/>
      </rPr>
      <t>Operations on prostate</t>
    </r>
  </si>
  <si>
    <r>
      <t xml:space="preserve">Liðskipti á mjöðm
</t>
    </r>
    <r>
      <rPr>
        <i/>
        <sz val="11"/>
        <rFont val="Cambria"/>
        <family val="1"/>
      </rPr>
      <t>Prosthetic replacement of hip joint</t>
    </r>
  </si>
  <si>
    <r>
      <t xml:space="preserve">Liðskipti á hné
</t>
    </r>
    <r>
      <rPr>
        <i/>
        <sz val="11"/>
        <rFont val="Cambria"/>
        <family val="1"/>
      </rPr>
      <t>Prosthetic replacement of knee joint</t>
    </r>
  </si>
  <si>
    <r>
      <t xml:space="preserve">Þar af frumendurnýjun að fullu
</t>
    </r>
    <r>
      <rPr>
        <i/>
        <sz val="11"/>
        <rFont val="Cambria"/>
        <family val="1"/>
        <scheme val="major"/>
      </rPr>
      <t>Thereof p</t>
    </r>
    <r>
      <rPr>
        <i/>
        <sz val="11"/>
        <rFont val="Cambria"/>
        <family val="1"/>
      </rPr>
      <t>rimary total replacement of knee joint</t>
    </r>
  </si>
  <si>
    <t>1.9.2021- 31.8.2022</t>
  </si>
  <si>
    <t>Í gögnum frá Landspítala er aðgerð talin ef hún hefur verið aðalaðgerð. Í mörgum aðgerðaflokkum væru fleiri aðgerðar skráðar ef allar aðgerðir væru taldar með.</t>
  </si>
  <si>
    <r>
      <t xml:space="preserve">Raunbiðtími þeirra sem fóru í aðgerð á tilgreindu tímabili (vikur)
</t>
    </r>
    <r>
      <rPr>
        <i/>
        <sz val="12"/>
        <rFont val="Cambria"/>
        <family val="1"/>
      </rPr>
      <t>Waiting time for those who had a surgery in the listed time period (weeks)</t>
    </r>
  </si>
  <si>
    <r>
      <t>Samtals opinberar stofnanir/</t>
    </r>
    <r>
      <rPr>
        <i/>
        <sz val="12"/>
        <rFont val="Cambria"/>
        <family val="1"/>
      </rPr>
      <t>Total public institutions</t>
    </r>
  </si>
  <si>
    <r>
      <t>Samtals opinberar stofnanir /</t>
    </r>
    <r>
      <rPr>
        <i/>
        <sz val="11"/>
        <rFont val="Cambria"/>
        <family val="1"/>
      </rPr>
      <t>Total public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</si>
</sst>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0"/>
      <name val="Arial"/>
      <family val="2"/>
    </font>
    <font>
      <sz val="10"/>
      <color indexed="22"/>
      <name val="MS Sans Serif"/>
      <family val="2"/>
    </font>
    <font>
      <sz val="11"/>
      <color indexed="8"/>
      <name val="Plantin"/>
      <family val="1"/>
    </font>
    <font>
      <i/>
      <sz val="12"/>
      <name val="Arial Narrow"/>
      <family val="2"/>
    </font>
    <font>
      <sz val="8"/>
      <name val="Arial Narrow"/>
      <family val="2"/>
    </font>
    <font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i/>
      <sz val="16"/>
      <name val="Cambria"/>
      <family val="1"/>
    </font>
    <font>
      <i/>
      <sz val="12"/>
      <name val="Cambria"/>
      <family val="1"/>
    </font>
    <font>
      <i/>
      <sz val="12"/>
      <name val="Cambria"/>
      <family val="2"/>
    </font>
    <font>
      <vertAlign val="superscript"/>
      <sz val="11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vertAlign val="superscript"/>
      <sz val="11"/>
      <name val="Calibri"/>
      <family val="2"/>
    </font>
    <font>
      <i/>
      <sz val="12"/>
      <color theme="1"/>
      <name val="Arial Narrow"/>
      <family val="2"/>
    </font>
    <font>
      <i/>
      <sz val="10"/>
      <name val="Cambria"/>
      <family val="1"/>
      <scheme val="major"/>
    </font>
    <font>
      <b/>
      <i/>
      <sz val="8"/>
      <color theme="1"/>
      <name val="Cambria"/>
      <family val="1"/>
      <scheme val="major"/>
    </font>
    <font>
      <i/>
      <sz val="8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libri"/>
      <family val="2"/>
      <scheme val="minor"/>
    </font>
    <font>
      <i/>
      <sz val="11"/>
      <name val="Cambria"/>
      <family val="1"/>
      <scheme val="major"/>
    </font>
    <font>
      <i/>
      <sz val="12"/>
      <name val="Calibri"/>
      <family val="2"/>
      <scheme val="minor"/>
    </font>
    <font>
      <sz val="11"/>
      <color rgb="FFFF000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0.5"/>
      <name val="Cambria"/>
      <family val="1"/>
      <scheme val="major"/>
    </font>
    <font>
      <b/>
      <sz val="16"/>
      <name val="Cambria"/>
      <family val="1"/>
      <scheme val="major"/>
    </font>
    <font>
      <vertAlign val="superscript"/>
      <sz val="11"/>
      <name val="Cambria"/>
      <family val="1"/>
      <scheme val="major"/>
    </font>
    <font>
      <i/>
      <sz val="12"/>
      <color theme="1"/>
      <name val="Calibri"/>
      <family val="2"/>
      <scheme val="minor"/>
    </font>
    <font>
      <u/>
      <sz val="11"/>
      <name val="Cambria"/>
      <family val="1"/>
    </font>
    <font>
      <sz val="12"/>
      <color indexed="8"/>
      <name val="Cambria"/>
      <family val="1"/>
    </font>
    <font>
      <sz val="12"/>
      <color rgb="FFFF0000"/>
      <name val="Cambria"/>
      <family val="1"/>
    </font>
    <font>
      <sz val="10.5"/>
      <name val="Cambria"/>
      <family val="1"/>
    </font>
    <font>
      <b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9" fontId="1" fillId="0" borderId="0" applyFont="0" applyFill="0" applyBorder="0" applyAlignment="0" applyProtection="0"/>
  </cellStyleXfs>
  <cellXfs count="41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28" fillId="2" borderId="2" xfId="0" applyFont="1" applyFill="1" applyBorder="1" applyAlignment="1">
      <alignment wrapText="1"/>
    </xf>
    <xf numFmtId="0" fontId="28" fillId="2" borderId="2" xfId="0" applyFont="1" applyFill="1" applyBorder="1" applyAlignment="1">
      <alignment horizontal="right" wrapText="1"/>
    </xf>
    <xf numFmtId="0" fontId="13" fillId="0" borderId="0" xfId="0" applyFont="1"/>
    <xf numFmtId="0" fontId="9" fillId="0" borderId="0" xfId="0" applyFont="1"/>
    <xf numFmtId="0" fontId="29" fillId="0" borderId="0" xfId="0" applyFont="1"/>
    <xf numFmtId="0" fontId="30" fillId="0" borderId="2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32" fillId="0" borderId="0" xfId="0" applyFont="1"/>
    <xf numFmtId="0" fontId="33" fillId="0" borderId="0" xfId="0" applyFont="1" applyAlignment="1">
      <alignment horizontal="center" wrapText="1"/>
    </xf>
    <xf numFmtId="0" fontId="34" fillId="0" borderId="3" xfId="0" applyFont="1" applyBorder="1"/>
    <xf numFmtId="0" fontId="29" fillId="0" borderId="3" xfId="0" applyFont="1" applyBorder="1"/>
    <xf numFmtId="0" fontId="12" fillId="2" borderId="0" xfId="0" applyFont="1" applyFill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33" fillId="2" borderId="1" xfId="0" applyFont="1" applyFill="1" applyBorder="1"/>
    <xf numFmtId="0" fontId="35" fillId="2" borderId="2" xfId="0" applyFont="1" applyFill="1" applyBorder="1"/>
    <xf numFmtId="0" fontId="41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vertical="center" wrapText="1"/>
    </xf>
    <xf numFmtId="49" fontId="42" fillId="2" borderId="5" xfId="0" applyNumberFormat="1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49" fontId="43" fillId="2" borderId="5" xfId="0" applyNumberFormat="1" applyFont="1" applyFill="1" applyBorder="1" applyAlignment="1">
      <alignment vertical="center" wrapText="1"/>
    </xf>
    <xf numFmtId="0" fontId="43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4" xfId="0" applyFont="1" applyBorder="1" applyAlignment="1">
      <alignment wrapText="1"/>
    </xf>
    <xf numFmtId="0" fontId="45" fillId="0" borderId="4" xfId="0" applyFont="1" applyBorder="1"/>
    <xf numFmtId="0" fontId="37" fillId="2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8" fillId="0" borderId="0" xfId="1" applyFont="1" applyBorder="1" applyAlignment="1">
      <alignment horizontal="center" vertical="center"/>
    </xf>
    <xf numFmtId="164" fontId="37" fillId="2" borderId="0" xfId="1" applyFont="1" applyFill="1" applyBorder="1" applyAlignment="1">
      <alignment horizontal="center" vertical="center"/>
    </xf>
    <xf numFmtId="164" fontId="37" fillId="2" borderId="0" xfId="1" applyFont="1" applyFill="1" applyBorder="1" applyAlignment="1">
      <alignment vertical="center"/>
    </xf>
    <xf numFmtId="9" fontId="6" fillId="0" borderId="0" xfId="5" applyFont="1" applyFill="1" applyBorder="1" applyAlignment="1"/>
    <xf numFmtId="3" fontId="16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center" wrapText="1"/>
    </xf>
    <xf numFmtId="3" fontId="46" fillId="2" borderId="0" xfId="0" applyNumberFormat="1" applyFont="1" applyFill="1" applyAlignment="1">
      <alignment horizontal="center" wrapText="1"/>
    </xf>
    <xf numFmtId="3" fontId="46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3" fontId="45" fillId="2" borderId="8" xfId="0" applyNumberFormat="1" applyFont="1" applyFill="1" applyBorder="1" applyAlignment="1">
      <alignment horizontal="center"/>
    </xf>
    <xf numFmtId="3" fontId="46" fillId="0" borderId="4" xfId="0" applyNumberFormat="1" applyFont="1" applyBorder="1" applyAlignment="1">
      <alignment horizontal="center" wrapText="1"/>
    </xf>
    <xf numFmtId="3" fontId="46" fillId="2" borderId="8" xfId="0" applyNumberFormat="1" applyFont="1" applyFill="1" applyBorder="1" applyAlignment="1">
      <alignment horizontal="center" wrapText="1"/>
    </xf>
    <xf numFmtId="3" fontId="45" fillId="2" borderId="8" xfId="0" applyNumberFormat="1" applyFont="1" applyFill="1" applyBorder="1" applyAlignment="1">
      <alignment horizontal="center" wrapText="1"/>
    </xf>
    <xf numFmtId="3" fontId="46" fillId="0" borderId="4" xfId="0" applyNumberFormat="1" applyFont="1" applyBorder="1" applyAlignment="1">
      <alignment horizontal="center"/>
    </xf>
    <xf numFmtId="3" fontId="46" fillId="2" borderId="8" xfId="0" applyNumberFormat="1" applyFont="1" applyFill="1" applyBorder="1" applyAlignment="1">
      <alignment horizontal="center"/>
    </xf>
    <xf numFmtId="3" fontId="46" fillId="0" borderId="3" xfId="0" applyNumberFormat="1" applyFont="1" applyBorder="1" applyAlignment="1">
      <alignment horizontal="center"/>
    </xf>
    <xf numFmtId="3" fontId="46" fillId="2" borderId="9" xfId="0" applyNumberFormat="1" applyFont="1" applyFill="1" applyBorder="1" applyAlignment="1">
      <alignment horizontal="center"/>
    </xf>
    <xf numFmtId="0" fontId="45" fillId="0" borderId="4" xfId="0" applyFont="1" applyBorder="1" applyAlignment="1">
      <alignment horizontal="center"/>
    </xf>
    <xf numFmtId="3" fontId="45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45" fillId="2" borderId="8" xfId="0" applyFont="1" applyFill="1" applyBorder="1" applyAlignment="1">
      <alignment horizontal="center" wrapText="1"/>
    </xf>
    <xf numFmtId="0" fontId="45" fillId="2" borderId="8" xfId="0" applyFont="1" applyFill="1" applyBorder="1" applyAlignment="1">
      <alignment horizontal="center"/>
    </xf>
    <xf numFmtId="3" fontId="45" fillId="0" borderId="4" xfId="0" applyNumberFormat="1" applyFont="1" applyBorder="1"/>
    <xf numFmtId="0" fontId="6" fillId="2" borderId="8" xfId="0" applyFont="1" applyFill="1" applyBorder="1" applyAlignment="1">
      <alignment wrapText="1"/>
    </xf>
    <xf numFmtId="0" fontId="37" fillId="0" borderId="0" xfId="0" applyFont="1"/>
    <xf numFmtId="0" fontId="44" fillId="0" borderId="0" xfId="0" applyFont="1" applyAlignment="1">
      <alignment horizontal="left" wrapText="1"/>
    </xf>
    <xf numFmtId="0" fontId="6" fillId="3" borderId="0" xfId="0" applyFont="1" applyFill="1" applyAlignment="1">
      <alignment wrapText="1"/>
    </xf>
    <xf numFmtId="1" fontId="45" fillId="3" borderId="0" xfId="0" applyNumberFormat="1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3" fontId="46" fillId="3" borderId="4" xfId="0" applyNumberFormat="1" applyFont="1" applyFill="1" applyBorder="1" applyAlignment="1">
      <alignment horizontal="center" wrapText="1"/>
    </xf>
    <xf numFmtId="3" fontId="46" fillId="3" borderId="0" xfId="0" applyNumberFormat="1" applyFont="1" applyFill="1" applyAlignment="1">
      <alignment horizontal="center" wrapText="1"/>
    </xf>
    <xf numFmtId="3" fontId="46" fillId="3" borderId="0" xfId="0" applyNumberFormat="1" applyFont="1" applyFill="1" applyAlignment="1">
      <alignment horizontal="center"/>
    </xf>
    <xf numFmtId="3" fontId="45" fillId="3" borderId="4" xfId="0" applyNumberFormat="1" applyFont="1" applyFill="1" applyBorder="1" applyAlignment="1">
      <alignment wrapText="1"/>
    </xf>
    <xf numFmtId="3" fontId="45" fillId="3" borderId="0" xfId="0" applyNumberFormat="1" applyFont="1" applyFill="1" applyAlignment="1">
      <alignment wrapText="1"/>
    </xf>
    <xf numFmtId="3" fontId="45" fillId="3" borderId="0" xfId="0" applyNumberFormat="1" applyFont="1" applyFill="1"/>
    <xf numFmtId="3" fontId="46" fillId="3" borderId="4" xfId="0" applyNumberFormat="1" applyFont="1" applyFill="1" applyBorder="1" applyAlignment="1">
      <alignment horizontal="center"/>
    </xf>
    <xf numFmtId="3" fontId="45" fillId="3" borderId="4" xfId="0" applyNumberFormat="1" applyFont="1" applyFill="1" applyBorder="1"/>
    <xf numFmtId="164" fontId="42" fillId="4" borderId="0" xfId="1" applyFont="1" applyFill="1" applyBorder="1" applyAlignment="1">
      <alignment horizontal="center" vertical="center"/>
    </xf>
    <xf numFmtId="0" fontId="42" fillId="4" borderId="0" xfId="1" applyNumberFormat="1" applyFont="1" applyFill="1" applyBorder="1" applyAlignment="1">
      <alignment horizontal="right" vertical="center"/>
    </xf>
    <xf numFmtId="3" fontId="45" fillId="0" borderId="4" xfId="0" applyNumberFormat="1" applyFont="1" applyBorder="1" applyAlignment="1">
      <alignment wrapText="1"/>
    </xf>
    <xf numFmtId="164" fontId="38" fillId="0" borderId="0" xfId="0" applyNumberFormat="1" applyFont="1" applyAlignment="1">
      <alignment horizontal="center" vertical="center"/>
    </xf>
    <xf numFmtId="164" fontId="37" fillId="5" borderId="0" xfId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7" fillId="2" borderId="0" xfId="0" applyFont="1" applyFill="1" applyAlignment="1">
      <alignment horizontal="right" vertical="center"/>
    </xf>
    <xf numFmtId="164" fontId="42" fillId="4" borderId="0" xfId="1" applyFont="1" applyFill="1" applyBorder="1" applyAlignment="1">
      <alignment horizontal="right" vertical="center"/>
    </xf>
    <xf numFmtId="0" fontId="42" fillId="4" borderId="0" xfId="0" applyFont="1" applyFill="1" applyAlignment="1">
      <alignment horizontal="right" vertical="center"/>
    </xf>
    <xf numFmtId="164" fontId="38" fillId="0" borderId="0" xfId="1" applyFont="1" applyBorder="1" applyAlignment="1">
      <alignment horizontal="right" vertical="center"/>
    </xf>
    <xf numFmtId="1" fontId="42" fillId="4" borderId="0" xfId="1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wrapText="1"/>
    </xf>
    <xf numFmtId="0" fontId="5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49" fontId="45" fillId="3" borderId="0" xfId="0" applyNumberFormat="1" applyFont="1" applyFill="1" applyAlignment="1">
      <alignment horizontal="center"/>
    </xf>
    <xf numFmtId="49" fontId="45" fillId="3" borderId="0" xfId="0" applyNumberFormat="1" applyFont="1" applyFill="1"/>
    <xf numFmtId="164" fontId="37" fillId="0" borderId="0" xfId="1" applyFont="1" applyFill="1" applyBorder="1" applyAlignment="1">
      <alignment horizontal="center" vertical="center"/>
    </xf>
    <xf numFmtId="0" fontId="37" fillId="2" borderId="0" xfId="0" applyFont="1" applyFill="1"/>
    <xf numFmtId="0" fontId="42" fillId="4" borderId="0" xfId="0" applyFont="1" applyFill="1"/>
    <xf numFmtId="0" fontId="25" fillId="0" borderId="0" xfId="0" applyFont="1" applyAlignment="1">
      <alignment horizontal="center" wrapText="1"/>
    </xf>
    <xf numFmtId="3" fontId="25" fillId="0" borderId="0" xfId="0" applyNumberFormat="1" applyFont="1" applyAlignment="1">
      <alignment horizontal="center" wrapText="1"/>
    </xf>
    <xf numFmtId="0" fontId="54" fillId="0" borderId="0" xfId="4" applyFont="1" applyAlignment="1">
      <alignment horizontal="center" wrapText="1"/>
    </xf>
    <xf numFmtId="9" fontId="46" fillId="0" borderId="0" xfId="0" applyNumberFormat="1" applyFont="1" applyAlignment="1">
      <alignment horizontal="center" wrapText="1"/>
    </xf>
    <xf numFmtId="9" fontId="45" fillId="0" borderId="0" xfId="0" applyNumberFormat="1" applyFont="1" applyAlignment="1">
      <alignment horizontal="center"/>
    </xf>
    <xf numFmtId="9" fontId="46" fillId="0" borderId="0" xfId="0" applyNumberFormat="1" applyFont="1" applyAlignment="1">
      <alignment horizontal="center"/>
    </xf>
    <xf numFmtId="9" fontId="46" fillId="0" borderId="3" xfId="0" applyNumberFormat="1" applyFont="1" applyBorder="1" applyAlignment="1">
      <alignment horizontal="center" wrapText="1"/>
    </xf>
    <xf numFmtId="3" fontId="45" fillId="5" borderId="0" xfId="0" applyNumberFormat="1" applyFont="1" applyFill="1" applyAlignment="1">
      <alignment horizontal="center" wrapText="1"/>
    </xf>
    <xf numFmtId="3" fontId="45" fillId="3" borderId="4" xfId="0" applyNumberFormat="1" applyFont="1" applyFill="1" applyBorder="1" applyAlignment="1">
      <alignment horizontal="center"/>
    </xf>
    <xf numFmtId="3" fontId="46" fillId="2" borderId="0" xfId="0" applyNumberFormat="1" applyFont="1" applyFill="1" applyAlignment="1">
      <alignment horizontal="center"/>
    </xf>
    <xf numFmtId="3" fontId="45" fillId="2" borderId="0" xfId="0" applyNumberFormat="1" applyFont="1" applyFill="1" applyAlignment="1">
      <alignment horizontal="center" wrapText="1"/>
    </xf>
    <xf numFmtId="3" fontId="45" fillId="0" borderId="0" xfId="0" applyNumberFormat="1" applyFont="1"/>
    <xf numFmtId="3" fontId="45" fillId="2" borderId="0" xfId="0" applyNumberFormat="1" applyFont="1" applyFill="1" applyAlignment="1">
      <alignment horizontal="center"/>
    </xf>
    <xf numFmtId="49" fontId="45" fillId="0" borderId="4" xfId="0" applyNumberFormat="1" applyFont="1" applyBorder="1" applyAlignment="1">
      <alignment horizontal="center" wrapText="1"/>
    </xf>
    <xf numFmtId="49" fontId="45" fillId="0" borderId="4" xfId="0" applyNumberFormat="1" applyFont="1" applyBorder="1" applyAlignment="1">
      <alignment wrapText="1"/>
    </xf>
    <xf numFmtId="49" fontId="47" fillId="0" borderId="4" xfId="0" applyNumberFormat="1" applyFont="1" applyBorder="1"/>
    <xf numFmtId="0" fontId="45" fillId="5" borderId="0" xfId="0" applyFont="1" applyFill="1" applyAlignment="1">
      <alignment horizontal="center" wrapText="1"/>
    </xf>
    <xf numFmtId="0" fontId="37" fillId="5" borderId="0" xfId="0" applyFont="1" applyFill="1"/>
    <xf numFmtId="0" fontId="6" fillId="5" borderId="0" xfId="0" applyFont="1" applyFill="1"/>
    <xf numFmtId="0" fontId="45" fillId="5" borderId="0" xfId="0" applyFont="1" applyFill="1" applyAlignment="1">
      <alignment horizontal="center"/>
    </xf>
    <xf numFmtId="3" fontId="45" fillId="5" borderId="0" xfId="0" applyNumberFormat="1" applyFont="1" applyFill="1" applyAlignment="1">
      <alignment horizontal="center"/>
    </xf>
    <xf numFmtId="3" fontId="45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/>
    <xf numFmtId="0" fontId="11" fillId="0" borderId="0" xfId="4" applyFont="1" applyAlignment="1">
      <alignment vertical="top" wrapText="1"/>
    </xf>
    <xf numFmtId="0" fontId="6" fillId="3" borderId="3" xfId="0" applyFont="1" applyFill="1" applyBorder="1" applyAlignment="1">
      <alignment wrapText="1"/>
    </xf>
    <xf numFmtId="49" fontId="45" fillId="0" borderId="7" xfId="0" applyNumberFormat="1" applyFont="1" applyBorder="1" applyAlignment="1">
      <alignment wrapText="1"/>
    </xf>
    <xf numFmtId="3" fontId="45" fillId="2" borderId="12" xfId="0" applyNumberFormat="1" applyFont="1" applyFill="1" applyBorder="1" applyAlignment="1">
      <alignment horizontal="center" wrapText="1"/>
    </xf>
    <xf numFmtId="3" fontId="46" fillId="0" borderId="7" xfId="0" applyNumberFormat="1" applyFont="1" applyBorder="1" applyAlignment="1">
      <alignment horizontal="center" wrapText="1"/>
    </xf>
    <xf numFmtId="3" fontId="46" fillId="0" borderId="3" xfId="0" applyNumberFormat="1" applyFont="1" applyBorder="1" applyAlignment="1">
      <alignment horizontal="center" wrapText="1"/>
    </xf>
    <xf numFmtId="3" fontId="46" fillId="2" borderId="9" xfId="0" applyNumberFormat="1" applyFont="1" applyFill="1" applyBorder="1" applyAlignment="1">
      <alignment horizontal="center" wrapText="1"/>
    </xf>
    <xf numFmtId="3" fontId="45" fillId="0" borderId="6" xfId="0" applyNumberFormat="1" applyFont="1" applyBorder="1" applyAlignment="1">
      <alignment wrapText="1"/>
    </xf>
    <xf numFmtId="3" fontId="45" fillId="0" borderId="1" xfId="0" applyNumberFormat="1" applyFont="1" applyBorder="1" applyAlignment="1">
      <alignment wrapText="1"/>
    </xf>
    <xf numFmtId="3" fontId="45" fillId="3" borderId="1" xfId="0" applyNumberFormat="1" applyFont="1" applyFill="1" applyBorder="1"/>
    <xf numFmtId="0" fontId="45" fillId="2" borderId="12" xfId="0" applyFont="1" applyFill="1" applyBorder="1" applyAlignment="1">
      <alignment horizontal="center" wrapText="1"/>
    </xf>
    <xf numFmtId="3" fontId="46" fillId="3" borderId="3" xfId="0" applyNumberFormat="1" applyFont="1" applyFill="1" applyBorder="1" applyAlignment="1">
      <alignment horizontal="center" wrapText="1"/>
    </xf>
    <xf numFmtId="3" fontId="45" fillId="3" borderId="6" xfId="0" applyNumberFormat="1" applyFont="1" applyFill="1" applyBorder="1" applyAlignment="1">
      <alignment wrapText="1"/>
    </xf>
    <xf numFmtId="3" fontId="45" fillId="3" borderId="1" xfId="0" applyNumberFormat="1" applyFont="1" applyFill="1" applyBorder="1" applyAlignment="1">
      <alignment wrapText="1"/>
    </xf>
    <xf numFmtId="0" fontId="45" fillId="0" borderId="7" xfId="0" applyFont="1" applyBorder="1" applyAlignment="1">
      <alignment wrapText="1"/>
    </xf>
    <xf numFmtId="3" fontId="46" fillId="3" borderId="7" xfId="0" applyNumberFormat="1" applyFont="1" applyFill="1" applyBorder="1" applyAlignment="1">
      <alignment horizontal="center" wrapText="1"/>
    </xf>
    <xf numFmtId="0" fontId="45" fillId="2" borderId="9" xfId="0" applyFont="1" applyFill="1" applyBorder="1" applyAlignment="1">
      <alignment horizontal="center" wrapText="1"/>
    </xf>
    <xf numFmtId="3" fontId="45" fillId="2" borderId="9" xfId="0" applyNumberFormat="1" applyFont="1" applyFill="1" applyBorder="1" applyAlignment="1">
      <alignment horizontal="center" wrapText="1"/>
    </xf>
    <xf numFmtId="49" fontId="25" fillId="0" borderId="6" xfId="0" applyNumberFormat="1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45" fillId="3" borderId="1" xfId="0" applyNumberFormat="1" applyFont="1" applyFill="1" applyBorder="1" applyAlignment="1">
      <alignment horizontal="center"/>
    </xf>
    <xf numFmtId="3" fontId="45" fillId="2" borderId="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3" fontId="46" fillId="2" borderId="3" xfId="0" applyNumberFormat="1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164" fontId="37" fillId="0" borderId="0" xfId="1" applyFont="1" applyBorder="1"/>
    <xf numFmtId="164" fontId="37" fillId="0" borderId="0" xfId="1" applyFont="1" applyBorder="1" applyAlignment="1">
      <alignment horizontal="right" vertical="center"/>
    </xf>
    <xf numFmtId="49" fontId="38" fillId="2" borderId="0" xfId="0" applyNumberFormat="1" applyFont="1" applyFill="1" applyAlignment="1">
      <alignment horizontal="center" vertical="center" wrapText="1"/>
    </xf>
    <xf numFmtId="0" fontId="37" fillId="0" borderId="8" xfId="0" applyFont="1" applyBorder="1" applyAlignment="1">
      <alignment wrapText="1"/>
    </xf>
    <xf numFmtId="0" fontId="38" fillId="0" borderId="8" xfId="0" applyFont="1" applyBorder="1" applyAlignment="1">
      <alignment horizontal="right" wrapText="1"/>
    </xf>
    <xf numFmtId="0" fontId="37" fillId="2" borderId="8" xfId="0" applyFont="1" applyFill="1" applyBorder="1" applyAlignment="1">
      <alignment wrapText="1"/>
    </xf>
    <xf numFmtId="49" fontId="37" fillId="0" borderId="8" xfId="0" applyNumberFormat="1" applyFont="1" applyBorder="1" applyAlignment="1">
      <alignment horizontal="left" wrapText="1"/>
    </xf>
    <xf numFmtId="49" fontId="37" fillId="0" borderId="8" xfId="0" applyNumberFormat="1" applyFont="1" applyBorder="1" applyAlignment="1">
      <alignment wrapText="1"/>
    </xf>
    <xf numFmtId="49" fontId="36" fillId="2" borderId="8" xfId="0" applyNumberFormat="1" applyFont="1" applyFill="1" applyBorder="1"/>
    <xf numFmtId="0" fontId="42" fillId="4" borderId="8" xfId="0" applyFont="1" applyFill="1" applyBorder="1" applyAlignment="1">
      <alignment horizontal="right" wrapText="1"/>
    </xf>
    <xf numFmtId="9" fontId="46" fillId="0" borderId="3" xfId="0" applyNumberFormat="1" applyFont="1" applyBorder="1" applyAlignment="1">
      <alignment horizontal="center"/>
    </xf>
    <xf numFmtId="164" fontId="37" fillId="0" borderId="0" xfId="1" applyFont="1" applyBorder="1" applyAlignment="1"/>
    <xf numFmtId="0" fontId="46" fillId="0" borderId="16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49" fontId="37" fillId="0" borderId="19" xfId="0" applyNumberFormat="1" applyFont="1" applyBorder="1" applyAlignment="1">
      <alignment wrapText="1"/>
    </xf>
    <xf numFmtId="49" fontId="37" fillId="2" borderId="19" xfId="0" applyNumberFormat="1" applyFont="1" applyFill="1" applyBorder="1" applyAlignment="1">
      <alignment wrapText="1"/>
    </xf>
    <xf numFmtId="0" fontId="37" fillId="0" borderId="19" xfId="0" applyFont="1" applyBorder="1" applyAlignment="1">
      <alignment wrapText="1"/>
    </xf>
    <xf numFmtId="0" fontId="37" fillId="0" borderId="19" xfId="0" applyFont="1" applyBorder="1"/>
    <xf numFmtId="49" fontId="37" fillId="0" borderId="19" xfId="0" applyNumberFormat="1" applyFont="1" applyBorder="1" applyAlignment="1">
      <alignment horizontal="left" wrapText="1"/>
    </xf>
    <xf numFmtId="0" fontId="37" fillId="4" borderId="19" xfId="0" applyFont="1" applyFill="1" applyBorder="1" applyAlignment="1">
      <alignment wrapText="1"/>
    </xf>
    <xf numFmtId="49" fontId="37" fillId="4" borderId="19" xfId="0" applyNumberFormat="1" applyFont="1" applyFill="1" applyBorder="1" applyAlignment="1">
      <alignment wrapText="1"/>
    </xf>
    <xf numFmtId="49" fontId="39" fillId="0" borderId="19" xfId="0" applyNumberFormat="1" applyFont="1" applyBorder="1"/>
    <xf numFmtId="49" fontId="39" fillId="4" borderId="19" xfId="0" applyNumberFormat="1" applyFont="1" applyFill="1" applyBorder="1"/>
    <xf numFmtId="0" fontId="40" fillId="0" borderId="19" xfId="2" applyFont="1" applyBorder="1" applyAlignment="1" applyProtection="1"/>
    <xf numFmtId="3" fontId="45" fillId="2" borderId="3" xfId="0" applyNumberFormat="1" applyFont="1" applyFill="1" applyBorder="1" applyAlignment="1">
      <alignment horizontal="center" wrapText="1"/>
    </xf>
    <xf numFmtId="0" fontId="45" fillId="2" borderId="0" xfId="0" applyFont="1" applyFill="1" applyAlignment="1">
      <alignment horizontal="center" wrapText="1"/>
    </xf>
    <xf numFmtId="0" fontId="45" fillId="2" borderId="1" xfId="0" applyFont="1" applyFill="1" applyBorder="1" applyAlignment="1">
      <alignment horizontal="center" wrapText="1"/>
    </xf>
    <xf numFmtId="0" fontId="45" fillId="2" borderId="3" xfId="0" applyFont="1" applyFill="1" applyBorder="1" applyAlignment="1">
      <alignment horizontal="center" wrapText="1"/>
    </xf>
    <xf numFmtId="0" fontId="45" fillId="5" borderId="3" xfId="0" applyFont="1" applyFill="1" applyBorder="1" applyAlignment="1">
      <alignment horizontal="center" wrapText="1"/>
    </xf>
    <xf numFmtId="164" fontId="38" fillId="0" borderId="0" xfId="1" applyFont="1" applyBorder="1"/>
    <xf numFmtId="164" fontId="38" fillId="0" borderId="0" xfId="0" applyNumberFormat="1" applyFont="1"/>
    <xf numFmtId="0" fontId="37" fillId="0" borderId="0" xfId="0" applyFont="1" applyAlignment="1">
      <alignment vertical="center"/>
    </xf>
    <xf numFmtId="0" fontId="38" fillId="0" borderId="0" xfId="0" applyFont="1"/>
    <xf numFmtId="0" fontId="37" fillId="4" borderId="0" xfId="0" applyFont="1" applyFill="1"/>
    <xf numFmtId="164" fontId="37" fillId="0" borderId="0" xfId="1" applyFont="1" applyBorder="1" applyAlignment="1">
      <alignment vertical="center"/>
    </xf>
    <xf numFmtId="0" fontId="37" fillId="0" borderId="0" xfId="1" applyNumberFormat="1" applyFont="1" applyBorder="1" applyAlignment="1">
      <alignment vertical="center"/>
    </xf>
    <xf numFmtId="0" fontId="46" fillId="0" borderId="0" xfId="0" applyFont="1" applyAlignment="1">
      <alignment horizontal="center" wrapText="1"/>
    </xf>
    <xf numFmtId="9" fontId="46" fillId="2" borderId="9" xfId="0" applyNumberFormat="1" applyFont="1" applyFill="1" applyBorder="1" applyAlignment="1">
      <alignment horizontal="center" wrapText="1"/>
    </xf>
    <xf numFmtId="17" fontId="45" fillId="0" borderId="10" xfId="0" applyNumberFormat="1" applyFont="1" applyBorder="1" applyAlignment="1">
      <alignment horizontal="center"/>
    </xf>
    <xf numFmtId="17" fontId="45" fillId="0" borderId="11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2" borderId="13" xfId="0" applyFont="1" applyFill="1" applyBorder="1" applyAlignment="1">
      <alignment horizontal="center" wrapText="1"/>
    </xf>
    <xf numFmtId="9" fontId="45" fillId="2" borderId="12" xfId="0" applyNumberFormat="1" applyFont="1" applyFill="1" applyBorder="1" applyAlignment="1">
      <alignment horizontal="center" wrapText="1"/>
    </xf>
    <xf numFmtId="9" fontId="45" fillId="2" borderId="8" xfId="0" applyNumberFormat="1" applyFont="1" applyFill="1" applyBorder="1" applyAlignment="1">
      <alignment horizontal="center" wrapText="1"/>
    </xf>
    <xf numFmtId="9" fontId="46" fillId="0" borderId="7" xfId="0" applyNumberFormat="1" applyFont="1" applyBorder="1" applyAlignment="1">
      <alignment horizontal="center" wrapText="1"/>
    </xf>
    <xf numFmtId="0" fontId="46" fillId="0" borderId="0" xfId="0" applyFont="1" applyAlignment="1">
      <alignment horizontal="right" vertical="center" wrapText="1"/>
    </xf>
    <xf numFmtId="164" fontId="37" fillId="0" borderId="0" xfId="1" applyFont="1" applyFill="1" applyBorder="1"/>
    <xf numFmtId="164" fontId="37" fillId="0" borderId="0" xfId="1" applyFont="1" applyBorder="1" applyAlignment="1">
      <alignment horizontal="center" vertical="center"/>
    </xf>
    <xf numFmtId="164" fontId="37" fillId="0" borderId="0" xfId="1" applyFont="1" applyFill="1" applyBorder="1" applyAlignment="1">
      <alignment vertical="center"/>
    </xf>
    <xf numFmtId="164" fontId="38" fillId="0" borderId="0" xfId="1" applyFont="1" applyBorder="1" applyAlignment="1">
      <alignment vertical="center"/>
    </xf>
    <xf numFmtId="0" fontId="38" fillId="0" borderId="0" xfId="0" applyFont="1" applyAlignment="1">
      <alignment vertical="center"/>
    </xf>
    <xf numFmtId="164" fontId="45" fillId="0" borderId="0" xfId="1" applyFont="1" applyFill="1" applyBorder="1" applyAlignment="1">
      <alignment horizontal="center" wrapText="1"/>
    </xf>
    <xf numFmtId="164" fontId="37" fillId="4" borderId="0" xfId="1" applyFont="1" applyFill="1" applyBorder="1" applyAlignment="1">
      <alignment horizontal="center" vertical="center"/>
    </xf>
    <xf numFmtId="0" fontId="37" fillId="4" borderId="0" xfId="0" applyFont="1" applyFill="1" applyAlignment="1">
      <alignment horizontal="right" vertical="center"/>
    </xf>
    <xf numFmtId="164" fontId="37" fillId="5" borderId="0" xfId="1" applyFont="1" applyFill="1" applyBorder="1"/>
    <xf numFmtId="3" fontId="45" fillId="0" borderId="6" xfId="0" applyNumberFormat="1" applyFont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45" fillId="0" borderId="4" xfId="0" applyNumberFormat="1" applyFont="1" applyBorder="1" applyAlignment="1">
      <alignment horizontal="center" wrapText="1"/>
    </xf>
    <xf numFmtId="3" fontId="45" fillId="0" borderId="0" xfId="0" applyNumberFormat="1" applyFont="1" applyAlignment="1">
      <alignment horizontal="center" wrapText="1"/>
    </xf>
    <xf numFmtId="3" fontId="45" fillId="0" borderId="7" xfId="0" applyNumberFormat="1" applyFont="1" applyBorder="1" applyAlignment="1">
      <alignment horizontal="center" wrapText="1"/>
    </xf>
    <xf numFmtId="3" fontId="45" fillId="0" borderId="3" xfId="0" applyNumberFormat="1" applyFont="1" applyBorder="1" applyAlignment="1">
      <alignment horizontal="center" wrapText="1"/>
    </xf>
    <xf numFmtId="3" fontId="45" fillId="3" borderId="1" xfId="0" applyNumberFormat="1" applyFont="1" applyFill="1" applyBorder="1" applyAlignment="1">
      <alignment horizontal="center"/>
    </xf>
    <xf numFmtId="3" fontId="45" fillId="3" borderId="3" xfId="0" applyNumberFormat="1" applyFont="1" applyFill="1" applyBorder="1" applyAlignment="1">
      <alignment horizontal="center"/>
    </xf>
    <xf numFmtId="9" fontId="45" fillId="0" borderId="6" xfId="0" applyNumberFormat="1" applyFont="1" applyBorder="1" applyAlignment="1">
      <alignment horizontal="center" wrapText="1"/>
    </xf>
    <xf numFmtId="9" fontId="45" fillId="0" borderId="1" xfId="0" applyNumberFormat="1" applyFont="1" applyBorder="1" applyAlignment="1">
      <alignment horizontal="center" wrapText="1"/>
    </xf>
    <xf numFmtId="9" fontId="45" fillId="0" borderId="7" xfId="0" applyNumberFormat="1" applyFont="1" applyBorder="1" applyAlignment="1">
      <alignment horizontal="center" wrapText="1"/>
    </xf>
    <xf numFmtId="9" fontId="45" fillId="0" borderId="3" xfId="0" applyNumberFormat="1" applyFont="1" applyBorder="1" applyAlignment="1">
      <alignment horizontal="center" wrapText="1"/>
    </xf>
    <xf numFmtId="3" fontId="45" fillId="3" borderId="1" xfId="0" applyNumberFormat="1" applyFont="1" applyFill="1" applyBorder="1" applyAlignment="1">
      <alignment horizontal="center" wrapText="1"/>
    </xf>
    <xf numFmtId="3" fontId="45" fillId="3" borderId="4" xfId="0" applyNumberFormat="1" applyFont="1" applyFill="1" applyBorder="1" applyAlignment="1">
      <alignment horizontal="center" wrapText="1"/>
    </xf>
    <xf numFmtId="3" fontId="45" fillId="3" borderId="0" xfId="0" applyNumberFormat="1" applyFont="1" applyFill="1" applyAlignment="1">
      <alignment horizontal="center" wrapText="1"/>
    </xf>
    <xf numFmtId="3" fontId="45" fillId="3" borderId="7" xfId="0" applyNumberFormat="1" applyFont="1" applyFill="1" applyBorder="1" applyAlignment="1">
      <alignment horizontal="center" wrapText="1"/>
    </xf>
    <xf numFmtId="3" fontId="45" fillId="3" borderId="3" xfId="0" applyNumberFormat="1" applyFont="1" applyFill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45" fillId="0" borderId="4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3" fontId="45" fillId="0" borderId="4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9" fontId="45" fillId="0" borderId="4" xfId="0" applyNumberFormat="1" applyFont="1" applyBorder="1" applyAlignment="1">
      <alignment horizontal="center" wrapText="1"/>
    </xf>
    <xf numFmtId="9" fontId="45" fillId="0" borderId="0" xfId="0" applyNumberFormat="1" applyFont="1" applyAlignment="1">
      <alignment horizontal="center" wrapText="1"/>
    </xf>
    <xf numFmtId="3" fontId="45" fillId="0" borderId="8" xfId="0" applyNumberFormat="1" applyFont="1" applyBorder="1" applyAlignment="1">
      <alignment horizontal="center" wrapText="1"/>
    </xf>
    <xf numFmtId="0" fontId="46" fillId="0" borderId="0" xfId="0" applyFont="1" applyAlignment="1">
      <alignment horizontal="right" wrapText="1"/>
    </xf>
    <xf numFmtId="49" fontId="50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4" xfId="0" applyFont="1" applyBorder="1" applyAlignment="1">
      <alignment horizontal="center"/>
    </xf>
    <xf numFmtId="3" fontId="45" fillId="3" borderId="6" xfId="0" applyNumberFormat="1" applyFont="1" applyFill="1" applyBorder="1" applyAlignment="1">
      <alignment horizontal="center" wrapText="1"/>
    </xf>
    <xf numFmtId="0" fontId="46" fillId="0" borderId="3" xfId="0" applyFont="1" applyBorder="1" applyAlignment="1">
      <alignment horizontal="right" wrapText="1"/>
    </xf>
    <xf numFmtId="0" fontId="45" fillId="0" borderId="7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9" fontId="45" fillId="2" borderId="3" xfId="0" applyNumberFormat="1" applyFont="1" applyFill="1" applyBorder="1" applyAlignment="1">
      <alignment horizontal="center" wrapText="1"/>
    </xf>
    <xf numFmtId="0" fontId="46" fillId="2" borderId="0" xfId="0" applyFont="1" applyFill="1" applyAlignment="1">
      <alignment horizontal="center" wrapText="1"/>
    </xf>
    <xf numFmtId="49" fontId="45" fillId="0" borderId="4" xfId="0" applyNumberFormat="1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17" fontId="45" fillId="3" borderId="11" xfId="0" applyNumberFormat="1" applyFont="1" applyFill="1" applyBorder="1" applyAlignment="1">
      <alignment horizontal="center"/>
    </xf>
    <xf numFmtId="17" fontId="45" fillId="2" borderId="13" xfId="0" applyNumberFormat="1" applyFont="1" applyFill="1" applyBorder="1" applyAlignment="1">
      <alignment horizontal="center"/>
    </xf>
    <xf numFmtId="49" fontId="45" fillId="3" borderId="11" xfId="0" applyNumberFormat="1" applyFont="1" applyFill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17" fontId="45" fillId="2" borderId="11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49" fontId="45" fillId="3" borderId="10" xfId="0" applyNumberFormat="1" applyFont="1" applyFill="1" applyBorder="1" applyAlignment="1">
      <alignment horizontal="center"/>
    </xf>
    <xf numFmtId="9" fontId="46" fillId="0" borderId="4" xfId="0" applyNumberFormat="1" applyFont="1" applyBorder="1" applyAlignment="1">
      <alignment horizontal="center" wrapText="1"/>
    </xf>
    <xf numFmtId="9" fontId="46" fillId="2" borderId="8" xfId="0" applyNumberFormat="1" applyFont="1" applyFill="1" applyBorder="1" applyAlignment="1">
      <alignment horizontal="center" wrapText="1"/>
    </xf>
    <xf numFmtId="9" fontId="45" fillId="0" borderId="4" xfId="0" applyNumberFormat="1" applyFont="1" applyBorder="1" applyAlignment="1">
      <alignment horizontal="center"/>
    </xf>
    <xf numFmtId="9" fontId="46" fillId="0" borderId="4" xfId="0" applyNumberFormat="1" applyFont="1" applyBorder="1" applyAlignment="1">
      <alignment horizontal="center"/>
    </xf>
    <xf numFmtId="9" fontId="46" fillId="2" borderId="8" xfId="0" applyNumberFormat="1" applyFont="1" applyFill="1" applyBorder="1" applyAlignment="1">
      <alignment horizontal="center"/>
    </xf>
    <xf numFmtId="9" fontId="45" fillId="2" borderId="8" xfId="0" applyNumberFormat="1" applyFont="1" applyFill="1" applyBorder="1" applyAlignment="1">
      <alignment horizontal="center"/>
    </xf>
    <xf numFmtId="9" fontId="46" fillId="2" borderId="9" xfId="0" applyNumberFormat="1" applyFont="1" applyFill="1" applyBorder="1" applyAlignment="1">
      <alignment horizontal="center"/>
    </xf>
    <xf numFmtId="0" fontId="6" fillId="2" borderId="8" xfId="0" applyFont="1" applyFill="1" applyBorder="1"/>
    <xf numFmtId="9" fontId="6" fillId="2" borderId="12" xfId="0" applyNumberFormat="1" applyFont="1" applyFill="1" applyBorder="1" applyAlignment="1">
      <alignment wrapText="1"/>
    </xf>
    <xf numFmtId="49" fontId="45" fillId="0" borderId="6" xfId="0" applyNumberFormat="1" applyFont="1" applyBorder="1" applyAlignment="1">
      <alignment wrapText="1"/>
    </xf>
    <xf numFmtId="3" fontId="46" fillId="3" borderId="3" xfId="0" applyNumberFormat="1" applyFont="1" applyFill="1" applyBorder="1" applyAlignment="1">
      <alignment horizontal="center"/>
    </xf>
    <xf numFmtId="3" fontId="46" fillId="0" borderId="7" xfId="0" applyNumberFormat="1" applyFont="1" applyBorder="1" applyAlignment="1">
      <alignment horizontal="center"/>
    </xf>
    <xf numFmtId="17" fontId="45" fillId="3" borderId="10" xfId="0" applyNumberFormat="1" applyFont="1" applyFill="1" applyBorder="1" applyAlignment="1">
      <alignment horizontal="center"/>
    </xf>
    <xf numFmtId="3" fontId="46" fillId="3" borderId="7" xfId="0" applyNumberFormat="1" applyFont="1" applyFill="1" applyBorder="1" applyAlignment="1">
      <alignment horizontal="center"/>
    </xf>
    <xf numFmtId="49" fontId="45" fillId="0" borderId="7" xfId="0" applyNumberFormat="1" applyFont="1" applyBorder="1" applyAlignment="1">
      <alignment horizontal="left" wrapText="1"/>
    </xf>
    <xf numFmtId="0" fontId="46" fillId="0" borderId="3" xfId="0" applyFont="1" applyBorder="1" applyAlignment="1">
      <alignment horizontal="center" wrapText="1"/>
    </xf>
    <xf numFmtId="3" fontId="45" fillId="3" borderId="6" xfId="0" applyNumberFormat="1" applyFont="1" applyFill="1" applyBorder="1"/>
    <xf numFmtId="0" fontId="45" fillId="0" borderId="6" xfId="0" applyFont="1" applyBorder="1" applyAlignment="1">
      <alignment wrapText="1"/>
    </xf>
    <xf numFmtId="3" fontId="45" fillId="0" borderId="6" xfId="0" applyNumberFormat="1" applyFont="1" applyBorder="1"/>
    <xf numFmtId="9" fontId="45" fillId="0" borderId="1" xfId="0" applyNumberFormat="1" applyFont="1" applyBorder="1" applyAlignment="1">
      <alignment horizontal="center"/>
    </xf>
    <xf numFmtId="9" fontId="45" fillId="2" borderId="12" xfId="0" applyNumberFormat="1" applyFont="1" applyFill="1" applyBorder="1" applyAlignment="1">
      <alignment horizontal="center"/>
    </xf>
    <xf numFmtId="3" fontId="45" fillId="0" borderId="1" xfId="0" applyNumberFormat="1" applyFont="1" applyBorder="1" applyAlignment="1">
      <alignment horizontal="center"/>
    </xf>
    <xf numFmtId="3" fontId="45" fillId="2" borderId="12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6" fillId="0" borderId="3" xfId="0" applyFont="1" applyBorder="1"/>
    <xf numFmtId="0" fontId="6" fillId="3" borderId="21" xfId="0" applyFont="1" applyFill="1" applyBorder="1" applyAlignment="1">
      <alignment wrapText="1"/>
    </xf>
    <xf numFmtId="0" fontId="6" fillId="3" borderId="22" xfId="0" applyFont="1" applyFill="1" applyBorder="1" applyAlignment="1">
      <alignment wrapText="1"/>
    </xf>
    <xf numFmtId="0" fontId="6" fillId="3" borderId="22" xfId="0" applyFont="1" applyFill="1" applyBorder="1"/>
    <xf numFmtId="0" fontId="6" fillId="3" borderId="23" xfId="0" applyFont="1" applyFill="1" applyBorder="1" applyAlignment="1">
      <alignment wrapText="1"/>
    </xf>
    <xf numFmtId="0" fontId="46" fillId="0" borderId="7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9" fontId="45" fillId="2" borderId="9" xfId="0" applyNumberFormat="1" applyFont="1" applyFill="1" applyBorder="1" applyAlignment="1">
      <alignment horizontal="center" wrapText="1"/>
    </xf>
    <xf numFmtId="3" fontId="45" fillId="0" borderId="1" xfId="0" applyNumberFormat="1" applyFont="1" applyBorder="1"/>
    <xf numFmtId="0" fontId="45" fillId="0" borderId="6" xfId="0" applyFont="1" applyBorder="1"/>
    <xf numFmtId="3" fontId="25" fillId="0" borderId="3" xfId="0" applyNumberFormat="1" applyFont="1" applyBorder="1" applyAlignment="1">
      <alignment horizontal="center" wrapText="1"/>
    </xf>
    <xf numFmtId="3" fontId="25" fillId="0" borderId="1" xfId="0" applyNumberFormat="1" applyFont="1" applyBorder="1" applyAlignment="1">
      <alignment horizontal="center" wrapText="1"/>
    </xf>
    <xf numFmtId="0" fontId="46" fillId="0" borderId="7" xfId="0" applyFont="1" applyBorder="1" applyAlignment="1">
      <alignment horizontal="center" wrapText="1"/>
    </xf>
    <xf numFmtId="49" fontId="46" fillId="0" borderId="7" xfId="0" applyNumberFormat="1" applyFont="1" applyBorder="1"/>
    <xf numFmtId="1" fontId="46" fillId="3" borderId="3" xfId="0" applyNumberFormat="1" applyFont="1" applyFill="1" applyBorder="1" applyAlignment="1">
      <alignment horizontal="center"/>
    </xf>
    <xf numFmtId="3" fontId="45" fillId="0" borderId="12" xfId="0" applyNumberFormat="1" applyFont="1" applyBorder="1" applyAlignment="1">
      <alignment horizontal="center" wrapText="1"/>
    </xf>
    <xf numFmtId="3" fontId="45" fillId="0" borderId="9" xfId="0" applyNumberFormat="1" applyFont="1" applyBorder="1" applyAlignment="1">
      <alignment horizontal="center" wrapText="1"/>
    </xf>
    <xf numFmtId="0" fontId="46" fillId="2" borderId="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36" fillId="0" borderId="0" xfId="0" applyFont="1"/>
    <xf numFmtId="9" fontId="57" fillId="2" borderId="9" xfId="0" applyNumberFormat="1" applyFont="1" applyFill="1" applyBorder="1" applyAlignment="1">
      <alignment horizontal="center" wrapText="1"/>
    </xf>
    <xf numFmtId="3" fontId="45" fillId="3" borderId="6" xfId="0" applyNumberFormat="1" applyFont="1" applyFill="1" applyBorder="1" applyAlignment="1">
      <alignment horizontal="center"/>
    </xf>
    <xf numFmtId="0" fontId="45" fillId="0" borderId="8" xfId="0" applyFont="1" applyBorder="1" applyAlignment="1">
      <alignment wrapText="1"/>
    </xf>
    <xf numFmtId="49" fontId="45" fillId="0" borderId="8" xfId="0" applyNumberFormat="1" applyFont="1" applyBorder="1" applyAlignment="1">
      <alignment wrapText="1"/>
    </xf>
    <xf numFmtId="0" fontId="46" fillId="0" borderId="9" xfId="0" applyFont="1" applyBorder="1" applyAlignment="1">
      <alignment horizontal="right" wrapText="1"/>
    </xf>
    <xf numFmtId="49" fontId="45" fillId="0" borderId="8" xfId="0" applyNumberFormat="1" applyFont="1" applyBorder="1" applyAlignment="1">
      <alignment horizontal="left" wrapText="1"/>
    </xf>
    <xf numFmtId="0" fontId="45" fillId="0" borderId="9" xfId="0" applyFont="1" applyBorder="1" applyAlignment="1">
      <alignment wrapText="1"/>
    </xf>
    <xf numFmtId="0" fontId="45" fillId="0" borderId="7" xfId="0" applyFont="1" applyBorder="1"/>
    <xf numFmtId="49" fontId="45" fillId="0" borderId="12" xfId="0" applyNumberFormat="1" applyFont="1" applyBorder="1" applyAlignment="1">
      <alignment wrapText="1"/>
    </xf>
    <xf numFmtId="0" fontId="45" fillId="0" borderId="8" xfId="0" applyFont="1" applyBorder="1" applyAlignment="1">
      <alignment horizontal="left" wrapText="1"/>
    </xf>
    <xf numFmtId="49" fontId="45" fillId="0" borderId="12" xfId="0" applyNumberFormat="1" applyFont="1" applyBorder="1"/>
    <xf numFmtId="0" fontId="45" fillId="0" borderId="12" xfId="0" applyFont="1" applyBorder="1" applyAlignment="1">
      <alignment wrapText="1"/>
    </xf>
    <xf numFmtId="0" fontId="45" fillId="5" borderId="8" xfId="0" applyFont="1" applyFill="1" applyBorder="1" applyAlignment="1">
      <alignment horizontal="center" wrapText="1"/>
    </xf>
    <xf numFmtId="49" fontId="50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38" fillId="0" borderId="6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49" fontId="38" fillId="0" borderId="4" xfId="0" applyNumberFormat="1" applyFont="1" applyBorder="1" applyAlignment="1">
      <alignment horizontal="center"/>
    </xf>
    <xf numFmtId="49" fontId="38" fillId="0" borderId="8" xfId="0" applyNumberFormat="1" applyFont="1" applyBorder="1" applyAlignment="1">
      <alignment horizontal="center"/>
    </xf>
    <xf numFmtId="49" fontId="38" fillId="0" borderId="7" xfId="0" applyNumberFormat="1" applyFont="1" applyBorder="1" applyAlignment="1">
      <alignment horizontal="center"/>
    </xf>
    <xf numFmtId="49" fontId="38" fillId="0" borderId="9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3" fontId="45" fillId="3" borderId="6" xfId="0" applyNumberFormat="1" applyFont="1" applyFill="1" applyBorder="1" applyAlignment="1">
      <alignment horizontal="center" wrapText="1"/>
    </xf>
    <xf numFmtId="3" fontId="45" fillId="3" borderId="1" xfId="0" applyNumberFormat="1" applyFont="1" applyFill="1" applyBorder="1" applyAlignment="1">
      <alignment horizontal="center" wrapText="1"/>
    </xf>
    <xf numFmtId="3" fontId="45" fillId="3" borderId="7" xfId="0" applyNumberFormat="1" applyFont="1" applyFill="1" applyBorder="1" applyAlignment="1">
      <alignment horizontal="center" wrapText="1"/>
    </xf>
    <xf numFmtId="3" fontId="45" fillId="3" borderId="3" xfId="0" applyNumberFormat="1" applyFont="1" applyFill="1" applyBorder="1" applyAlignment="1">
      <alignment horizontal="center" wrapText="1"/>
    </xf>
    <xf numFmtId="3" fontId="45" fillId="0" borderId="6" xfId="0" applyNumberFormat="1" applyFont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45" fillId="0" borderId="7" xfId="0" applyNumberFormat="1" applyFont="1" applyBorder="1" applyAlignment="1">
      <alignment horizontal="center" wrapText="1"/>
    </xf>
    <xf numFmtId="3" fontId="45" fillId="0" borderId="3" xfId="0" applyNumberFormat="1" applyFont="1" applyBorder="1" applyAlignment="1">
      <alignment horizont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/>
    </xf>
    <xf numFmtId="3" fontId="45" fillId="3" borderId="3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49" fontId="45" fillId="0" borderId="6" xfId="0" applyNumberFormat="1" applyFont="1" applyBorder="1" applyAlignment="1">
      <alignment horizontal="left" wrapText="1"/>
    </xf>
    <xf numFmtId="49" fontId="45" fillId="0" borderId="12" xfId="0" applyNumberFormat="1" applyFont="1" applyBorder="1" applyAlignment="1">
      <alignment horizontal="left" wrapText="1"/>
    </xf>
    <xf numFmtId="3" fontId="46" fillId="0" borderId="6" xfId="0" applyNumberFormat="1" applyFont="1" applyBorder="1" applyAlignment="1">
      <alignment horizontal="left" wrapText="1"/>
    </xf>
    <xf numFmtId="3" fontId="46" fillId="0" borderId="12" xfId="0" applyNumberFormat="1" applyFont="1" applyBorder="1" applyAlignment="1">
      <alignment horizontal="left" wrapText="1"/>
    </xf>
    <xf numFmtId="0" fontId="46" fillId="0" borderId="7" xfId="0" applyFont="1" applyBorder="1" applyAlignment="1">
      <alignment horizontal="right" wrapText="1"/>
    </xf>
    <xf numFmtId="0" fontId="46" fillId="0" borderId="9" xfId="0" applyFont="1" applyBorder="1" applyAlignment="1">
      <alignment horizontal="right" wrapText="1"/>
    </xf>
    <xf numFmtId="0" fontId="46" fillId="0" borderId="4" xfId="0" applyFont="1" applyBorder="1" applyAlignment="1">
      <alignment horizontal="right" wrapText="1"/>
    </xf>
    <xf numFmtId="0" fontId="46" fillId="0" borderId="8" xfId="0" applyFont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3" fontId="46" fillId="0" borderId="4" xfId="0" applyNumberFormat="1" applyFont="1" applyBorder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49" fontId="25" fillId="0" borderId="4" xfId="0" applyNumberFormat="1" applyFont="1" applyBorder="1" applyAlignment="1">
      <alignment horizontal="left" wrapText="1"/>
    </xf>
    <xf numFmtId="49" fontId="45" fillId="0" borderId="8" xfId="0" applyNumberFormat="1" applyFont="1" applyBorder="1" applyAlignment="1">
      <alignment horizontal="left" wrapText="1"/>
    </xf>
    <xf numFmtId="49" fontId="45" fillId="0" borderId="1" xfId="0" applyNumberFormat="1" applyFont="1" applyBorder="1" applyAlignment="1">
      <alignment horizontal="left" wrapText="1"/>
    </xf>
    <xf numFmtId="3" fontId="45" fillId="0" borderId="0" xfId="0" applyNumberFormat="1" applyFont="1" applyAlignment="1">
      <alignment horizontal="center" wrapText="1"/>
    </xf>
    <xf numFmtId="3" fontId="45" fillId="3" borderId="0" xfId="0" applyNumberFormat="1" applyFont="1" applyFill="1" applyAlignment="1">
      <alignment horizontal="center" wrapText="1"/>
    </xf>
    <xf numFmtId="3" fontId="45" fillId="0" borderId="12" xfId="0" applyNumberFormat="1" applyFont="1" applyBorder="1" applyAlignment="1">
      <alignment horizontal="center" wrapText="1"/>
    </xf>
    <xf numFmtId="3" fontId="45" fillId="0" borderId="4" xfId="0" applyNumberFormat="1" applyFont="1" applyBorder="1" applyAlignment="1">
      <alignment horizontal="center" wrapText="1"/>
    </xf>
    <xf numFmtId="3" fontId="45" fillId="0" borderId="8" xfId="0" applyNumberFormat="1" applyFont="1" applyBorder="1" applyAlignment="1">
      <alignment horizontal="center" wrapText="1"/>
    </xf>
    <xf numFmtId="3" fontId="45" fillId="0" borderId="9" xfId="0" applyNumberFormat="1" applyFont="1" applyBorder="1" applyAlignment="1">
      <alignment horizontal="center" wrapText="1"/>
    </xf>
    <xf numFmtId="3" fontId="38" fillId="0" borderId="4" xfId="0" applyNumberFormat="1" applyFont="1" applyBorder="1" applyAlignment="1">
      <alignment horizontal="right" wrapText="1"/>
    </xf>
    <xf numFmtId="3" fontId="38" fillId="0" borderId="0" xfId="0" applyNumberFormat="1" applyFont="1" applyAlignment="1">
      <alignment horizontal="right" wrapText="1"/>
    </xf>
    <xf numFmtId="49" fontId="25" fillId="0" borderId="6" xfId="0" applyNumberFormat="1" applyFont="1" applyBorder="1" applyAlignment="1">
      <alignment horizontal="left" wrapText="1"/>
    </xf>
    <xf numFmtId="49" fontId="45" fillId="0" borderId="4" xfId="0" applyNumberFormat="1" applyFont="1" applyBorder="1" applyAlignment="1">
      <alignment horizontal="left" wrapText="1"/>
    </xf>
    <xf numFmtId="49" fontId="45" fillId="0" borderId="0" xfId="0" applyNumberFormat="1" applyFont="1" applyAlignment="1">
      <alignment horizontal="left" wrapText="1"/>
    </xf>
    <xf numFmtId="49" fontId="46" fillId="0" borderId="6" xfId="0" applyNumberFormat="1" applyFont="1" applyBorder="1" applyAlignment="1">
      <alignment horizontal="left" wrapText="1"/>
    </xf>
    <xf numFmtId="49" fontId="46" fillId="0" borderId="12" xfId="0" applyNumberFormat="1" applyFont="1" applyBorder="1" applyAlignment="1">
      <alignment horizontal="left" wrapText="1"/>
    </xf>
    <xf numFmtId="3" fontId="45" fillId="3" borderId="4" xfId="0" applyNumberFormat="1" applyFont="1" applyFill="1" applyBorder="1" applyAlignment="1">
      <alignment horizontal="center" wrapText="1"/>
    </xf>
    <xf numFmtId="0" fontId="45" fillId="0" borderId="4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3" fontId="45" fillId="0" borderId="4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7" xfId="0" applyNumberFormat="1" applyFont="1" applyBorder="1" applyAlignment="1">
      <alignment horizontal="center"/>
    </xf>
    <xf numFmtId="3" fontId="45" fillId="0" borderId="3" xfId="0" applyNumberFormat="1" applyFont="1" applyBorder="1" applyAlignment="1">
      <alignment horizontal="center"/>
    </xf>
    <xf numFmtId="9" fontId="45" fillId="0" borderId="4" xfId="0" applyNumberFormat="1" applyFont="1" applyBorder="1" applyAlignment="1">
      <alignment horizontal="center" wrapText="1"/>
    </xf>
    <xf numFmtId="9" fontId="45" fillId="0" borderId="0" xfId="0" applyNumberFormat="1" applyFont="1" applyAlignment="1">
      <alignment horizontal="center" wrapText="1"/>
    </xf>
    <xf numFmtId="9" fontId="45" fillId="0" borderId="7" xfId="0" applyNumberFormat="1" applyFont="1" applyBorder="1" applyAlignment="1">
      <alignment horizontal="center" wrapText="1"/>
    </xf>
    <xf numFmtId="9" fontId="45" fillId="0" borderId="3" xfId="0" applyNumberFormat="1" applyFont="1" applyBorder="1" applyAlignment="1">
      <alignment horizontal="center" wrapText="1"/>
    </xf>
    <xf numFmtId="9" fontId="45" fillId="0" borderId="6" xfId="0" applyNumberFormat="1" applyFont="1" applyBorder="1" applyAlignment="1">
      <alignment horizontal="center" wrapText="1"/>
    </xf>
    <xf numFmtId="9" fontId="45" fillId="0" borderId="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9" fontId="37" fillId="2" borderId="19" xfId="0" applyNumberFormat="1" applyFont="1" applyFill="1" applyBorder="1" applyAlignment="1">
      <alignment horizontal="left" wrapText="1"/>
    </xf>
    <xf numFmtId="49" fontId="37" fillId="2" borderId="8" xfId="0" applyNumberFormat="1" applyFont="1" applyFill="1" applyBorder="1" applyAlignment="1">
      <alignment horizontal="left" wrapText="1"/>
    </xf>
    <xf numFmtId="0" fontId="36" fillId="0" borderId="18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37" fillId="0" borderId="0" xfId="1" applyFont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left" wrapText="1"/>
    </xf>
    <xf numFmtId="49" fontId="15" fillId="2" borderId="19" xfId="0" applyNumberFormat="1" applyFont="1" applyFill="1" applyBorder="1" applyAlignment="1">
      <alignment horizontal="left" wrapText="1"/>
    </xf>
    <xf numFmtId="0" fontId="46" fillId="0" borderId="4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37" fillId="5" borderId="0" xfId="0" applyFont="1" applyFill="1" applyAlignment="1">
      <alignment horizontal="left" wrapText="1"/>
    </xf>
    <xf numFmtId="0" fontId="37" fillId="0" borderId="0" xfId="0" applyFont="1" applyAlignment="1">
      <alignment horizontal="left"/>
    </xf>
    <xf numFmtId="49" fontId="37" fillId="2" borderId="20" xfId="0" applyNumberFormat="1" applyFont="1" applyFill="1" applyBorder="1" applyAlignment="1">
      <alignment horizontal="left" wrapText="1"/>
    </xf>
    <xf numFmtId="49" fontId="37" fillId="2" borderId="15" xfId="0" applyNumberFormat="1" applyFont="1" applyFill="1" applyBorder="1" applyAlignment="1">
      <alignment horizontal="left" wrapText="1"/>
    </xf>
    <xf numFmtId="49" fontId="16" fillId="2" borderId="8" xfId="0" applyNumberFormat="1" applyFont="1" applyFill="1" applyBorder="1" applyAlignment="1">
      <alignment horizontal="left" wrapText="1"/>
    </xf>
    <xf numFmtId="49" fontId="38" fillId="2" borderId="19" xfId="0" applyNumberFormat="1" applyFont="1" applyFill="1" applyBorder="1" applyAlignment="1">
      <alignment horizontal="left" vertical="center" wrapText="1"/>
    </xf>
    <xf numFmtId="49" fontId="38" fillId="2" borderId="8" xfId="0" applyNumberFormat="1" applyFont="1" applyFill="1" applyBorder="1" applyAlignment="1">
      <alignment horizontal="left" vertical="center" wrapText="1"/>
    </xf>
    <xf numFmtId="3" fontId="38" fillId="4" borderId="19" xfId="0" applyNumberFormat="1" applyFont="1" applyFill="1" applyBorder="1" applyAlignment="1">
      <alignment horizontal="right" wrapText="1"/>
    </xf>
    <xf numFmtId="3" fontId="38" fillId="4" borderId="8" xfId="0" applyNumberFormat="1" applyFont="1" applyFill="1" applyBorder="1" applyAlignment="1">
      <alignment horizontal="right" wrapText="1"/>
    </xf>
    <xf numFmtId="0" fontId="16" fillId="4" borderId="19" xfId="0" applyFont="1" applyFill="1" applyBorder="1" applyAlignment="1">
      <alignment horizontal="right" wrapText="1"/>
    </xf>
    <xf numFmtId="0" fontId="16" fillId="4" borderId="8" xfId="0" applyFont="1" applyFill="1" applyBorder="1" applyAlignment="1">
      <alignment horizontal="right" wrapText="1"/>
    </xf>
    <xf numFmtId="3" fontId="38" fillId="2" borderId="19" xfId="0" applyNumberFormat="1" applyFont="1" applyFill="1" applyBorder="1" applyAlignment="1">
      <alignment horizontal="left" wrapText="1"/>
    </xf>
    <xf numFmtId="3" fontId="38" fillId="2" borderId="8" xfId="0" applyNumberFormat="1" applyFont="1" applyFill="1" applyBorder="1" applyAlignment="1">
      <alignment horizontal="left" wrapText="1"/>
    </xf>
    <xf numFmtId="0" fontId="52" fillId="0" borderId="3" xfId="0" applyFont="1" applyBorder="1" applyAlignment="1">
      <alignment horizontal="center"/>
    </xf>
  </cellXfs>
  <cellStyles count="6">
    <cellStyle name="Comma [0]" xfId="1" builtinId="6"/>
    <cellStyle name="Hyperlink" xfId="2" builtinId="8"/>
    <cellStyle name="Normal" xfId="0" builtinId="0"/>
    <cellStyle name="Normal 2" xfId="3" xr:uid="{00000000-0005-0000-0000-000003000000}"/>
    <cellStyle name="Normal_Danmark" xfId="4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00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Skurðaðgerðir á augasteinum: 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5243458204088124E-2"/>
          <c:y val="0.19367292225201072"/>
          <c:w val="0.89607211219809646"/>
          <c:h val="0.62375912126265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'Biðlisti og biðtími'!$B$7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biðtími'!$AA$7:$AL$7</c:f>
              <c:numCache>
                <c:formatCode>0</c:formatCode>
                <c:ptCount val="12"/>
                <c:pt idx="0" formatCode="#,##0">
                  <c:v>494</c:v>
                </c:pt>
                <c:pt idx="1">
                  <c:v>436</c:v>
                </c:pt>
                <c:pt idx="2">
                  <c:v>688</c:v>
                </c:pt>
                <c:pt idx="3" formatCode="General">
                  <c:v>529</c:v>
                </c:pt>
                <c:pt idx="4" formatCode="General">
                  <c:v>978</c:v>
                </c:pt>
                <c:pt idx="5" formatCode="General">
                  <c:v>845</c:v>
                </c:pt>
                <c:pt idx="6" formatCode="General">
                  <c:v>925</c:v>
                </c:pt>
                <c:pt idx="7" formatCode="_(* #,##0_);_(* \(#,##0\);_(* &quot;-&quot;_);_(@_)">
                  <c:v>1169</c:v>
                </c:pt>
                <c:pt idx="8" formatCode="_(* #,##0_);_(* \(#,##0\);_(* &quot;-&quot;_);_(@_)">
                  <c:v>1198</c:v>
                </c:pt>
                <c:pt idx="9" formatCode="_(* #,##0_);_(* \(#,##0\);_(* &quot;-&quot;_);_(@_)">
                  <c:v>1994</c:v>
                </c:pt>
                <c:pt idx="10" formatCode="#,##0">
                  <c:v>1974</c:v>
                </c:pt>
                <c:pt idx="11" formatCode="#,##0">
                  <c:v>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E-4F3D-A66D-F2856D7A1715}"/>
            </c:ext>
          </c:extLst>
        </c:ser>
        <c:ser>
          <c:idx val="1"/>
          <c:order val="1"/>
          <c:tx>
            <c:strRef>
              <c:f>'Biðlisti og biðtími'!$B$8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biðtími'!$AA$8:$AL$8</c:f>
              <c:numCache>
                <c:formatCode>#,##0</c:formatCode>
                <c:ptCount val="12"/>
                <c:pt idx="0">
                  <c:v>88</c:v>
                </c:pt>
                <c:pt idx="1">
                  <c:v>78</c:v>
                </c:pt>
                <c:pt idx="2">
                  <c:v>94</c:v>
                </c:pt>
                <c:pt idx="3">
                  <c:v>94</c:v>
                </c:pt>
                <c:pt idx="4">
                  <c:v>87</c:v>
                </c:pt>
                <c:pt idx="7" formatCode="General">
                  <c:v>97</c:v>
                </c:pt>
                <c:pt idx="8" formatCode="General">
                  <c:v>84</c:v>
                </c:pt>
                <c:pt idx="9" formatCode="General">
                  <c:v>84</c:v>
                </c:pt>
                <c:pt idx="10" formatCode="General">
                  <c:v>174</c:v>
                </c:pt>
                <c:pt idx="11" formatCode="General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E-4F3D-A66D-F2856D7A1715}"/>
            </c:ext>
          </c:extLst>
        </c:ser>
        <c:ser>
          <c:idx val="2"/>
          <c:order val="2"/>
          <c:tx>
            <c:strRef>
              <c:f>'Biðlisti og biðtími'!$B$9</c:f>
              <c:strCache>
                <c:ptCount val="1"/>
                <c:pt idx="0">
                  <c:v>Sjónlag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biðtími'!$AA$9:$AL$9</c:f>
              <c:numCache>
                <c:formatCode>#,##0</c:formatCode>
                <c:ptCount val="12"/>
                <c:pt idx="0">
                  <c:v>411</c:v>
                </c:pt>
                <c:pt idx="1">
                  <c:v>452</c:v>
                </c:pt>
                <c:pt idx="2">
                  <c:v>570</c:v>
                </c:pt>
                <c:pt idx="3">
                  <c:v>441</c:v>
                </c:pt>
                <c:pt idx="5">
                  <c:v>50</c:v>
                </c:pt>
                <c:pt idx="6">
                  <c:v>54</c:v>
                </c:pt>
                <c:pt idx="7">
                  <c:v>119</c:v>
                </c:pt>
                <c:pt idx="8">
                  <c:v>69</c:v>
                </c:pt>
                <c:pt idx="9">
                  <c:v>67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E-4F3D-A66D-F2856D7A1715}"/>
            </c:ext>
          </c:extLst>
        </c:ser>
        <c:ser>
          <c:idx val="3"/>
          <c:order val="3"/>
          <c:tx>
            <c:strRef>
              <c:f>'Biðlisti og biðtími'!$B$10</c:f>
              <c:strCache>
                <c:ptCount val="1"/>
                <c:pt idx="0">
                  <c:v>LaserSjón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biðtími'!$AA$10:$AL$10</c:f>
              <c:numCache>
                <c:formatCode>#,##0</c:formatCode>
                <c:ptCount val="12"/>
                <c:pt idx="0">
                  <c:v>0</c:v>
                </c:pt>
                <c:pt idx="1">
                  <c:v>83</c:v>
                </c:pt>
                <c:pt idx="2">
                  <c:v>75</c:v>
                </c:pt>
                <c:pt idx="3">
                  <c:v>64</c:v>
                </c:pt>
                <c:pt idx="4">
                  <c:v>49</c:v>
                </c:pt>
                <c:pt idx="5">
                  <c:v>242</c:v>
                </c:pt>
                <c:pt idx="6">
                  <c:v>366</c:v>
                </c:pt>
                <c:pt idx="7">
                  <c:v>291</c:v>
                </c:pt>
                <c:pt idx="8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E-4F3D-A66D-F2856D7A1715}"/>
            </c:ext>
          </c:extLst>
        </c:ser>
        <c:ser>
          <c:idx val="4"/>
          <c:order val="4"/>
          <c:tx>
            <c:strRef>
              <c:f>'Biðlisti og biðtími'!$B$11</c:f>
              <c:strCache>
                <c:ptCount val="1"/>
                <c:pt idx="0">
                  <c:v>Lentis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biðtími'!$AA$11:$AL$11</c:f>
              <c:numCache>
                <c:formatCode>#,##0</c:formatCode>
                <c:ptCount val="12"/>
                <c:pt idx="10">
                  <c:v>406</c:v>
                </c:pt>
                <c:pt idx="11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E-4F3D-A66D-F2856D7A1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Hjarta- og/eða kransæðamyndataka, kransæðavíkkanir (PTCA) meðtaldar: Hlutfall sem hafði verið á biðlista lengur en 3 mánuði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0606165105274255E-2"/>
          <c:y val="0.25258666666666668"/>
          <c:w val="0.82507711171140108"/>
          <c:h val="0.66493060367454071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biðtími'!$CZ$18:$DK$18</c:f>
              <c:numCache>
                <c:formatCode>0%</c:formatCode>
                <c:ptCount val="12"/>
                <c:pt idx="0">
                  <c:v>6.9306930693069313E-2</c:v>
                </c:pt>
                <c:pt idx="1">
                  <c:v>8.7499999999999994E-2</c:v>
                </c:pt>
                <c:pt idx="2">
                  <c:v>8.3333333333333329E-2</c:v>
                </c:pt>
                <c:pt idx="3">
                  <c:v>0.12931034482758622</c:v>
                </c:pt>
                <c:pt idx="4">
                  <c:v>0.242038</c:v>
                </c:pt>
                <c:pt idx="5">
                  <c:v>0.29411764705882354</c:v>
                </c:pt>
                <c:pt idx="6">
                  <c:v>0.22500000000000001</c:v>
                </c:pt>
                <c:pt idx="7">
                  <c:v>0.21739130434782608</c:v>
                </c:pt>
                <c:pt idx="8">
                  <c:v>0.24390243902439024</c:v>
                </c:pt>
                <c:pt idx="9">
                  <c:v>8.5714285714285715E-2</c:v>
                </c:pt>
                <c:pt idx="10">
                  <c:v>3.3898305084745763E-2</c:v>
                </c:pt>
                <c:pt idx="11">
                  <c:v>9.8765432098765427E-2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9-4186-BB76-0AE40CF6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17215"/>
        <c:axId val="2097920543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Brennsluaðgerðir á hjarta: Hlutfall sem hafði verið á biðlista lengur en 3 mánuði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0606165105274255E-2"/>
          <c:y val="0.25258666666666668"/>
          <c:w val="0.82507711171140108"/>
          <c:h val="0.66493060367454071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biðtími'!$DD$5:$DK$5</c:f>
              <c:numCache>
                <c:formatCode>mmm\-yy</c:formatCode>
                <c:ptCount val="8"/>
                <c:pt idx="0">
                  <c:v>43739</c:v>
                </c:pt>
                <c:pt idx="1">
                  <c:v>43862</c:v>
                </c:pt>
                <c:pt idx="2">
                  <c:v>43983</c:v>
                </c:pt>
                <c:pt idx="3">
                  <c:v>44075</c:v>
                </c:pt>
                <c:pt idx="4">
                  <c:v>44197</c:v>
                </c:pt>
                <c:pt idx="5">
                  <c:v>44440</c:v>
                </c:pt>
                <c:pt idx="6">
                  <c:v>44562</c:v>
                </c:pt>
                <c:pt idx="7">
                  <c:v>44805</c:v>
                </c:pt>
              </c:numCache>
            </c:numRef>
          </c:cat>
          <c:val>
            <c:numRef>
              <c:f>'Biðlisti og biðtími'!$DD$20:$DK$20</c:f>
              <c:numCache>
                <c:formatCode>0%</c:formatCode>
                <c:ptCount val="8"/>
                <c:pt idx="0">
                  <c:v>0.92957746478873238</c:v>
                </c:pt>
                <c:pt idx="1">
                  <c:v>0.88364779874213839</c:v>
                </c:pt>
                <c:pt idx="2">
                  <c:v>0.83030303030303032</c:v>
                </c:pt>
                <c:pt idx="3">
                  <c:v>0.8112094395280236</c:v>
                </c:pt>
                <c:pt idx="4">
                  <c:v>0.79930795847750868</c:v>
                </c:pt>
                <c:pt idx="5">
                  <c:v>0.91428571428571426</c:v>
                </c:pt>
                <c:pt idx="6">
                  <c:v>0.79360465116279066</c:v>
                </c:pt>
                <c:pt idx="7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2-4EC0-935A-B6AC8A554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17215"/>
        <c:axId val="2097920543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Brennsluaðgerðir á hjarta: Heildarfjöldi á biðlista</a:t>
            </a:r>
          </a:p>
        </c:rich>
      </c:tx>
      <c:layout>
        <c:manualLayout>
          <c:xMode val="edge"/>
          <c:yMode val="edge"/>
          <c:x val="0.17683819643026547"/>
          <c:y val="0.10197888654581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1426674075379129E-2"/>
          <c:y val="0.25890950363391307"/>
          <c:w val="0.89371930918273768"/>
          <c:h val="0.65860769860769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'Biðlisti og biðtími'!$A$19:$B$19</c:f>
              <c:strCache>
                <c:ptCount val="2"/>
                <c:pt idx="0">
                  <c:v>Brennsluaðgerðir á hjarta
Excision or ablation of aberrant pathway or focus of heart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'Biðlisti og biðtími'!$AE$5:$AL$5</c:f>
              <c:strCache>
                <c:ptCount val="8"/>
                <c:pt idx="0">
                  <c:v> okt.19</c:v>
                </c:pt>
                <c:pt idx="1">
                  <c:v> feb.20</c:v>
                </c:pt>
                <c:pt idx="2">
                  <c:v> jún.20</c:v>
                </c:pt>
                <c:pt idx="3">
                  <c:v> sep.20</c:v>
                </c:pt>
                <c:pt idx="4">
                  <c:v> jan.21</c:v>
                </c:pt>
                <c:pt idx="5">
                  <c:v> sep.21</c:v>
                </c:pt>
                <c:pt idx="6">
                  <c:v> jan.22</c:v>
                </c:pt>
                <c:pt idx="7">
                  <c:v>sep.22</c:v>
                </c:pt>
              </c:strCache>
            </c:strRef>
          </c:cat>
          <c:val>
            <c:numRef>
              <c:f>'Biðlisti og biðtími'!$AE$20:$AL$20</c:f>
              <c:numCache>
                <c:formatCode>#,##0</c:formatCode>
                <c:ptCount val="8"/>
                <c:pt idx="0">
                  <c:v>355</c:v>
                </c:pt>
                <c:pt idx="1">
                  <c:v>318</c:v>
                </c:pt>
                <c:pt idx="2">
                  <c:v>330</c:v>
                </c:pt>
                <c:pt idx="3">
                  <c:v>339</c:v>
                </c:pt>
                <c:pt idx="4">
                  <c:v>289</c:v>
                </c:pt>
                <c:pt idx="5">
                  <c:v>315</c:v>
                </c:pt>
                <c:pt idx="6">
                  <c:v>344</c:v>
                </c:pt>
                <c:pt idx="7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8-49B0-895B-219127A8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catAx>
        <c:axId val="209791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Aðgerðir á hjartalokum: Hlutfall sem hafði verið á biðlista lengur en 3 mánuði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0606165105274255E-2"/>
          <c:y val="0.25258666666666668"/>
          <c:w val="0.82507711171140108"/>
          <c:h val="0.66493060367454071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biðtími'!$CZ$14:$DK$14</c:f>
              <c:numCache>
                <c:formatCode>0%</c:formatCode>
                <c:ptCount val="12"/>
                <c:pt idx="0">
                  <c:v>0.47368421052631576</c:v>
                </c:pt>
                <c:pt idx="1">
                  <c:v>0.33333333333333331</c:v>
                </c:pt>
                <c:pt idx="2">
                  <c:v>0.41176470588235292</c:v>
                </c:pt>
                <c:pt idx="3">
                  <c:v>0.22727272727272727</c:v>
                </c:pt>
                <c:pt idx="4">
                  <c:v>0.69230769230769229</c:v>
                </c:pt>
                <c:pt idx="5">
                  <c:v>0.31578947368421051</c:v>
                </c:pt>
                <c:pt idx="6">
                  <c:v>0.4</c:v>
                </c:pt>
                <c:pt idx="7">
                  <c:v>0.41666666666666669</c:v>
                </c:pt>
                <c:pt idx="8">
                  <c:v>0.18181818181818182</c:v>
                </c:pt>
                <c:pt idx="9">
                  <c:v>0.5</c:v>
                </c:pt>
                <c:pt idx="10">
                  <c:v>0.19047619047619047</c:v>
                </c:pt>
                <c:pt idx="11">
                  <c:v>0.41666666666666669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2-4E24-A8E3-E7DB4C11D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17215"/>
        <c:axId val="2097920543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Kransæðaaðgerðir: Hlutfall sem hafði verið á biðlista lengur en 3 mánuði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0606165105274255E-2"/>
          <c:y val="0.25258666666666668"/>
          <c:w val="0.82507711171140108"/>
          <c:h val="0.66493060367454071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biðtími'!$CZ$16:$DK$16</c:f>
              <c:numCache>
                <c:formatCode>0%</c:formatCode>
                <c:ptCount val="12"/>
                <c:pt idx="0">
                  <c:v>0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6-4B68-BAFC-B4C03092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17215"/>
        <c:axId val="2097920543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Aðgerðir á hjartalokum: Heildarfjöldi á biðlista </a:t>
            </a:r>
          </a:p>
        </c:rich>
      </c:tx>
      <c:layout>
        <c:manualLayout>
          <c:xMode val="edge"/>
          <c:yMode val="edge"/>
          <c:x val="0.13649996426998404"/>
          <c:y val="7.4866317108785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94619422572178E-2"/>
          <c:y val="0.25001782531194294"/>
          <c:w val="0.85517561254945451"/>
          <c:h val="0.61697788960211264"/>
        </c:manualLayout>
      </c:layout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biðtími'!$AA$14:$AL$14</c:f>
              <c:numCache>
                <c:formatCode>#,##0</c:formatCode>
                <c:ptCount val="12"/>
                <c:pt idx="0">
                  <c:v>38</c:v>
                </c:pt>
                <c:pt idx="1">
                  <c:v>15</c:v>
                </c:pt>
                <c:pt idx="2">
                  <c:v>17</c:v>
                </c:pt>
                <c:pt idx="3" formatCode="General">
                  <c:v>22</c:v>
                </c:pt>
                <c:pt idx="4" formatCode="General">
                  <c:v>13</c:v>
                </c:pt>
                <c:pt idx="5" formatCode="General">
                  <c:v>19</c:v>
                </c:pt>
                <c:pt idx="6" formatCode="General">
                  <c:v>15</c:v>
                </c:pt>
                <c:pt idx="7" formatCode="General">
                  <c:v>12</c:v>
                </c:pt>
                <c:pt idx="8" formatCode="General">
                  <c:v>22</c:v>
                </c:pt>
                <c:pt idx="9" formatCode="General">
                  <c:v>22</c:v>
                </c:pt>
                <c:pt idx="10" formatCode="General">
                  <c:v>21</c:v>
                </c:pt>
                <c:pt idx="11" formatCode="General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8-4B8E-AF88-694B9BC37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5700345671142"/>
          <c:y val="0.93440553374536361"/>
          <c:w val="0.68188580150472233"/>
          <c:h val="5.5693473582670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Kransæðaaðgerðir: Heildarfjöldi á biðlista </a:t>
            </a:r>
          </a:p>
        </c:rich>
      </c:tx>
      <c:layout>
        <c:manualLayout>
          <c:xMode val="edge"/>
          <c:yMode val="edge"/>
          <c:x val="0.13649996426998404"/>
          <c:y val="7.4866317108785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94619422572178E-2"/>
          <c:y val="0.25001782531194294"/>
          <c:w val="0.85517561254945451"/>
          <c:h val="0.61697788960211264"/>
        </c:manualLayout>
      </c:layout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biðtími'!$AA$16:$AL$16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 formatCode="General">
                  <c:v>2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3</c:v>
                </c:pt>
                <c:pt idx="7" formatCode="General">
                  <c:v>3</c:v>
                </c:pt>
                <c:pt idx="8" formatCode="General">
                  <c:v>5</c:v>
                </c:pt>
                <c:pt idx="9" formatCode="General">
                  <c:v>9</c:v>
                </c:pt>
                <c:pt idx="10" formatCode="General">
                  <c:v>6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0-4B0C-BDDF-43A79D0DA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5700345671142"/>
          <c:y val="0.93440553374536361"/>
          <c:w val="0.68188580150472233"/>
          <c:h val="5.5693473582670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</a:t>
            </a:r>
            <a:r>
              <a:rPr lang="is-IS" baseline="0"/>
              <a:t> á hjartalokum: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biðtími'!$B$14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biðtími'!$DX$5:$EI$5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  <c:pt idx="11">
                  <c:v>1.9.2021- 31.8.2022</c:v>
                </c:pt>
              </c:strCache>
            </c:strRef>
          </c:cat>
          <c:val>
            <c:numRef>
              <c:f>'Biðlisti og biðtími'!$DX$14:$EI$14</c:f>
              <c:numCache>
                <c:formatCode>#,##0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 formatCode="General">
                  <c:v>9</c:v>
                </c:pt>
                <c:pt idx="5" formatCode="General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1-49C2-8114-47F012F4C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Kransæðaaðgerðir</a:t>
            </a:r>
            <a:r>
              <a:rPr lang="is-IS" baseline="0"/>
              <a:t>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biðtími'!$B$16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biðtími'!$DX$5:$EI$5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  <c:pt idx="11">
                  <c:v>1.9.2021- 31.8.2022</c:v>
                </c:pt>
              </c:strCache>
            </c:strRef>
          </c:cat>
          <c:val>
            <c:numRef>
              <c:f>'Biðlisti og biðtími'!$DX$16:$EI$16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 formatCode="General">
                  <c:v>2</c:v>
                </c:pt>
                <c:pt idx="5" formatCode="General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1-4A50-A243-0A6BEFDF7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Hjarta- og eða kransæðamyndataka</a:t>
            </a:r>
            <a:r>
              <a:rPr lang="is-IS" baseline="0"/>
              <a:t>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biðtími'!$B$18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biðtími'!$DX$5:$EI$5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  <c:pt idx="11">
                  <c:v>1.9.2021- 31.8.2022</c:v>
                </c:pt>
              </c:strCache>
            </c:strRef>
          </c:cat>
          <c:val>
            <c:numRef>
              <c:f>'Biðlisti og biðtími'!$DX$18:$EI$18</c:f>
              <c:numCache>
                <c:formatCode>#,##0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 formatCode="General">
                  <c:v>5</c:v>
                </c:pt>
                <c:pt idx="5" formatCode="General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3-4C8A-826A-F31917709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Skurðaðgerðir á augasteini: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556683426619866"/>
          <c:y val="0.19264000000000001"/>
          <c:w val="0.87569153253433685"/>
          <c:h val="0.61913420822397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'Framkvæmdar aðgerðir'!$B$4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aðgerðir'!$C$4:$N$4</c:f>
              <c:numCache>
                <c:formatCode>_(* #,##0_);_(* \(#,##0\);_(* "-"_);_(@_)</c:formatCode>
                <c:ptCount val="12"/>
                <c:pt idx="0">
                  <c:v>2665</c:v>
                </c:pt>
                <c:pt idx="1">
                  <c:v>2250</c:v>
                </c:pt>
                <c:pt idx="2">
                  <c:v>2049</c:v>
                </c:pt>
                <c:pt idx="3">
                  <c:v>2016</c:v>
                </c:pt>
                <c:pt idx="4">
                  <c:v>2049</c:v>
                </c:pt>
                <c:pt idx="5">
                  <c:v>2009</c:v>
                </c:pt>
                <c:pt idx="6">
                  <c:v>1675</c:v>
                </c:pt>
                <c:pt idx="7">
                  <c:v>1651</c:v>
                </c:pt>
                <c:pt idx="8">
                  <c:v>1578</c:v>
                </c:pt>
                <c:pt idx="9">
                  <c:v>1632</c:v>
                </c:pt>
                <c:pt idx="10">
                  <c:v>1458</c:v>
                </c:pt>
                <c:pt idx="11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F-4A3A-8700-1E87D49458C8}"/>
            </c:ext>
          </c:extLst>
        </c:ser>
        <c:ser>
          <c:idx val="1"/>
          <c:order val="1"/>
          <c:tx>
            <c:strRef>
              <c:f>'Framkvæmdar aðgerðir'!$B$5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aðgerðir'!$C$5:$N$5</c:f>
              <c:numCache>
                <c:formatCode>_(* #,##0_);_(* \(#,##0\);_(* "-"_);_(@_)</c:formatCode>
                <c:ptCount val="12"/>
                <c:pt idx="0">
                  <c:v>302</c:v>
                </c:pt>
                <c:pt idx="1">
                  <c:v>297</c:v>
                </c:pt>
                <c:pt idx="2">
                  <c:v>210</c:v>
                </c:pt>
                <c:pt idx="3">
                  <c:v>227</c:v>
                </c:pt>
                <c:pt idx="4">
                  <c:v>255</c:v>
                </c:pt>
                <c:pt idx="7">
                  <c:v>177</c:v>
                </c:pt>
                <c:pt idx="8">
                  <c:v>135</c:v>
                </c:pt>
                <c:pt idx="9">
                  <c:v>163</c:v>
                </c:pt>
                <c:pt idx="10" formatCode="General">
                  <c:v>213</c:v>
                </c:pt>
                <c:pt idx="1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F-4A3A-8700-1E87D49458C8}"/>
            </c:ext>
          </c:extLst>
        </c:ser>
        <c:ser>
          <c:idx val="2"/>
          <c:order val="2"/>
          <c:tx>
            <c:strRef>
              <c:f>'Framkvæmdar aðgerðir'!$B$6</c:f>
              <c:strCache>
                <c:ptCount val="1"/>
                <c:pt idx="0">
                  <c:v>Sjónlag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aðgerðir'!$C$6:$N$6</c:f>
              <c:numCache>
                <c:formatCode>_(* #,##0_);_(* \(#,##0\);_(* "-"_);_(@_)</c:formatCode>
                <c:ptCount val="12"/>
                <c:pt idx="0">
                  <c:v>846</c:v>
                </c:pt>
                <c:pt idx="1">
                  <c:v>776</c:v>
                </c:pt>
                <c:pt idx="2">
                  <c:v>564</c:v>
                </c:pt>
                <c:pt idx="3">
                  <c:v>449</c:v>
                </c:pt>
                <c:pt idx="4">
                  <c:v>900</c:v>
                </c:pt>
                <c:pt idx="5">
                  <c:v>737</c:v>
                </c:pt>
                <c:pt idx="6" formatCode="General">
                  <c:v>711</c:v>
                </c:pt>
                <c:pt idx="7">
                  <c:v>800</c:v>
                </c:pt>
                <c:pt idx="8">
                  <c:v>933</c:v>
                </c:pt>
                <c:pt idx="9">
                  <c:v>1054</c:v>
                </c:pt>
                <c:pt idx="10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F-4A3A-8700-1E87D49458C8}"/>
            </c:ext>
          </c:extLst>
        </c:ser>
        <c:ser>
          <c:idx val="3"/>
          <c:order val="3"/>
          <c:tx>
            <c:strRef>
              <c:f>'Framkvæmdar aðgerðir'!$B$7</c:f>
              <c:strCache>
                <c:ptCount val="1"/>
                <c:pt idx="0">
                  <c:v>LaserSjón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aðgerðir'!$C$7:$N$7</c:f>
              <c:numCache>
                <c:formatCode>_(* #,##0_);_(* \(#,##0\);_(* "-"_);_(@_)</c:formatCode>
                <c:ptCount val="12"/>
                <c:pt idx="0">
                  <c:v>900</c:v>
                </c:pt>
                <c:pt idx="1">
                  <c:v>658</c:v>
                </c:pt>
                <c:pt idx="2">
                  <c:v>639</c:v>
                </c:pt>
                <c:pt idx="3">
                  <c:v>460</c:v>
                </c:pt>
                <c:pt idx="4">
                  <c:v>353</c:v>
                </c:pt>
                <c:pt idx="5">
                  <c:v>456</c:v>
                </c:pt>
                <c:pt idx="6" formatCode="General">
                  <c:v>519</c:v>
                </c:pt>
                <c:pt idx="7">
                  <c:v>633</c:v>
                </c:pt>
                <c:pt idx="8">
                  <c:v>624</c:v>
                </c:pt>
                <c:pt idx="9">
                  <c:v>700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F-4A3A-8700-1E87D49458C8}"/>
            </c:ext>
          </c:extLst>
        </c:ser>
        <c:ser>
          <c:idx val="4"/>
          <c:order val="4"/>
          <c:tx>
            <c:strRef>
              <c:f>'Framkvæmdar aðgerðir'!$B$8</c:f>
              <c:strCache>
                <c:ptCount val="1"/>
                <c:pt idx="0">
                  <c:v>Lentis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aðgerðir'!$C$8:$N$8</c:f>
              <c:numCache>
                <c:formatCode>_(* #,##0_);_(* \(#,##0\);_(* "-"_);_(@_)</c:formatCode>
                <c:ptCount val="12"/>
                <c:pt idx="10">
                  <c:v>171</c:v>
                </c:pt>
                <c:pt idx="11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0F-4A3A-8700-1E87D4945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74101128925152E-2"/>
          <c:y val="0.9399995800524934"/>
          <c:w val="0.81405179774214975"/>
          <c:h val="6.0000419947506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Brennsluaðgerð á hjarta</a:t>
            </a:r>
            <a:r>
              <a:rPr lang="is-IS" baseline="0"/>
              <a:t>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biðtími'!$B$20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biðtími'!$EB$5:$EI$5</c:f>
              <c:strCache>
                <c:ptCount val="8"/>
                <c:pt idx="0">
                  <c:v>1.10.2018-30.9.2019</c:v>
                </c:pt>
                <c:pt idx="1">
                  <c:v>1.1.2019-31.12.2019</c:v>
                </c:pt>
                <c:pt idx="2">
                  <c:v>1.6.2019-31.5.2020</c:v>
                </c:pt>
                <c:pt idx="3">
                  <c:v>1.9.2019- 31.8.2020</c:v>
                </c:pt>
                <c:pt idx="4">
                  <c:v>1.1.2020-31.12.2020</c:v>
                </c:pt>
                <c:pt idx="5">
                  <c:v>1.9.2020-31.8.2021</c:v>
                </c:pt>
                <c:pt idx="6">
                  <c:v>1.1.2021- 31.12.2021</c:v>
                </c:pt>
                <c:pt idx="7">
                  <c:v>1.9.2021- 31.8.2022</c:v>
                </c:pt>
              </c:strCache>
            </c:strRef>
          </c:cat>
          <c:val>
            <c:numRef>
              <c:f>'Biðlisti og biðtími'!$EB$20:$EI$20</c:f>
              <c:numCache>
                <c:formatCode>General</c:formatCode>
                <c:ptCount val="8"/>
                <c:pt idx="0">
                  <c:v>42</c:v>
                </c:pt>
                <c:pt idx="1">
                  <c:v>51</c:v>
                </c:pt>
                <c:pt idx="2" formatCode="#,##0">
                  <c:v>40</c:v>
                </c:pt>
                <c:pt idx="3" formatCode="#,##0">
                  <c:v>40</c:v>
                </c:pt>
                <c:pt idx="4" formatCode="#,##0">
                  <c:v>38</c:v>
                </c:pt>
                <c:pt idx="5" formatCode="#,##0">
                  <c:v>32</c:v>
                </c:pt>
                <c:pt idx="6" formatCode="#,##0">
                  <c:v>26</c:v>
                </c:pt>
                <c:pt idx="7" formatCode="#,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4833-87C9-50526A2D2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Úrnám hluta brjósts: 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biðtími'!$B$22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biðtími'!$AA$22:$AL$22</c:f>
              <c:numCache>
                <c:formatCode>#,##0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8</c:v>
                </c:pt>
                <c:pt idx="3" formatCode="General">
                  <c:v>8</c:v>
                </c:pt>
                <c:pt idx="4" formatCode="General">
                  <c:v>16</c:v>
                </c:pt>
                <c:pt idx="5" formatCode="General">
                  <c:v>19</c:v>
                </c:pt>
                <c:pt idx="6" formatCode="General">
                  <c:v>7</c:v>
                </c:pt>
                <c:pt idx="7" formatCode="General">
                  <c:v>7</c:v>
                </c:pt>
                <c:pt idx="8" formatCode="General">
                  <c:v>17</c:v>
                </c:pt>
                <c:pt idx="9" formatCode="General">
                  <c:v>28</c:v>
                </c:pt>
                <c:pt idx="10" formatCode="General">
                  <c:v>33</c:v>
                </c:pt>
                <c:pt idx="11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3-452E-A931-F5F7E198AD2C}"/>
            </c:ext>
          </c:extLst>
        </c:ser>
        <c:ser>
          <c:idx val="1"/>
          <c:order val="1"/>
          <c:tx>
            <c:strRef>
              <c:f>'Biðlisti og biðtími'!$B$23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biðtími'!$AA$23:$AL$23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 formatCode="General">
                  <c:v>4</c:v>
                </c:pt>
                <c:pt idx="4" formatCode="General">
                  <c:v>2</c:v>
                </c:pt>
                <c:pt idx="7" formatCode="General">
                  <c:v>2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3-452E-A931-F5F7E198AD2C}"/>
            </c:ext>
          </c:extLst>
        </c:ser>
        <c:ser>
          <c:idx val="2"/>
          <c:order val="2"/>
          <c:tx>
            <c:strRef>
              <c:f>'Biðlisti og biðtími'!$B$24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biðtími'!$AA$24:$AL$24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3-452E-A931-F5F7E198A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Brjóstnám: 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biðtími'!$B$28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biðtími'!$AA$28:$AL$28</c:f>
              <c:numCache>
                <c:formatCode>#,##0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20</c:v>
                </c:pt>
                <c:pt idx="3">
                  <c:v>32</c:v>
                </c:pt>
                <c:pt idx="4">
                  <c:v>45</c:v>
                </c:pt>
                <c:pt idx="5">
                  <c:v>42</c:v>
                </c:pt>
                <c:pt idx="6">
                  <c:v>23</c:v>
                </c:pt>
                <c:pt idx="7" formatCode="General">
                  <c:v>26</c:v>
                </c:pt>
                <c:pt idx="8" formatCode="General">
                  <c:v>28</c:v>
                </c:pt>
                <c:pt idx="9" formatCode="General">
                  <c:v>28</c:v>
                </c:pt>
                <c:pt idx="10" formatCode="General">
                  <c:v>35</c:v>
                </c:pt>
                <c:pt idx="11" formatCode="General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B-4BED-B406-E22E4975C083}"/>
            </c:ext>
          </c:extLst>
        </c:ser>
        <c:ser>
          <c:idx val="1"/>
          <c:order val="1"/>
          <c:tx>
            <c:strRef>
              <c:f>'Biðlisti og biðtími'!$B$29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biðtími'!$AA$29:$AL$29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 formatCode="General">
                  <c:v>3</c:v>
                </c:pt>
                <c:pt idx="4" formatCode="General">
                  <c:v>2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B-4BED-B406-E22E4975C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</a:t>
            </a:r>
            <a:r>
              <a:rPr lang="is-IS" baseline="0"/>
              <a:t> til brjóstaminnkunar</a:t>
            </a:r>
            <a:r>
              <a:rPr lang="is-IS"/>
              <a:t>: 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biðtími'!$B$33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biðtími'!$AA$33:$AL$33</c:f>
              <c:numCache>
                <c:formatCode>#,##0</c:formatCode>
                <c:ptCount val="12"/>
                <c:pt idx="0">
                  <c:v>69</c:v>
                </c:pt>
                <c:pt idx="1">
                  <c:v>70</c:v>
                </c:pt>
                <c:pt idx="2">
                  <c:v>72</c:v>
                </c:pt>
                <c:pt idx="3" formatCode="General">
                  <c:v>59</c:v>
                </c:pt>
                <c:pt idx="4" formatCode="General">
                  <c:v>50</c:v>
                </c:pt>
                <c:pt idx="5" formatCode="General">
                  <c:v>56</c:v>
                </c:pt>
                <c:pt idx="6" formatCode="General">
                  <c:v>59</c:v>
                </c:pt>
                <c:pt idx="7" formatCode="General">
                  <c:v>61</c:v>
                </c:pt>
                <c:pt idx="8" formatCode="General">
                  <c:v>62</c:v>
                </c:pt>
                <c:pt idx="9" formatCode="General">
                  <c:v>68</c:v>
                </c:pt>
                <c:pt idx="10" formatCode="General">
                  <c:v>89</c:v>
                </c:pt>
                <c:pt idx="11" formatCode="General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9-4950-83B7-8C9AA1D856A6}"/>
            </c:ext>
          </c:extLst>
        </c:ser>
        <c:ser>
          <c:idx val="1"/>
          <c:order val="1"/>
          <c:tx>
            <c:strRef>
              <c:f>'Biðlisti og biðtími'!$B$34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biðtími'!$AA$34:$AL$34</c:f>
              <c:numCache>
                <c:formatCode>#,##0</c:formatCode>
                <c:ptCount val="12"/>
                <c:pt idx="0">
                  <c:v>28</c:v>
                </c:pt>
                <c:pt idx="1">
                  <c:v>34</c:v>
                </c:pt>
                <c:pt idx="2">
                  <c:v>36</c:v>
                </c:pt>
                <c:pt idx="3" formatCode="General">
                  <c:v>35</c:v>
                </c:pt>
                <c:pt idx="4" formatCode="General">
                  <c:v>41</c:v>
                </c:pt>
                <c:pt idx="7" formatCode="General">
                  <c:v>12</c:v>
                </c:pt>
                <c:pt idx="8" formatCode="General">
                  <c:v>7</c:v>
                </c:pt>
                <c:pt idx="9" formatCode="General">
                  <c:v>2</c:v>
                </c:pt>
                <c:pt idx="10" formatCode="General">
                  <c:v>0</c:v>
                </c:pt>
                <c:pt idx="11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9-4950-83B7-8C9AA1D856A6}"/>
            </c:ext>
          </c:extLst>
        </c:ser>
        <c:ser>
          <c:idx val="2"/>
          <c:order val="2"/>
          <c:tx>
            <c:strRef>
              <c:f>'Biðlisti og biðtími'!$B$35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biðtími'!$AA$35:$AL$35</c:f>
              <c:numCache>
                <c:formatCode>#,##0</c:formatCode>
                <c:ptCount val="12"/>
                <c:pt idx="0">
                  <c:v>0</c:v>
                </c:pt>
                <c:pt idx="3" formatCode="General">
                  <c:v>1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99-4950-83B7-8C9AA1D8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Endurgerð brjósts: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biðtími'!$B$39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biðtími'!$AA$39:$AL$39</c:f>
              <c:numCache>
                <c:formatCode>#,##0</c:formatCode>
                <c:ptCount val="12"/>
                <c:pt idx="0">
                  <c:v>53</c:v>
                </c:pt>
                <c:pt idx="1">
                  <c:v>57</c:v>
                </c:pt>
                <c:pt idx="2">
                  <c:v>61</c:v>
                </c:pt>
                <c:pt idx="3" formatCode="General">
                  <c:v>54</c:v>
                </c:pt>
                <c:pt idx="4" formatCode="General">
                  <c:v>58</c:v>
                </c:pt>
                <c:pt idx="5" formatCode="General">
                  <c:v>60</c:v>
                </c:pt>
                <c:pt idx="6" formatCode="General">
                  <c:v>50</c:v>
                </c:pt>
                <c:pt idx="7" formatCode="General">
                  <c:v>64</c:v>
                </c:pt>
                <c:pt idx="8" formatCode="General">
                  <c:v>56</c:v>
                </c:pt>
                <c:pt idx="9" formatCode="General">
                  <c:v>58</c:v>
                </c:pt>
                <c:pt idx="10" formatCode="General">
                  <c:v>57</c:v>
                </c:pt>
                <c:pt idx="11" formatCode="General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2-43D3-956B-51440D04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</a:t>
            </a:r>
            <a:r>
              <a:rPr lang="is-IS" baseline="0"/>
              <a:t> til brjóstaminnkunar</a:t>
            </a:r>
            <a:r>
              <a:rPr lang="is-IS"/>
              <a:t>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biðtími'!$B$33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biðtími'!$AA$33:$AL$33</c:f>
              <c:numCache>
                <c:formatCode>#,##0</c:formatCode>
                <c:ptCount val="12"/>
                <c:pt idx="0">
                  <c:v>69</c:v>
                </c:pt>
                <c:pt idx="1">
                  <c:v>70</c:v>
                </c:pt>
                <c:pt idx="2">
                  <c:v>72</c:v>
                </c:pt>
                <c:pt idx="3" formatCode="General">
                  <c:v>59</c:v>
                </c:pt>
                <c:pt idx="4" formatCode="General">
                  <c:v>50</c:v>
                </c:pt>
                <c:pt idx="5" formatCode="General">
                  <c:v>56</c:v>
                </c:pt>
                <c:pt idx="6" formatCode="General">
                  <c:v>59</c:v>
                </c:pt>
                <c:pt idx="7" formatCode="General">
                  <c:v>61</c:v>
                </c:pt>
                <c:pt idx="8" formatCode="General">
                  <c:v>62</c:v>
                </c:pt>
                <c:pt idx="9" formatCode="General">
                  <c:v>68</c:v>
                </c:pt>
                <c:pt idx="10" formatCode="General">
                  <c:v>89</c:v>
                </c:pt>
                <c:pt idx="11" formatCode="General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0-4ADC-81CF-1060BAD0C95B}"/>
            </c:ext>
          </c:extLst>
        </c:ser>
        <c:ser>
          <c:idx val="1"/>
          <c:order val="1"/>
          <c:tx>
            <c:strRef>
              <c:f>'Biðlisti og biðtími'!$B$34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biðtími'!$AA$34:$AL$34</c:f>
              <c:numCache>
                <c:formatCode>#,##0</c:formatCode>
                <c:ptCount val="12"/>
                <c:pt idx="0">
                  <c:v>28</c:v>
                </c:pt>
                <c:pt idx="1">
                  <c:v>34</c:v>
                </c:pt>
                <c:pt idx="2">
                  <c:v>36</c:v>
                </c:pt>
                <c:pt idx="3" formatCode="General">
                  <c:v>35</c:v>
                </c:pt>
                <c:pt idx="4" formatCode="General">
                  <c:v>41</c:v>
                </c:pt>
                <c:pt idx="7" formatCode="General">
                  <c:v>12</c:v>
                </c:pt>
                <c:pt idx="8" formatCode="General">
                  <c:v>7</c:v>
                </c:pt>
                <c:pt idx="9" formatCode="General">
                  <c:v>2</c:v>
                </c:pt>
                <c:pt idx="10" formatCode="General">
                  <c:v>0</c:v>
                </c:pt>
                <c:pt idx="11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0-4ADC-81CF-1060BAD0C95B}"/>
            </c:ext>
          </c:extLst>
        </c:ser>
        <c:ser>
          <c:idx val="2"/>
          <c:order val="2"/>
          <c:tx>
            <c:strRef>
              <c:f>'Biðlisti og biðtími'!$B$35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biðtími'!$AA$35:$AL$35</c:f>
              <c:numCache>
                <c:formatCode>#,##0</c:formatCode>
                <c:ptCount val="12"/>
                <c:pt idx="0">
                  <c:v>0</c:v>
                </c:pt>
                <c:pt idx="3" formatCode="General">
                  <c:v>1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0-4ADC-81CF-1060BAD0C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Úrnám hlusta brjósts: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aðgerðir'!$B$19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aðgerðir'!$C$19:$N$19</c:f>
              <c:numCache>
                <c:formatCode>_(* #,##0_);_(* \(#,##0\);_(* "-"_);_(@_)</c:formatCode>
                <c:ptCount val="12"/>
                <c:pt idx="0">
                  <c:v>97</c:v>
                </c:pt>
                <c:pt idx="1">
                  <c:v>98</c:v>
                </c:pt>
                <c:pt idx="2">
                  <c:v>113</c:v>
                </c:pt>
                <c:pt idx="3">
                  <c:v>118</c:v>
                </c:pt>
                <c:pt idx="4">
                  <c:v>126</c:v>
                </c:pt>
                <c:pt idx="5">
                  <c:v>129</c:v>
                </c:pt>
                <c:pt idx="6" formatCode="General">
                  <c:v>129</c:v>
                </c:pt>
                <c:pt idx="7">
                  <c:v>127</c:v>
                </c:pt>
                <c:pt idx="8">
                  <c:v>143</c:v>
                </c:pt>
                <c:pt idx="9">
                  <c:v>171</c:v>
                </c:pt>
                <c:pt idx="10">
                  <c:v>181</c:v>
                </c:pt>
                <c:pt idx="1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0-49A9-A71F-5AB8F9E85A35}"/>
            </c:ext>
          </c:extLst>
        </c:ser>
        <c:ser>
          <c:idx val="1"/>
          <c:order val="1"/>
          <c:tx>
            <c:strRef>
              <c:f>'Framkvæmdar aðgerðir'!$B$20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aðgerðir'!$C$20:$N$20</c:f>
              <c:numCache>
                <c:formatCode>_(* #,##0_);_(* \(#,##0\);_(* "-"_);_(@_)</c:formatCode>
                <c:ptCount val="12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20</c:v>
                </c:pt>
                <c:pt idx="7" formatCode="General">
                  <c:v>7</c:v>
                </c:pt>
                <c:pt idx="8">
                  <c:v>6</c:v>
                </c:pt>
                <c:pt idx="9">
                  <c:v>25</c:v>
                </c:pt>
                <c:pt idx="10" formatCode="General">
                  <c:v>29</c:v>
                </c:pt>
                <c:pt idx="11" formatCode="General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0-49A9-A71F-5AB8F9E85A35}"/>
            </c:ext>
          </c:extLst>
        </c:ser>
        <c:ser>
          <c:idx val="2"/>
          <c:order val="2"/>
          <c:tx>
            <c:strRef>
              <c:f>'Framkvæmdar aðgerðir'!$B$21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aðgerðir'!$C$21:$N$21</c:f>
              <c:numCache>
                <c:formatCode>_(* #,##0_);_(* \(#,##0\);_(* "-"_);_(@_)</c:formatCode>
                <c:ptCount val="12"/>
                <c:pt idx="0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0-49A9-A71F-5AB8F9E8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383202099737554E-3"/>
          <c:y val="0.84606372120151652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 til brjóstaminnkunar: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aðgerðir'!$B$31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aðgerðir'!$C$31:$N$31</c:f>
              <c:numCache>
                <c:formatCode>_(* #,##0_);_(* \(#,##0\);_(* "-"_);_(@_)</c:formatCode>
                <c:ptCount val="12"/>
                <c:pt idx="0">
                  <c:v>40</c:v>
                </c:pt>
                <c:pt idx="1">
                  <c:v>38</c:v>
                </c:pt>
                <c:pt idx="2">
                  <c:v>44</c:v>
                </c:pt>
                <c:pt idx="3">
                  <c:v>62</c:v>
                </c:pt>
                <c:pt idx="4">
                  <c:v>66</c:v>
                </c:pt>
                <c:pt idx="5">
                  <c:v>52</c:v>
                </c:pt>
                <c:pt idx="6" formatCode="General">
                  <c:v>39</c:v>
                </c:pt>
                <c:pt idx="7" formatCode="General">
                  <c:v>41</c:v>
                </c:pt>
                <c:pt idx="8" formatCode="General">
                  <c:v>32</c:v>
                </c:pt>
                <c:pt idx="9" formatCode="General">
                  <c:v>47</c:v>
                </c:pt>
                <c:pt idx="10" formatCode="General">
                  <c:v>45</c:v>
                </c:pt>
                <c:pt idx="11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D-47F9-92E8-F59446343DEF}"/>
            </c:ext>
          </c:extLst>
        </c:ser>
        <c:ser>
          <c:idx val="1"/>
          <c:order val="1"/>
          <c:tx>
            <c:strRef>
              <c:f>'Framkvæmdar aðgerðir'!$B$32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aðgerðir'!$C$32:$N$32</c:f>
              <c:numCache>
                <c:formatCode>_(* #,##0_);_(* \(#,##0\);_(* "-"_);_(@_)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7" formatCode="General">
                  <c:v>8</c:v>
                </c:pt>
                <c:pt idx="8" formatCode="General">
                  <c:v>7</c:v>
                </c:pt>
                <c:pt idx="9" formatCode="General">
                  <c:v>8</c:v>
                </c:pt>
                <c:pt idx="10" formatCode="General">
                  <c:v>10</c:v>
                </c:pt>
                <c:pt idx="11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D-47F9-92E8-F59446343DEF}"/>
            </c:ext>
          </c:extLst>
        </c:ser>
        <c:ser>
          <c:idx val="2"/>
          <c:order val="2"/>
          <c:tx>
            <c:strRef>
              <c:f>'Framkvæmdar aðgerðir'!$B$33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aðgerðir'!$C$33:$N$33</c:f>
              <c:numCache>
                <c:formatCode>_(* #,##0_);_(* \(#,##0\);_(* "-"_);_(@_)</c:formatCode>
                <c:ptCount val="12"/>
                <c:pt idx="0">
                  <c:v>18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4</c:v>
                </c:pt>
                <c:pt idx="7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D-47F9-92E8-F5944634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Brjóstnám: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aðgerðir'!$B$25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aðgerðir'!$C$25:$N$25</c:f>
              <c:numCache>
                <c:formatCode>_(* #,##0_);_(* \(#,##0\);_(* "-"_);_(@_)</c:formatCode>
                <c:ptCount val="12"/>
                <c:pt idx="0">
                  <c:v>149</c:v>
                </c:pt>
                <c:pt idx="1">
                  <c:v>135</c:v>
                </c:pt>
                <c:pt idx="2">
                  <c:v>134</c:v>
                </c:pt>
                <c:pt idx="3">
                  <c:v>140</c:v>
                </c:pt>
                <c:pt idx="4">
                  <c:v>138</c:v>
                </c:pt>
                <c:pt idx="5">
                  <c:v>147</c:v>
                </c:pt>
                <c:pt idx="6" formatCode="General">
                  <c:v>164</c:v>
                </c:pt>
                <c:pt idx="7">
                  <c:v>166</c:v>
                </c:pt>
                <c:pt idx="8">
                  <c:v>159</c:v>
                </c:pt>
                <c:pt idx="9">
                  <c:v>140</c:v>
                </c:pt>
                <c:pt idx="10">
                  <c:v>135</c:v>
                </c:pt>
                <c:pt idx="1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2-4727-B549-7AB11FE983B1}"/>
            </c:ext>
          </c:extLst>
        </c:ser>
        <c:ser>
          <c:idx val="1"/>
          <c:order val="1"/>
          <c:tx>
            <c:strRef>
              <c:f>'Framkvæmdar aðgerðir'!$B$26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aðgerðir'!$C$26:$N$26</c:f>
              <c:numCache>
                <c:formatCode>_(* #,##0_);_(* \(#,##0\);_(* "-"_);_(@_)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7" formatCode="General">
                  <c:v>9</c:v>
                </c:pt>
                <c:pt idx="8">
                  <c:v>10</c:v>
                </c:pt>
                <c:pt idx="9">
                  <c:v>9</c:v>
                </c:pt>
                <c:pt idx="10" formatCode="General">
                  <c:v>9</c:v>
                </c:pt>
                <c:pt idx="11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2-4727-B549-7AB11FE983B1}"/>
            </c:ext>
          </c:extLst>
        </c:ser>
        <c:ser>
          <c:idx val="2"/>
          <c:order val="2"/>
          <c:tx>
            <c:strRef>
              <c:f>'Framkvæmdar aðgerðir'!$B$27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aðgerðir'!$C$27:$N$27</c:f>
              <c:numCache>
                <c:formatCode>_(* #,##0_);_(* \(#,##0\);_(* "-"_);_(@_)</c:formatCode>
                <c:ptCount val="12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2-4727-B549-7AB11FE9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 til brjóstaminnkunar: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aðgerðir'!$B$31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aðgerðir'!$C$31:$N$31</c:f>
              <c:numCache>
                <c:formatCode>_(* #,##0_);_(* \(#,##0\);_(* "-"_);_(@_)</c:formatCode>
                <c:ptCount val="12"/>
                <c:pt idx="0">
                  <c:v>40</c:v>
                </c:pt>
                <c:pt idx="1">
                  <c:v>38</c:v>
                </c:pt>
                <c:pt idx="2">
                  <c:v>44</c:v>
                </c:pt>
                <c:pt idx="3">
                  <c:v>62</c:v>
                </c:pt>
                <c:pt idx="4">
                  <c:v>66</c:v>
                </c:pt>
                <c:pt idx="5">
                  <c:v>52</c:v>
                </c:pt>
                <c:pt idx="6" formatCode="General">
                  <c:v>39</c:v>
                </c:pt>
                <c:pt idx="7" formatCode="General">
                  <c:v>41</c:v>
                </c:pt>
                <c:pt idx="8" formatCode="General">
                  <c:v>32</c:v>
                </c:pt>
                <c:pt idx="9" formatCode="General">
                  <c:v>47</c:v>
                </c:pt>
                <c:pt idx="10" formatCode="General">
                  <c:v>45</c:v>
                </c:pt>
                <c:pt idx="11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2-41FE-BAB4-2A0B6DA4273F}"/>
            </c:ext>
          </c:extLst>
        </c:ser>
        <c:ser>
          <c:idx val="1"/>
          <c:order val="1"/>
          <c:tx>
            <c:strRef>
              <c:f>'Framkvæmdar aðgerðir'!$B$32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aðgerðir'!$C$32:$N$32</c:f>
              <c:numCache>
                <c:formatCode>_(* #,##0_);_(* \(#,##0\);_(* "-"_);_(@_)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7" formatCode="General">
                  <c:v>8</c:v>
                </c:pt>
                <c:pt idx="8" formatCode="General">
                  <c:v>7</c:v>
                </c:pt>
                <c:pt idx="9" formatCode="General">
                  <c:v>8</c:v>
                </c:pt>
                <c:pt idx="10" formatCode="General">
                  <c:v>10</c:v>
                </c:pt>
                <c:pt idx="11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2-41FE-BAB4-2A0B6DA4273F}"/>
            </c:ext>
          </c:extLst>
        </c:ser>
        <c:ser>
          <c:idx val="2"/>
          <c:order val="2"/>
          <c:tx>
            <c:strRef>
              <c:f>'Framkvæmdar aðgerðir'!$B$33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aðgerðir'!$C$33:$N$33</c:f>
              <c:numCache>
                <c:formatCode>_(* #,##0_);_(* \(#,##0\);_(* "-"_);_(@_)</c:formatCode>
                <c:ptCount val="12"/>
                <c:pt idx="0">
                  <c:v>18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4</c:v>
                </c:pt>
                <c:pt idx="7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22-41FE-BAB4-2A0B6DA42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Skurðaðgerðir á augasteinum: Fjöldi</a:t>
            </a:r>
            <a:r>
              <a:rPr lang="is-IS" baseline="0"/>
              <a:t> sem hefur beðið lengur en 3 mánuði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biðtími'!$B$7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biðtími'!$BD$5:$BO$5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okt.19</c:v>
                </c:pt>
                <c:pt idx="5">
                  <c:v>feb.20</c:v>
                </c:pt>
                <c:pt idx="6">
                  <c:v>jún.20</c:v>
                </c:pt>
                <c:pt idx="7">
                  <c:v>sep.20</c:v>
                </c:pt>
                <c:pt idx="8">
                  <c:v>jan.21</c:v>
                </c:pt>
                <c:pt idx="9">
                  <c:v>sep.21</c:v>
                </c:pt>
                <c:pt idx="10">
                  <c:v>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biðtími'!$BD$7:$BO$7</c:f>
              <c:numCache>
                <c:formatCode>#,##0</c:formatCode>
                <c:ptCount val="12"/>
                <c:pt idx="0">
                  <c:v>43</c:v>
                </c:pt>
                <c:pt idx="1">
                  <c:v>22</c:v>
                </c:pt>
                <c:pt idx="2">
                  <c:v>116</c:v>
                </c:pt>
                <c:pt idx="3">
                  <c:v>45</c:v>
                </c:pt>
                <c:pt idx="4">
                  <c:v>326</c:v>
                </c:pt>
                <c:pt idx="5">
                  <c:v>391</c:v>
                </c:pt>
                <c:pt idx="6">
                  <c:v>544</c:v>
                </c:pt>
                <c:pt idx="7">
                  <c:v>596</c:v>
                </c:pt>
                <c:pt idx="8">
                  <c:v>673</c:v>
                </c:pt>
                <c:pt idx="9">
                  <c:v>1334</c:v>
                </c:pt>
                <c:pt idx="10">
                  <c:v>1616</c:v>
                </c:pt>
                <c:pt idx="11">
                  <c:v>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3-427B-95AF-8ED410AD6A6D}"/>
            </c:ext>
          </c:extLst>
        </c:ser>
        <c:ser>
          <c:idx val="1"/>
          <c:order val="1"/>
          <c:tx>
            <c:strRef>
              <c:f>'Biðlisti og biðtími'!$B$8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biðtími'!$BD$5:$BO$5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okt.19</c:v>
                </c:pt>
                <c:pt idx="5">
                  <c:v>feb.20</c:v>
                </c:pt>
                <c:pt idx="6">
                  <c:v>jún.20</c:v>
                </c:pt>
                <c:pt idx="7">
                  <c:v>sep.20</c:v>
                </c:pt>
                <c:pt idx="8">
                  <c:v>jan.21</c:v>
                </c:pt>
                <c:pt idx="9">
                  <c:v>sep.21</c:v>
                </c:pt>
                <c:pt idx="10">
                  <c:v>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biðtími'!$BD$8:$BO$8</c:f>
              <c:numCache>
                <c:formatCode>#,##0</c:formatCode>
                <c:ptCount val="12"/>
                <c:pt idx="0">
                  <c:v>81</c:v>
                </c:pt>
                <c:pt idx="1">
                  <c:v>78</c:v>
                </c:pt>
                <c:pt idx="2">
                  <c:v>82</c:v>
                </c:pt>
                <c:pt idx="3">
                  <c:v>94</c:v>
                </c:pt>
                <c:pt idx="4">
                  <c:v>74</c:v>
                </c:pt>
                <c:pt idx="7">
                  <c:v>97</c:v>
                </c:pt>
                <c:pt idx="8">
                  <c:v>0</c:v>
                </c:pt>
                <c:pt idx="9">
                  <c:v>84</c:v>
                </c:pt>
                <c:pt idx="10">
                  <c:v>138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3-427B-95AF-8ED410AD6A6D}"/>
            </c:ext>
          </c:extLst>
        </c:ser>
        <c:ser>
          <c:idx val="2"/>
          <c:order val="2"/>
          <c:tx>
            <c:strRef>
              <c:f>'Biðlisti og biðtími'!$B$9</c:f>
              <c:strCache>
                <c:ptCount val="1"/>
                <c:pt idx="0">
                  <c:v>Sjónlag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biðtími'!$BD$5:$BO$5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okt.19</c:v>
                </c:pt>
                <c:pt idx="5">
                  <c:v>feb.20</c:v>
                </c:pt>
                <c:pt idx="6">
                  <c:v>jún.20</c:v>
                </c:pt>
                <c:pt idx="7">
                  <c:v>sep.20</c:v>
                </c:pt>
                <c:pt idx="8">
                  <c:v>jan.21</c:v>
                </c:pt>
                <c:pt idx="9">
                  <c:v>sep.21</c:v>
                </c:pt>
                <c:pt idx="10">
                  <c:v>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biðtími'!$BD$9:$BO$9</c:f>
              <c:numCache>
                <c:formatCode>#,##0</c:formatCode>
                <c:ptCount val="12"/>
                <c:pt idx="0">
                  <c:v>267</c:v>
                </c:pt>
                <c:pt idx="1">
                  <c:v>341</c:v>
                </c:pt>
                <c:pt idx="2">
                  <c:v>418</c:v>
                </c:pt>
                <c:pt idx="3">
                  <c:v>376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3-427B-95AF-8ED410AD6A6D}"/>
            </c:ext>
          </c:extLst>
        </c:ser>
        <c:ser>
          <c:idx val="3"/>
          <c:order val="3"/>
          <c:tx>
            <c:strRef>
              <c:f>'Biðlisti og biðtími'!$B$10</c:f>
              <c:strCache>
                <c:ptCount val="1"/>
                <c:pt idx="0">
                  <c:v>LaserSjón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'Biðlisti og biðtími'!$BD$5:$BO$5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okt.19</c:v>
                </c:pt>
                <c:pt idx="5">
                  <c:v>feb.20</c:v>
                </c:pt>
                <c:pt idx="6">
                  <c:v>jún.20</c:v>
                </c:pt>
                <c:pt idx="7">
                  <c:v>sep.20</c:v>
                </c:pt>
                <c:pt idx="8">
                  <c:v>jan.21</c:v>
                </c:pt>
                <c:pt idx="9">
                  <c:v>sep.21</c:v>
                </c:pt>
                <c:pt idx="10">
                  <c:v>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biðtími'!$BD$10:$BO$10</c:f>
              <c:numCache>
                <c:formatCode>#,##0</c:formatCode>
                <c:ptCount val="12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242</c:v>
                </c:pt>
                <c:pt idx="6">
                  <c:v>358</c:v>
                </c:pt>
                <c:pt idx="7">
                  <c:v>136</c:v>
                </c:pt>
                <c:pt idx="8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A3-427B-95AF-8ED410AD6A6D}"/>
            </c:ext>
          </c:extLst>
        </c:ser>
        <c:ser>
          <c:idx val="4"/>
          <c:order val="4"/>
          <c:tx>
            <c:strRef>
              <c:f>'Biðlisti og biðtími'!$B$11</c:f>
              <c:strCache>
                <c:ptCount val="1"/>
                <c:pt idx="0">
                  <c:v>Lentis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'Biðlisti og biðtími'!$BD$5:$BO$5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okt.19</c:v>
                </c:pt>
                <c:pt idx="5">
                  <c:v>feb.20</c:v>
                </c:pt>
                <c:pt idx="6">
                  <c:v>jún.20</c:v>
                </c:pt>
                <c:pt idx="7">
                  <c:v>sep.20</c:v>
                </c:pt>
                <c:pt idx="8">
                  <c:v>jan.21</c:v>
                </c:pt>
                <c:pt idx="9">
                  <c:v>sep.21</c:v>
                </c:pt>
                <c:pt idx="10">
                  <c:v>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biðtími'!$BD$11:$BO$11</c:f>
              <c:numCache>
                <c:formatCode>#,##0</c:formatCode>
                <c:ptCount val="12"/>
                <c:pt idx="10">
                  <c:v>269</c:v>
                </c:pt>
                <c:pt idx="1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A3-427B-95AF-8ED410AD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Endurgerð brjósts: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aðgerðir'!$B$37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aðgerðir'!$C$37:$N$37</c:f>
              <c:numCache>
                <c:formatCode>_(* #,##0_);_(* \(#,##0\);_(* "-"_);_(@_)</c:formatCode>
                <c:ptCount val="12"/>
                <c:pt idx="0">
                  <c:v>56</c:v>
                </c:pt>
                <c:pt idx="1">
                  <c:v>58</c:v>
                </c:pt>
                <c:pt idx="2">
                  <c:v>64</c:v>
                </c:pt>
                <c:pt idx="3">
                  <c:v>72</c:v>
                </c:pt>
                <c:pt idx="4">
                  <c:v>88</c:v>
                </c:pt>
                <c:pt idx="5">
                  <c:v>91</c:v>
                </c:pt>
                <c:pt idx="6" formatCode="General">
                  <c:v>70</c:v>
                </c:pt>
                <c:pt idx="7" formatCode="General">
                  <c:v>71</c:v>
                </c:pt>
                <c:pt idx="8" formatCode="General">
                  <c:v>62</c:v>
                </c:pt>
                <c:pt idx="9" formatCode="General">
                  <c:v>76</c:v>
                </c:pt>
                <c:pt idx="10" formatCode="General">
                  <c:v>72</c:v>
                </c:pt>
                <c:pt idx="11" formatCode="General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C-474E-BA0F-CB47003ED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Skurðaðgerðir á maga vegna offitu: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biðtími'!$B$45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biðtími'!$AA$45:$AL$45</c:f>
              <c:numCache>
                <c:formatCode>#,##0</c:formatCode>
                <c:ptCount val="12"/>
                <c:pt idx="0">
                  <c:v>63</c:v>
                </c:pt>
                <c:pt idx="1">
                  <c:v>56</c:v>
                </c:pt>
                <c:pt idx="2">
                  <c:v>89</c:v>
                </c:pt>
                <c:pt idx="3">
                  <c:v>101</c:v>
                </c:pt>
                <c:pt idx="4">
                  <c:v>93</c:v>
                </c:pt>
                <c:pt idx="5">
                  <c:v>84</c:v>
                </c:pt>
                <c:pt idx="6">
                  <c:v>90</c:v>
                </c:pt>
                <c:pt idx="7">
                  <c:v>96</c:v>
                </c:pt>
                <c:pt idx="8">
                  <c:v>86</c:v>
                </c:pt>
                <c:pt idx="9">
                  <c:v>104</c:v>
                </c:pt>
                <c:pt idx="10">
                  <c:v>86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F-44CD-9380-AAAB100C2CE1}"/>
            </c:ext>
          </c:extLst>
        </c:ser>
        <c:ser>
          <c:idx val="1"/>
          <c:order val="1"/>
          <c:tx>
            <c:strRef>
              <c:f>'Biðlisti og biðtími'!$B$46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biðtími'!$AA$46:$AL$46</c:f>
              <c:numCache>
                <c:formatCode>General</c:formatCode>
                <c:ptCount val="12"/>
                <c:pt idx="0">
                  <c:v>23</c:v>
                </c:pt>
                <c:pt idx="1">
                  <c:v>28</c:v>
                </c:pt>
                <c:pt idx="2" formatCode="#,##0">
                  <c:v>30</c:v>
                </c:pt>
                <c:pt idx="3">
                  <c:v>22</c:v>
                </c:pt>
                <c:pt idx="4">
                  <c:v>27</c:v>
                </c:pt>
                <c:pt idx="6">
                  <c:v>111</c:v>
                </c:pt>
                <c:pt idx="7">
                  <c:v>195</c:v>
                </c:pt>
                <c:pt idx="8">
                  <c:v>139</c:v>
                </c:pt>
                <c:pt idx="1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F-44CD-9380-AAAB100C2CE1}"/>
            </c:ext>
          </c:extLst>
        </c:ser>
        <c:ser>
          <c:idx val="2"/>
          <c:order val="2"/>
          <c:tx>
            <c:strRef>
              <c:f>'Biðlisti og biðtími'!$B$47</c:f>
              <c:strCache>
                <c:ptCount val="1"/>
                <c:pt idx="0">
                  <c:v>Gravitas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biðtími'!$AA$47:$AL$47</c:f>
              <c:numCache>
                <c:formatCode>General</c:formatCode>
                <c:ptCount val="12"/>
                <c:pt idx="0">
                  <c:v>32</c:v>
                </c:pt>
                <c:pt idx="1">
                  <c:v>8</c:v>
                </c:pt>
                <c:pt idx="2">
                  <c:v>10</c:v>
                </c:pt>
                <c:pt idx="4">
                  <c:v>20</c:v>
                </c:pt>
                <c:pt idx="6">
                  <c:v>47</c:v>
                </c:pt>
                <c:pt idx="8">
                  <c:v>109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F-44CD-9380-AAAB100C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Gallsteinaaðgerðir eða steinbrjótsmeðferð: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biðtími'!$B$50</c:f>
              <c:strCache>
                <c:ptCount val="1"/>
                <c:pt idx="0">
                  <c:v>Landspítalib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biðtími'!$AA$50:$AL$50</c:f>
              <c:numCache>
                <c:formatCode>General</c:formatCode>
                <c:ptCount val="12"/>
                <c:pt idx="0" formatCode="#,##0">
                  <c:v>76</c:v>
                </c:pt>
                <c:pt idx="1">
                  <c:v>61</c:v>
                </c:pt>
                <c:pt idx="2" formatCode="#,##0">
                  <c:v>90</c:v>
                </c:pt>
                <c:pt idx="3" formatCode="#,##0">
                  <c:v>90</c:v>
                </c:pt>
                <c:pt idx="4" formatCode="#,##0">
                  <c:v>93</c:v>
                </c:pt>
                <c:pt idx="5" formatCode="#,##0">
                  <c:v>100</c:v>
                </c:pt>
                <c:pt idx="6" formatCode="#,##0">
                  <c:v>124</c:v>
                </c:pt>
                <c:pt idx="7" formatCode="#,##0">
                  <c:v>158</c:v>
                </c:pt>
                <c:pt idx="8" formatCode="#,##0">
                  <c:v>159</c:v>
                </c:pt>
                <c:pt idx="9" formatCode="#,##0">
                  <c:v>210</c:v>
                </c:pt>
                <c:pt idx="10" formatCode="#,##0">
                  <c:v>165</c:v>
                </c:pt>
                <c:pt idx="11" formatCode="#,##0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5-44DD-A853-0CB3A4A24D67}"/>
            </c:ext>
          </c:extLst>
        </c:ser>
        <c:ser>
          <c:idx val="1"/>
          <c:order val="1"/>
          <c:tx>
            <c:strRef>
              <c:f>'Biðlisti og biðtími'!$B$51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biðtími'!$AA$51:$AL$51</c:f>
              <c:numCache>
                <c:formatCode>#,##0</c:formatCode>
                <c:ptCount val="12"/>
                <c:pt idx="0">
                  <c:v>37</c:v>
                </c:pt>
                <c:pt idx="1">
                  <c:v>44</c:v>
                </c:pt>
                <c:pt idx="2">
                  <c:v>0</c:v>
                </c:pt>
                <c:pt idx="3" formatCode="General">
                  <c:v>31</c:v>
                </c:pt>
                <c:pt idx="4" formatCode="General">
                  <c:v>16</c:v>
                </c:pt>
                <c:pt idx="7" formatCode="General">
                  <c:v>21</c:v>
                </c:pt>
                <c:pt idx="8" formatCode="General">
                  <c:v>27</c:v>
                </c:pt>
                <c:pt idx="9" formatCode="General">
                  <c:v>29</c:v>
                </c:pt>
                <c:pt idx="10" formatCode="General">
                  <c:v>24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5-44DD-A853-0CB3A4A24D67}"/>
            </c:ext>
          </c:extLst>
        </c:ser>
        <c:ser>
          <c:idx val="2"/>
          <c:order val="2"/>
          <c:tx>
            <c:strRef>
              <c:f>'Biðlisti og biðtími'!$B$52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biðtími'!$AA$52:$AL$52</c:f>
              <c:numCache>
                <c:formatCode>#,##0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 formatCode="General">
                  <c:v>18</c:v>
                </c:pt>
                <c:pt idx="4" formatCode="General">
                  <c:v>11</c:v>
                </c:pt>
                <c:pt idx="5" formatCode="General">
                  <c:v>16</c:v>
                </c:pt>
                <c:pt idx="6" formatCode="General">
                  <c:v>18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21</c:v>
                </c:pt>
                <c:pt idx="10" formatCode="General">
                  <c:v>23</c:v>
                </c:pt>
                <c:pt idx="11" formatCode="General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5-44DD-A853-0CB3A4A2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</a:t>
            </a:r>
            <a:r>
              <a:rPr lang="is-IS" baseline="0"/>
              <a:t> vegna vélindabakflæðis og þindarslits</a:t>
            </a:r>
            <a:r>
              <a:rPr lang="is-IS"/>
              <a:t>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'Biðlisti og biðtími'!$B$43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biðtími'!$AA$43:$AL$43</c:f>
              <c:numCache>
                <c:formatCode>#,##0</c:formatCode>
                <c:ptCount val="12"/>
                <c:pt idx="0">
                  <c:v>40</c:v>
                </c:pt>
                <c:pt idx="1">
                  <c:v>33</c:v>
                </c:pt>
                <c:pt idx="2">
                  <c:v>41</c:v>
                </c:pt>
                <c:pt idx="3">
                  <c:v>35</c:v>
                </c:pt>
                <c:pt idx="4">
                  <c:v>52</c:v>
                </c:pt>
                <c:pt idx="5">
                  <c:v>51</c:v>
                </c:pt>
                <c:pt idx="6">
                  <c:v>53</c:v>
                </c:pt>
                <c:pt idx="7">
                  <c:v>55</c:v>
                </c:pt>
                <c:pt idx="8">
                  <c:v>58</c:v>
                </c:pt>
                <c:pt idx="9">
                  <c:v>65</c:v>
                </c:pt>
                <c:pt idx="10">
                  <c:v>66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8-4191-8CF5-F23946D6E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Skurðaðgerðir á maga vegna offitu: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aðgerðir'!$B$45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aðgerðir'!$C$45:$N$45</c:f>
              <c:numCache>
                <c:formatCode>_(* #,##0_);_(* \(#,##0\);_(* "-"_);_(@_)</c:formatCode>
                <c:ptCount val="12"/>
                <c:pt idx="0">
                  <c:v>42</c:v>
                </c:pt>
                <c:pt idx="1">
                  <c:v>73</c:v>
                </c:pt>
                <c:pt idx="2">
                  <c:v>65</c:v>
                </c:pt>
                <c:pt idx="3">
                  <c:v>76</c:v>
                </c:pt>
                <c:pt idx="4">
                  <c:v>67</c:v>
                </c:pt>
                <c:pt idx="5">
                  <c:v>63</c:v>
                </c:pt>
                <c:pt idx="6" formatCode="General">
                  <c:v>39</c:v>
                </c:pt>
                <c:pt idx="7" formatCode="General">
                  <c:v>44</c:v>
                </c:pt>
                <c:pt idx="8" formatCode="General">
                  <c:v>60</c:v>
                </c:pt>
                <c:pt idx="9" formatCode="General">
                  <c:v>109</c:v>
                </c:pt>
                <c:pt idx="10" formatCode="General">
                  <c:v>93</c:v>
                </c:pt>
                <c:pt idx="11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7-470C-9EC2-8B9B2D951F81}"/>
            </c:ext>
          </c:extLst>
        </c:ser>
        <c:ser>
          <c:idx val="1"/>
          <c:order val="1"/>
          <c:tx>
            <c:strRef>
              <c:f>'Framkvæmdar aðgerðir'!$B$46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aðgerðir'!$C$46:$N$46</c:f>
              <c:numCache>
                <c:formatCode>_(* #,##0_);_(* \(#,##0\);_(* "-"_);_(@_)</c:formatCode>
                <c:ptCount val="12"/>
                <c:pt idx="0">
                  <c:v>58</c:v>
                </c:pt>
                <c:pt idx="1">
                  <c:v>103</c:v>
                </c:pt>
                <c:pt idx="2">
                  <c:v>114</c:v>
                </c:pt>
                <c:pt idx="3">
                  <c:v>143</c:v>
                </c:pt>
                <c:pt idx="4">
                  <c:v>224</c:v>
                </c:pt>
                <c:pt idx="6" formatCode="General">
                  <c:v>275</c:v>
                </c:pt>
                <c:pt idx="7" formatCode="General">
                  <c:v>339</c:v>
                </c:pt>
                <c:pt idx="8" formatCode="General">
                  <c:v>515</c:v>
                </c:pt>
                <c:pt idx="11" formatCode="General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7-470C-9EC2-8B9B2D951F81}"/>
            </c:ext>
          </c:extLst>
        </c:ser>
        <c:ser>
          <c:idx val="2"/>
          <c:order val="2"/>
          <c:tx>
            <c:strRef>
              <c:f>'Framkvæmdar aðgerðir'!$B$47</c:f>
              <c:strCache>
                <c:ptCount val="1"/>
                <c:pt idx="0">
                  <c:v>Gravitas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aðgerðir'!$C$47:$N$47</c:f>
              <c:numCache>
                <c:formatCode>_(* #,##0_);_(* \(#,##0\);_(* "-"_);_(@_)</c:formatCode>
                <c:ptCount val="12"/>
                <c:pt idx="0">
                  <c:v>296</c:v>
                </c:pt>
                <c:pt idx="1">
                  <c:v>243</c:v>
                </c:pt>
                <c:pt idx="2">
                  <c:v>179</c:v>
                </c:pt>
                <c:pt idx="4">
                  <c:v>157</c:v>
                </c:pt>
                <c:pt idx="6" formatCode="General">
                  <c:v>96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7-470C-9EC2-8B9B2D951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Gallsteinaaðgerðir eða steinbrjótsmeðferð: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aðgerðir'!$B$51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aðgerðir'!$C$51:$N$51</c:f>
              <c:numCache>
                <c:formatCode>_(* #,##0_);_(* \(#,##0\);_(* "-"_);_(@_)</c:formatCode>
                <c:ptCount val="12"/>
                <c:pt idx="0">
                  <c:v>629</c:v>
                </c:pt>
                <c:pt idx="1">
                  <c:v>617</c:v>
                </c:pt>
                <c:pt idx="2">
                  <c:v>545</c:v>
                </c:pt>
                <c:pt idx="3" formatCode="General">
                  <c:v>581</c:v>
                </c:pt>
                <c:pt idx="4">
                  <c:v>589</c:v>
                </c:pt>
                <c:pt idx="5">
                  <c:v>600</c:v>
                </c:pt>
                <c:pt idx="6" formatCode="General">
                  <c:v>516</c:v>
                </c:pt>
                <c:pt idx="7" formatCode="General">
                  <c:v>537</c:v>
                </c:pt>
                <c:pt idx="8" formatCode="General">
                  <c:v>519</c:v>
                </c:pt>
                <c:pt idx="9" formatCode="General">
                  <c:v>547</c:v>
                </c:pt>
                <c:pt idx="10" formatCode="General">
                  <c:v>580</c:v>
                </c:pt>
                <c:pt idx="11" formatCode="General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0-42CE-876C-D704BBBD5337}"/>
            </c:ext>
          </c:extLst>
        </c:ser>
        <c:ser>
          <c:idx val="1"/>
          <c:order val="1"/>
          <c:tx>
            <c:strRef>
              <c:f>'Framkvæmdar aðgerðir'!$B$52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aðgerðir'!$C$52:$N$52</c:f>
              <c:numCache>
                <c:formatCode>_(* #,##0_);_(* \(#,##0\);_(* "-"_);_(@_)</c:formatCode>
                <c:ptCount val="12"/>
                <c:pt idx="0">
                  <c:v>94</c:v>
                </c:pt>
                <c:pt idx="1">
                  <c:v>84</c:v>
                </c:pt>
                <c:pt idx="2">
                  <c:v>87</c:v>
                </c:pt>
                <c:pt idx="3" formatCode="General">
                  <c:v>91</c:v>
                </c:pt>
                <c:pt idx="4">
                  <c:v>110</c:v>
                </c:pt>
                <c:pt idx="7" formatCode="General">
                  <c:v>65</c:v>
                </c:pt>
                <c:pt idx="8">
                  <c:v>67</c:v>
                </c:pt>
                <c:pt idx="9">
                  <c:v>103</c:v>
                </c:pt>
                <c:pt idx="10" formatCode="General">
                  <c:v>114</c:v>
                </c:pt>
                <c:pt idx="11" formatCode="General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0-42CE-876C-D704BBBD5337}"/>
            </c:ext>
          </c:extLst>
        </c:ser>
        <c:ser>
          <c:idx val="2"/>
          <c:order val="2"/>
          <c:tx>
            <c:strRef>
              <c:f>'Framkvæmdar aðgerðir'!$B$53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aðgerðir'!$C$53:$N$53</c:f>
              <c:numCache>
                <c:formatCode>_(* #,##0_);_(* \(#,##0\);_(* "-"_);_(@_)</c:formatCode>
                <c:ptCount val="12"/>
                <c:pt idx="0">
                  <c:v>120</c:v>
                </c:pt>
                <c:pt idx="1">
                  <c:v>98</c:v>
                </c:pt>
                <c:pt idx="2">
                  <c:v>81</c:v>
                </c:pt>
                <c:pt idx="3" formatCode="General">
                  <c:v>73</c:v>
                </c:pt>
                <c:pt idx="4">
                  <c:v>79</c:v>
                </c:pt>
                <c:pt idx="5">
                  <c:v>67</c:v>
                </c:pt>
                <c:pt idx="6">
                  <c:v>68</c:v>
                </c:pt>
                <c:pt idx="7">
                  <c:v>64</c:v>
                </c:pt>
                <c:pt idx="8">
                  <c:v>59</c:v>
                </c:pt>
                <c:pt idx="9">
                  <c:v>64</c:v>
                </c:pt>
                <c:pt idx="10">
                  <c:v>79</c:v>
                </c:pt>
                <c:pt idx="11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0-42CE-876C-D704BBBD5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 vegna vélindabakflæðis/þindarslits: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aðgerðir'!$B$41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aðgerðir'!$C$41:$N$41</c:f>
              <c:numCache>
                <c:formatCode>_(* #,##0_);_(* \(#,##0\);_(* "-"_);_(@_)</c:formatCode>
                <c:ptCount val="12"/>
                <c:pt idx="0">
                  <c:v>48</c:v>
                </c:pt>
                <c:pt idx="1">
                  <c:v>47</c:v>
                </c:pt>
                <c:pt idx="2">
                  <c:v>47</c:v>
                </c:pt>
                <c:pt idx="3">
                  <c:v>51</c:v>
                </c:pt>
                <c:pt idx="4">
                  <c:v>55</c:v>
                </c:pt>
                <c:pt idx="5">
                  <c:v>58</c:v>
                </c:pt>
                <c:pt idx="6" formatCode="General">
                  <c:v>39</c:v>
                </c:pt>
                <c:pt idx="7" formatCode="General">
                  <c:v>40</c:v>
                </c:pt>
                <c:pt idx="8" formatCode="General">
                  <c:v>33</c:v>
                </c:pt>
                <c:pt idx="9" formatCode="General">
                  <c:v>49</c:v>
                </c:pt>
                <c:pt idx="10" formatCode="General">
                  <c:v>46</c:v>
                </c:pt>
                <c:pt idx="11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8-4430-BD23-8668CEDACA8F}"/>
            </c:ext>
          </c:extLst>
        </c:ser>
        <c:ser>
          <c:idx val="1"/>
          <c:order val="1"/>
          <c:tx>
            <c:strRef>
              <c:f>'Framkvæmdar aðgerðir'!$B$42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aðgerðir'!$C$42:$N$42</c:f>
              <c:numCache>
                <c:formatCode>_(* #,##0_);_(* \(#,##0\);_(* "-"_);_(@_)</c:formatCode>
                <c:ptCount val="12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8-4430-BD23-8668CEDA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Brottnám legs:</a:t>
            </a:r>
            <a:r>
              <a:rPr lang="en-US" baseline="0"/>
              <a:t> Heildarf</a:t>
            </a:r>
            <a:r>
              <a:rPr lang="en-US"/>
              <a:t>jöldi á biðlista og heildarfjöldi aðgerða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biðtími'!$AA$64:$AL$64</c:f>
              <c:numCache>
                <c:formatCode>#,##0</c:formatCode>
                <c:ptCount val="12"/>
                <c:pt idx="0">
                  <c:v>115</c:v>
                </c:pt>
                <c:pt idx="1">
                  <c:v>69</c:v>
                </c:pt>
                <c:pt idx="2">
                  <c:v>82</c:v>
                </c:pt>
                <c:pt idx="3">
                  <c:v>92</c:v>
                </c:pt>
                <c:pt idx="4">
                  <c:v>123</c:v>
                </c:pt>
                <c:pt idx="5">
                  <c:v>89</c:v>
                </c:pt>
                <c:pt idx="6">
                  <c:v>86</c:v>
                </c:pt>
                <c:pt idx="7" formatCode="General">
                  <c:v>124</c:v>
                </c:pt>
                <c:pt idx="8" formatCode="General">
                  <c:v>150</c:v>
                </c:pt>
                <c:pt idx="9">
                  <c:v>177</c:v>
                </c:pt>
                <c:pt idx="10">
                  <c:v>196</c:v>
                </c:pt>
                <c:pt idx="11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3-4F11-92C8-AF35F322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669663"/>
        <c:axId val="103675071"/>
      </c:barChart>
      <c:lineChart>
        <c:grouping val="standard"/>
        <c:varyColors val="0"/>
        <c:ser>
          <c:idx val="1"/>
          <c:order val="1"/>
          <c:tx>
            <c:v>Heildarfjöldi framkvæmdra aðgerða á undangengnum 12 mánuðum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biðtími'!$AA$5:$AK$5</c:f>
              <c:strCache>
                <c:ptCount val="11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</c:strCache>
            </c:strRef>
          </c:cat>
          <c:val>
            <c:numRef>
              <c:f>'Framkvæmdar aðgerðir'!$C$65:$N$65</c:f>
              <c:numCache>
                <c:formatCode>_(* #,##0_);_(* \(#,##0\);_(* "-"_);_(@_)</c:formatCode>
                <c:ptCount val="12"/>
                <c:pt idx="0">
                  <c:v>422</c:v>
                </c:pt>
                <c:pt idx="1">
                  <c:v>401</c:v>
                </c:pt>
                <c:pt idx="2">
                  <c:v>373</c:v>
                </c:pt>
                <c:pt idx="3" formatCode="General">
                  <c:v>341</c:v>
                </c:pt>
                <c:pt idx="4" formatCode="General">
                  <c:v>323</c:v>
                </c:pt>
                <c:pt idx="5" formatCode="General">
                  <c:v>286</c:v>
                </c:pt>
                <c:pt idx="6" formatCode="General">
                  <c:v>268</c:v>
                </c:pt>
                <c:pt idx="7">
                  <c:v>329</c:v>
                </c:pt>
                <c:pt idx="8">
                  <c:v>299</c:v>
                </c:pt>
                <c:pt idx="9">
                  <c:v>353</c:v>
                </c:pt>
                <c:pt idx="10">
                  <c:v>358</c:v>
                </c:pt>
                <c:pt idx="11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C3-4F11-92C8-AF35F322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69663"/>
        <c:axId val="103675071"/>
      </c:lineChart>
      <c:catAx>
        <c:axId val="10366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3675071"/>
        <c:crosses val="autoZero"/>
        <c:auto val="0"/>
        <c:lblAlgn val="ctr"/>
        <c:lblOffset val="100"/>
        <c:noMultiLvlLbl val="0"/>
      </c:catAx>
      <c:valAx>
        <c:axId val="10367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366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Valdar aðgerðir á grindarholslíffærum</a:t>
            </a:r>
            <a:r>
              <a:rPr lang="en-US" baseline="0"/>
              <a:t> kvenna</a:t>
            </a:r>
            <a:r>
              <a:rPr lang="en-US"/>
              <a:t>:</a:t>
            </a:r>
            <a:r>
              <a:rPr lang="en-US" baseline="0"/>
              <a:t> Heildarf</a:t>
            </a:r>
            <a:r>
              <a:rPr lang="en-US"/>
              <a:t>jöldi á biðlista og heildarfjöldi aðgerða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biðtími'!$AA$59:$AL$59</c:f>
              <c:numCache>
                <c:formatCode>#,##0</c:formatCode>
                <c:ptCount val="12"/>
                <c:pt idx="0">
                  <c:v>207</c:v>
                </c:pt>
                <c:pt idx="1">
                  <c:v>131</c:v>
                </c:pt>
                <c:pt idx="2">
                  <c:v>146</c:v>
                </c:pt>
                <c:pt idx="3">
                  <c:v>139</c:v>
                </c:pt>
                <c:pt idx="4">
                  <c:v>140</c:v>
                </c:pt>
                <c:pt idx="5">
                  <c:v>57</c:v>
                </c:pt>
                <c:pt idx="6">
                  <c:v>81</c:v>
                </c:pt>
                <c:pt idx="7" formatCode="General">
                  <c:v>170</c:v>
                </c:pt>
                <c:pt idx="8" formatCode="General">
                  <c:v>156</c:v>
                </c:pt>
                <c:pt idx="9" formatCode="General">
                  <c:v>144</c:v>
                </c:pt>
                <c:pt idx="10" formatCode="General">
                  <c:v>173</c:v>
                </c:pt>
                <c:pt idx="11" formatCode="General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0-4638-B4B2-269F78056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669663"/>
        <c:axId val="103675071"/>
      </c:barChart>
      <c:lineChart>
        <c:grouping val="standard"/>
        <c:varyColors val="0"/>
        <c:ser>
          <c:idx val="1"/>
          <c:order val="1"/>
          <c:tx>
            <c:v>Heildarfjöldi framkvæmdra aðgerða á undangengnum 12 mánuðum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biðtími'!$AA$5:$AK$5</c:f>
              <c:strCache>
                <c:ptCount val="11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</c:strCache>
            </c:strRef>
          </c:cat>
          <c:val>
            <c:numRef>
              <c:f>'Framkvæmdar aðgerðir'!$C$60:$N$60</c:f>
              <c:numCache>
                <c:formatCode>_(* #,##0_);_(* \(#,##0\);_(* "-"_);_(@_)</c:formatCode>
                <c:ptCount val="12"/>
                <c:pt idx="0">
                  <c:v>444</c:v>
                </c:pt>
                <c:pt idx="1">
                  <c:v>498</c:v>
                </c:pt>
                <c:pt idx="2">
                  <c:v>516</c:v>
                </c:pt>
                <c:pt idx="3" formatCode="General">
                  <c:v>493</c:v>
                </c:pt>
                <c:pt idx="4" formatCode="General">
                  <c:v>411</c:v>
                </c:pt>
                <c:pt idx="5" formatCode="General">
                  <c:v>357</c:v>
                </c:pt>
                <c:pt idx="6" formatCode="General">
                  <c:v>313</c:v>
                </c:pt>
                <c:pt idx="7">
                  <c:v>356</c:v>
                </c:pt>
                <c:pt idx="8">
                  <c:v>291</c:v>
                </c:pt>
                <c:pt idx="9">
                  <c:v>314</c:v>
                </c:pt>
                <c:pt idx="10">
                  <c:v>305</c:v>
                </c:pt>
                <c:pt idx="11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0-4638-B4B2-269F78056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69663"/>
        <c:axId val="103675071"/>
      </c:lineChart>
      <c:catAx>
        <c:axId val="10366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3675071"/>
        <c:crosses val="autoZero"/>
        <c:auto val="0"/>
        <c:lblAlgn val="ctr"/>
        <c:lblOffset val="100"/>
        <c:noMultiLvlLbl val="0"/>
      </c:catAx>
      <c:valAx>
        <c:axId val="10367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366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Brottnám legs: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aðgerðir'!$B$62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('Framkvæmdar aðgerðir'!$E$2,'Framkvæmdar aðgerðir'!$G$2,'Framkvæmdar aðgerðir'!$J$2,'Framkvæmdar aðgerðir'!$L$2,'Framkvæmdar aðgerðir'!$N$2)</c:f>
              <c:strCache>
                <c:ptCount val="5"/>
                <c:pt idx="0">
                  <c:v>1.10.2017-30.9.2018</c:v>
                </c:pt>
                <c:pt idx="1">
                  <c:v>1.10.2018-30.9.2019</c:v>
                </c:pt>
                <c:pt idx="2">
                  <c:v>1.9.2019-31.8.2020</c:v>
                </c:pt>
                <c:pt idx="3">
                  <c:v>1.9.2020-31.8.2021</c:v>
                </c:pt>
                <c:pt idx="4">
                  <c:v>1.9.2021- 31.8.2022</c:v>
                </c:pt>
              </c:strCache>
            </c:strRef>
          </c:cat>
          <c:val>
            <c:numRef>
              <c:f>('Framkvæmdar aðgerðir'!$C$62,'Framkvæmdar aðgerðir'!$F$62,'Framkvæmdar aðgerðir'!$H$62,'Framkvæmdar aðgerðir'!$K$62,'Framkvæmdar aðgerðir'!$M$62)</c:f>
              <c:numCache>
                <c:formatCode>General</c:formatCode>
                <c:ptCount val="5"/>
                <c:pt idx="0" formatCode="_(* #,##0_);_(* \(#,##0\);_(* &quot;-&quot;_);_(@_)">
                  <c:v>253</c:v>
                </c:pt>
                <c:pt idx="1">
                  <c:v>195</c:v>
                </c:pt>
                <c:pt idx="2" formatCode="_(* #,##0_);_(* \(#,##0\);_(* &quot;-&quot;_);_(@_)">
                  <c:v>185</c:v>
                </c:pt>
                <c:pt idx="3">
                  <c:v>165</c:v>
                </c:pt>
                <c:pt idx="4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F-4589-875F-515E8CD451FB}"/>
            </c:ext>
          </c:extLst>
        </c:ser>
        <c:ser>
          <c:idx val="1"/>
          <c:order val="1"/>
          <c:tx>
            <c:strRef>
              <c:f>'Framkvæmdar aðgerðir'!$B$63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('Framkvæmdar aðgerðir'!$E$2,'Framkvæmdar aðgerðir'!$G$2,'Framkvæmdar aðgerðir'!$J$2,'Framkvæmdar aðgerðir'!$L$2,'Framkvæmdar aðgerðir'!$N$2)</c:f>
              <c:strCache>
                <c:ptCount val="5"/>
                <c:pt idx="0">
                  <c:v>1.10.2017-30.9.2018</c:v>
                </c:pt>
                <c:pt idx="1">
                  <c:v>1.10.2018-30.9.2019</c:v>
                </c:pt>
                <c:pt idx="2">
                  <c:v>1.9.2019-31.8.2020</c:v>
                </c:pt>
                <c:pt idx="3">
                  <c:v>1.9.2020-31.8.2021</c:v>
                </c:pt>
                <c:pt idx="4">
                  <c:v>1.9.2021- 31.8.2022</c:v>
                </c:pt>
              </c:strCache>
            </c:strRef>
          </c:cat>
          <c:val>
            <c:numRef>
              <c:f>('Framkvæmdar aðgerðir'!$C$63,'Framkvæmdar aðgerðir'!$F$63,'Framkvæmdar aðgerðir'!$H$63,'Framkvæmdar aðgerðir'!$K$63,'Framkvæmdar aðgerðir'!$M$63)</c:f>
              <c:numCache>
                <c:formatCode>General</c:formatCode>
                <c:ptCount val="5"/>
                <c:pt idx="0" formatCode="_(* #,##0_);_(* \(#,##0\);_(* &quot;-&quot;_);_(@_)">
                  <c:v>59</c:v>
                </c:pt>
                <c:pt idx="1">
                  <c:v>49</c:v>
                </c:pt>
                <c:pt idx="3">
                  <c:v>36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F-4589-875F-515E8CD451FB}"/>
            </c:ext>
          </c:extLst>
        </c:ser>
        <c:ser>
          <c:idx val="2"/>
          <c:order val="2"/>
          <c:tx>
            <c:strRef>
              <c:f>'Framkvæmdar aðgerðir'!$B$64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('Framkvæmdar aðgerðir'!$E$2,'Framkvæmdar aðgerðir'!$G$2,'Framkvæmdar aðgerðir'!$J$2,'Framkvæmdar aðgerðir'!$L$2,'Framkvæmdar aðgerðir'!$N$2)</c:f>
              <c:strCache>
                <c:ptCount val="5"/>
                <c:pt idx="0">
                  <c:v>1.10.2017-30.9.2018</c:v>
                </c:pt>
                <c:pt idx="1">
                  <c:v>1.10.2018-30.9.2019</c:v>
                </c:pt>
                <c:pt idx="2">
                  <c:v>1.9.2019-31.8.2020</c:v>
                </c:pt>
                <c:pt idx="3">
                  <c:v>1.9.2020-31.8.2021</c:v>
                </c:pt>
                <c:pt idx="4">
                  <c:v>1.9.2021- 31.8.2022</c:v>
                </c:pt>
              </c:strCache>
            </c:strRef>
          </c:cat>
          <c:val>
            <c:numRef>
              <c:f>('Framkvæmdar aðgerðir'!$C$64,'Framkvæmdar aðgerðir'!$F$64,'Framkvæmdar aðgerðir'!$H$64,'Framkvæmdar aðgerðir'!$K$64,'Framkvæmdar aðgerðir'!$M$64)</c:f>
              <c:numCache>
                <c:formatCode>General</c:formatCode>
                <c:ptCount val="5"/>
                <c:pt idx="0" formatCode="_(* #,##0_);_(* \(#,##0\);_(* &quot;-&quot;_);_(@_)">
                  <c:v>110</c:v>
                </c:pt>
                <c:pt idx="1">
                  <c:v>97</c:v>
                </c:pt>
                <c:pt idx="2" formatCode="_(* #,##0_);_(* \(#,##0\);_(* &quot;-&quot;_);_(@_)">
                  <c:v>101</c:v>
                </c:pt>
                <c:pt idx="3" formatCode="_(* #,##0_);_(* \(#,##0\);_(* &quot;-&quot;_);_(@_)">
                  <c:v>98</c:v>
                </c:pt>
                <c:pt idx="4" formatCode="_(* #,##0_);_(* \(#,##0\);_(* &quot;-&quot;_);_(@_)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F-4589-875F-515E8CD4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971824"/>
        <c:axId val="1646972240"/>
      </c:barChart>
      <c:catAx>
        <c:axId val="16469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6972240"/>
        <c:crosses val="autoZero"/>
        <c:auto val="1"/>
        <c:lblAlgn val="ctr"/>
        <c:lblOffset val="100"/>
        <c:noMultiLvlLbl val="0"/>
      </c:catAx>
      <c:valAx>
        <c:axId val="16469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697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Skurðaðgerð á</a:t>
            </a:r>
            <a:r>
              <a:rPr lang="is-IS" baseline="0"/>
              <a:t> augasteini: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biðtími'!$B$7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biðtími'!$DX$5:$EI$5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  <c:pt idx="11">
                  <c:v>1.9.2021- 31.8.2022</c:v>
                </c:pt>
              </c:strCache>
            </c:strRef>
          </c:cat>
          <c:val>
            <c:numRef>
              <c:f>'Biðlisti og biðtími'!$DX$7:$EI$7</c:f>
              <c:numCache>
                <c:formatCode>#,##0</c:formatCode>
                <c:ptCount val="12"/>
                <c:pt idx="0">
                  <c:v>23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 formatCode="General">
                  <c:v>11</c:v>
                </c:pt>
                <c:pt idx="5" formatCode="General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23</c:v>
                </c:pt>
                <c:pt idx="9">
                  <c:v>28</c:v>
                </c:pt>
                <c:pt idx="10">
                  <c:v>29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4-49FA-95E0-319BB0395498}"/>
            </c:ext>
          </c:extLst>
        </c:ser>
        <c:ser>
          <c:idx val="1"/>
          <c:order val="1"/>
          <c:tx>
            <c:strRef>
              <c:f>'Biðlisti og biðtími'!$B$11</c:f>
              <c:strCache>
                <c:ptCount val="1"/>
                <c:pt idx="0">
                  <c:v>Lentis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biðtími'!$DX$5:$EI$5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  <c:pt idx="11">
                  <c:v>1.9.2021- 31.8.2022</c:v>
                </c:pt>
              </c:strCache>
            </c:strRef>
          </c:cat>
          <c:val>
            <c:numRef>
              <c:f>'Biðlisti og biðtími'!$DX$11:$EI$11</c:f>
              <c:numCache>
                <c:formatCode>#,##0</c:formatCode>
                <c:ptCount val="12"/>
                <c:pt idx="10">
                  <c:v>48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0-4893-B6F3-7019CFD71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Brottnám legs: 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biðtími'!$B$61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('Biðlisti og biðtími'!$AC$5,'Biðlisti og biðtími'!$AE$5,'Biðlisti og biðtími'!$AH$5,'Biðlisti og biðtími'!$AJ$5,'Biðlisti og biðtími'!$AL$5)</c:f>
              <c:strCache>
                <c:ptCount val="5"/>
                <c:pt idx="0">
                  <c:v>okt.18</c:v>
                </c:pt>
                <c:pt idx="1">
                  <c:v> okt.19</c:v>
                </c:pt>
                <c:pt idx="2">
                  <c:v> sep.20</c:v>
                </c:pt>
                <c:pt idx="3">
                  <c:v> sep.21</c:v>
                </c:pt>
                <c:pt idx="4">
                  <c:v>sep.22</c:v>
                </c:pt>
              </c:strCache>
            </c:strRef>
          </c:cat>
          <c:val>
            <c:numRef>
              <c:f>('Biðlisti og biðtími'!$AA$61,'Biðlisti og biðtími'!$AD$61,'Biðlisti og biðtími'!$AF$61,'Biðlisti og biðtími'!$AI$61,'Biðlisti og biðtími'!$AK$61)</c:f>
              <c:numCache>
                <c:formatCode>#,##0</c:formatCode>
                <c:ptCount val="5"/>
                <c:pt idx="0">
                  <c:v>58</c:v>
                </c:pt>
                <c:pt idx="1">
                  <c:v>54</c:v>
                </c:pt>
                <c:pt idx="2">
                  <c:v>54</c:v>
                </c:pt>
                <c:pt idx="3" formatCode="General">
                  <c:v>96</c:v>
                </c:pt>
                <c:pt idx="4" formatCode="General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9-452D-A258-77F9F5BDBF5A}"/>
            </c:ext>
          </c:extLst>
        </c:ser>
        <c:ser>
          <c:idx val="1"/>
          <c:order val="1"/>
          <c:tx>
            <c:strRef>
              <c:f>'Biðlisti og biðtími'!$B$62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('Biðlisti og biðtími'!$AC$5,'Biðlisti og biðtími'!$AE$5,'Biðlisti og biðtími'!$AH$5,'Biðlisti og biðtími'!$AJ$5,'Biðlisti og biðtími'!$AL$5)</c:f>
              <c:strCache>
                <c:ptCount val="5"/>
                <c:pt idx="0">
                  <c:v>okt.18</c:v>
                </c:pt>
                <c:pt idx="1">
                  <c:v> okt.19</c:v>
                </c:pt>
                <c:pt idx="2">
                  <c:v> sep.20</c:v>
                </c:pt>
                <c:pt idx="3">
                  <c:v> sep.21</c:v>
                </c:pt>
                <c:pt idx="4">
                  <c:v>sep.22</c:v>
                </c:pt>
              </c:strCache>
            </c:strRef>
          </c:cat>
          <c:val>
            <c:numRef>
              <c:f>('Biðlisti og biðtími'!$AA$62,'Biðlisti og biðtími'!$AD$62,'Biðlisti og biðtími'!$AF$62,'Biðlisti og biðtími'!$AI$62,'Biðlisti og biðtími'!$AK$62)</c:f>
              <c:numCache>
                <c:formatCode>#,##0</c:formatCode>
                <c:ptCount val="5"/>
                <c:pt idx="0">
                  <c:v>9</c:v>
                </c:pt>
                <c:pt idx="1">
                  <c:v>11</c:v>
                </c:pt>
                <c:pt idx="3" formatCode="General">
                  <c:v>9</c:v>
                </c:pt>
                <c:pt idx="4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9-452D-A258-77F9F5BDBF5A}"/>
            </c:ext>
          </c:extLst>
        </c:ser>
        <c:ser>
          <c:idx val="2"/>
          <c:order val="2"/>
          <c:tx>
            <c:strRef>
              <c:f>'Biðlisti og biðtími'!$B$63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('Biðlisti og biðtími'!$AC$5,'Biðlisti og biðtími'!$AE$5,'Biðlisti og biðtími'!$AH$5,'Biðlisti og biðtími'!$AJ$5,'Biðlisti og biðtími'!$AL$5)</c:f>
              <c:strCache>
                <c:ptCount val="5"/>
                <c:pt idx="0">
                  <c:v>okt.18</c:v>
                </c:pt>
                <c:pt idx="1">
                  <c:v> okt.19</c:v>
                </c:pt>
                <c:pt idx="2">
                  <c:v> sep.20</c:v>
                </c:pt>
                <c:pt idx="3">
                  <c:v> sep.21</c:v>
                </c:pt>
                <c:pt idx="4">
                  <c:v>sep.22</c:v>
                </c:pt>
              </c:strCache>
            </c:strRef>
          </c:cat>
          <c:val>
            <c:numRef>
              <c:f>('Biðlisti og biðtími'!$AA$63,'Biðlisti og biðtími'!$AD$63,'Biðlisti og biðtími'!$AF$63,'Biðlisti og biðtími'!$AI$63,'Biðlisti og biðtími'!$AK$63)</c:f>
              <c:numCache>
                <c:formatCode>#,##0</c:formatCode>
                <c:ptCount val="5"/>
                <c:pt idx="0">
                  <c:v>48</c:v>
                </c:pt>
                <c:pt idx="1">
                  <c:v>27</c:v>
                </c:pt>
                <c:pt idx="2">
                  <c:v>35</c:v>
                </c:pt>
                <c:pt idx="3" formatCode="General">
                  <c:v>45</c:v>
                </c:pt>
                <c:pt idx="4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89-452D-A258-77F9F5BDB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2829456"/>
        <c:axId val="1652823632"/>
      </c:barChart>
      <c:catAx>
        <c:axId val="165282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52823632"/>
        <c:crosses val="autoZero"/>
        <c:auto val="1"/>
        <c:lblAlgn val="ctr"/>
        <c:lblOffset val="100"/>
        <c:noMultiLvlLbl val="0"/>
      </c:catAx>
      <c:valAx>
        <c:axId val="1652823632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5282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Valdar aðgerðir á grindarholslíffærum kvenna: 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biðtími'!$B$55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('Biðlisti og biðtími'!$AC$5,'Biðlisti og biðtími'!$AE$5,'Biðlisti og biðtími'!$AH$5,'Biðlisti og biðtími'!$AJ$5,'Biðlisti og biðtími'!$AL$5)</c:f>
              <c:strCache>
                <c:ptCount val="5"/>
                <c:pt idx="0">
                  <c:v>okt.18</c:v>
                </c:pt>
                <c:pt idx="1">
                  <c:v> okt.19</c:v>
                </c:pt>
                <c:pt idx="2">
                  <c:v> sep.20</c:v>
                </c:pt>
                <c:pt idx="3">
                  <c:v> sep.21</c:v>
                </c:pt>
                <c:pt idx="4">
                  <c:v>sep.22</c:v>
                </c:pt>
              </c:strCache>
            </c:strRef>
          </c:cat>
          <c:val>
            <c:numRef>
              <c:f>('Biðlisti og biðtími'!$AC$55,'Biðlisti og biðtími'!$AE$55,'Biðlisti og biðtími'!$AH$55,'Biðlisti og biðtími'!$AJ$55,'Biðlisti og biðtími'!$AL$55)</c:f>
              <c:numCache>
                <c:formatCode>General</c:formatCode>
                <c:ptCount val="5"/>
                <c:pt idx="0" formatCode="#,##0">
                  <c:v>75</c:v>
                </c:pt>
                <c:pt idx="1">
                  <c:v>95</c:v>
                </c:pt>
                <c:pt idx="2">
                  <c:v>82</c:v>
                </c:pt>
                <c:pt idx="3">
                  <c:v>102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8-4A85-A74C-478DB43161BB}"/>
            </c:ext>
          </c:extLst>
        </c:ser>
        <c:ser>
          <c:idx val="1"/>
          <c:order val="1"/>
          <c:tx>
            <c:strRef>
              <c:f>'Biðlisti og biðtími'!$B$56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('Biðlisti og biðtími'!$AC$5,'Biðlisti og biðtími'!$AE$5,'Biðlisti og biðtími'!$AH$5,'Biðlisti og biðtími'!$AJ$5,'Biðlisti og biðtími'!$AL$5)</c:f>
              <c:strCache>
                <c:ptCount val="5"/>
                <c:pt idx="0">
                  <c:v>okt.18</c:v>
                </c:pt>
                <c:pt idx="1">
                  <c:v> okt.19</c:v>
                </c:pt>
                <c:pt idx="2">
                  <c:v> sep.20</c:v>
                </c:pt>
                <c:pt idx="3">
                  <c:v> sep.21</c:v>
                </c:pt>
                <c:pt idx="4">
                  <c:v>sep.22</c:v>
                </c:pt>
              </c:strCache>
            </c:strRef>
          </c:cat>
          <c:val>
            <c:numRef>
              <c:f>('Biðlisti og biðtími'!$AC$56,'Biðlisti og biðtími'!$AE$56,'Biðlisti og biðtími'!$AH$56,'Biðlisti og biðtími'!$AJ$56,'Biðlisti og biðtími'!$AL$56)</c:f>
              <c:numCache>
                <c:formatCode>General</c:formatCode>
                <c:ptCount val="5"/>
                <c:pt idx="0" formatCode="#,##0">
                  <c:v>23</c:v>
                </c:pt>
                <c:pt idx="1">
                  <c:v>16</c:v>
                </c:pt>
                <c:pt idx="2">
                  <c:v>67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8-4A85-A74C-478DB43161BB}"/>
            </c:ext>
          </c:extLst>
        </c:ser>
        <c:ser>
          <c:idx val="2"/>
          <c:order val="2"/>
          <c:tx>
            <c:strRef>
              <c:f>'Biðlisti og biðtími'!$B$57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('Biðlisti og biðtími'!$AC$5,'Biðlisti og biðtími'!$AE$5,'Biðlisti og biðtími'!$AH$5,'Biðlisti og biðtími'!$AJ$5,'Biðlisti og biðtími'!$AL$5)</c:f>
              <c:strCache>
                <c:ptCount val="5"/>
                <c:pt idx="0">
                  <c:v>okt.18</c:v>
                </c:pt>
                <c:pt idx="1">
                  <c:v> okt.19</c:v>
                </c:pt>
                <c:pt idx="2">
                  <c:v> sep.20</c:v>
                </c:pt>
                <c:pt idx="3">
                  <c:v> sep.21</c:v>
                </c:pt>
                <c:pt idx="4">
                  <c:v>sep.22</c:v>
                </c:pt>
              </c:strCache>
            </c:strRef>
          </c:cat>
          <c:val>
            <c:numRef>
              <c:f>('Biðlisti og biðtími'!$AC$57,'Biðlisti og biðtími'!$AE$57,'Biðlisti og biðtími'!$AH$57,'Biðlisti og biðtími'!$AJ$57,'Biðlisti og biðtími'!$AL$57)</c:f>
              <c:numCache>
                <c:formatCode>General</c:formatCode>
                <c:ptCount val="5"/>
                <c:pt idx="0" formatCode="#,##0">
                  <c:v>48</c:v>
                </c:pt>
                <c:pt idx="1">
                  <c:v>29</c:v>
                </c:pt>
                <c:pt idx="2">
                  <c:v>21</c:v>
                </c:pt>
                <c:pt idx="3">
                  <c:v>24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8-4A85-A74C-478DB4316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2829456"/>
        <c:axId val="1652823632"/>
      </c:barChart>
      <c:catAx>
        <c:axId val="165282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52823632"/>
        <c:crosses val="autoZero"/>
        <c:auto val="1"/>
        <c:lblAlgn val="ctr"/>
        <c:lblOffset val="100"/>
        <c:noMultiLvlLbl val="0"/>
      </c:catAx>
      <c:valAx>
        <c:axId val="1652823632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5282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Valdar aðgerðir á grindarholslíffærum kvenna</a:t>
            </a:r>
            <a:r>
              <a:rPr lang="is-IS"/>
              <a:t>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aðgerðir'!$B$56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('Framkvæmdar aðgerðir'!$C$2,'Framkvæmdar aðgerðir'!$G$2,'Framkvæmdar aðgerðir'!$J$2,'Framkvæmdar aðgerðir'!$L$2,'Framkvæmdar aðgerðir'!$N$2)</c:f>
              <c:strCache>
                <c:ptCount val="5"/>
                <c:pt idx="0">
                  <c:v>1.1.2017-31.12.2017</c:v>
                </c:pt>
                <c:pt idx="1">
                  <c:v>1.10.2018-30.9.2019</c:v>
                </c:pt>
                <c:pt idx="2">
                  <c:v>1.9.2019-31.8.2020</c:v>
                </c:pt>
                <c:pt idx="3">
                  <c:v>1.9.2020-31.8.2021</c:v>
                </c:pt>
                <c:pt idx="4">
                  <c:v>1.9.2021- 31.8.2022</c:v>
                </c:pt>
              </c:strCache>
            </c:strRef>
          </c:cat>
          <c:val>
            <c:numRef>
              <c:f>('Framkvæmdar aðgerðir'!$C$56,'Framkvæmdar aðgerðir'!$G$56,'Framkvæmdar aðgerðir'!$J$56,'Framkvæmdar aðgerðir'!$L$56,'Framkvæmdar aðgerðir'!$N$56)</c:f>
              <c:numCache>
                <c:formatCode>_(* #,##0_);_(* \(#,##0\);_(* "-"_);_(@_)</c:formatCode>
                <c:ptCount val="5"/>
                <c:pt idx="0">
                  <c:v>233</c:v>
                </c:pt>
                <c:pt idx="1">
                  <c:v>187</c:v>
                </c:pt>
                <c:pt idx="2">
                  <c:v>149</c:v>
                </c:pt>
                <c:pt idx="3" formatCode="General">
                  <c:v>124</c:v>
                </c:pt>
                <c:pt idx="4" formatCode="General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1-4049-9AC4-2ED559B3BB65}"/>
            </c:ext>
          </c:extLst>
        </c:ser>
        <c:ser>
          <c:idx val="1"/>
          <c:order val="1"/>
          <c:tx>
            <c:strRef>
              <c:f>'Framkvæmdar aðgerðir'!$B$57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('Framkvæmdar aðgerðir'!$C$2,'Framkvæmdar aðgerðir'!$G$2,'Framkvæmdar aðgerðir'!$J$2,'Framkvæmdar aðgerðir'!$L$2,'Framkvæmdar aðgerðir'!$N$2)</c:f>
              <c:strCache>
                <c:ptCount val="5"/>
                <c:pt idx="0">
                  <c:v>1.1.2017-31.12.2017</c:v>
                </c:pt>
                <c:pt idx="1">
                  <c:v>1.10.2018-30.9.2019</c:v>
                </c:pt>
                <c:pt idx="2">
                  <c:v>1.9.2019-31.8.2020</c:v>
                </c:pt>
                <c:pt idx="3">
                  <c:v>1.9.2020-31.8.2021</c:v>
                </c:pt>
                <c:pt idx="4">
                  <c:v>1.9.2021- 31.8.2022</c:v>
                </c:pt>
              </c:strCache>
            </c:strRef>
          </c:cat>
          <c:val>
            <c:numRef>
              <c:f>('Framkvæmdar aðgerðir'!$C$57,'Framkvæmdar aðgerðir'!$G$57,'Framkvæmdar aðgerðir'!$J$57,'Framkvæmdar aðgerðir'!$L$57,'Framkvæmdar aðgerðir'!$N$57)</c:f>
              <c:numCache>
                <c:formatCode>_(* #,##0_);_(* \(#,##0\);_(* "-"_);_(@_)</c:formatCode>
                <c:ptCount val="5"/>
                <c:pt idx="0">
                  <c:v>86</c:v>
                </c:pt>
                <c:pt idx="1">
                  <c:v>81</c:v>
                </c:pt>
                <c:pt idx="2" formatCode="General">
                  <c:v>47</c:v>
                </c:pt>
                <c:pt idx="3" formatCode="General">
                  <c:v>53</c:v>
                </c:pt>
                <c:pt idx="4" formatCode="General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1-4049-9AC4-2ED559B3BB65}"/>
            </c:ext>
          </c:extLst>
        </c:ser>
        <c:ser>
          <c:idx val="2"/>
          <c:order val="2"/>
          <c:tx>
            <c:strRef>
              <c:f>'Framkvæmdar aðgerðir'!$B$58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('Framkvæmdar aðgerðir'!$C$2,'Framkvæmdar aðgerðir'!$G$2,'Framkvæmdar aðgerðir'!$J$2,'Framkvæmdar aðgerðir'!$L$2,'Framkvæmdar aðgerðir'!$N$2)</c:f>
              <c:strCache>
                <c:ptCount val="5"/>
                <c:pt idx="0">
                  <c:v>1.1.2017-31.12.2017</c:v>
                </c:pt>
                <c:pt idx="1">
                  <c:v>1.10.2018-30.9.2019</c:v>
                </c:pt>
                <c:pt idx="2">
                  <c:v>1.9.2019-31.8.2020</c:v>
                </c:pt>
                <c:pt idx="3">
                  <c:v>1.9.2020-31.8.2021</c:v>
                </c:pt>
                <c:pt idx="4">
                  <c:v>1.9.2021- 31.8.2022</c:v>
                </c:pt>
              </c:strCache>
            </c:strRef>
          </c:cat>
          <c:val>
            <c:numRef>
              <c:f>('Framkvæmdar aðgerðir'!$C$58,'Framkvæmdar aðgerðir'!$G$58,'Framkvæmdar aðgerðir'!$J$58,'Framkvæmdar aðgerðir'!$L$58,'Framkvæmdar aðgerðir'!$N$58)</c:f>
              <c:numCache>
                <c:formatCode>_(* #,##0_);_(* \(#,##0\);_(* "-"_);_(@_)</c:formatCode>
                <c:ptCount val="5"/>
                <c:pt idx="0">
                  <c:v>125</c:v>
                </c:pt>
                <c:pt idx="1">
                  <c:v>143</c:v>
                </c:pt>
                <c:pt idx="2">
                  <c:v>160</c:v>
                </c:pt>
                <c:pt idx="3" formatCode="General">
                  <c:v>137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71-4049-9AC4-2ED559B3B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971824"/>
        <c:axId val="1646972240"/>
      </c:barChart>
      <c:catAx>
        <c:axId val="16469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6972240"/>
        <c:crosses val="autoZero"/>
        <c:auto val="1"/>
        <c:lblAlgn val="ctr"/>
        <c:lblOffset val="100"/>
        <c:noMultiLvlLbl val="0"/>
      </c:catAx>
      <c:valAx>
        <c:axId val="16469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697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Valdar</a:t>
            </a:r>
            <a:r>
              <a:rPr lang="is-IS" baseline="0"/>
              <a:t> aðgerðir á grindarholslíffærum kvenna: Hlutfall sem hafði verið á biðlista lengur en 3 mánuði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'Biðlisti og biðtími'!$B$55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('Biðlisti og biðtími'!$DB$5,'Biðlisti og biðtími'!$DD$5,'Biðlisti og biðtími'!$DG$5,'Biðlisti og biðtími'!$DI$5,'Biðlisti og biðtími'!$DK$5)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</c:numCache>
            </c:numRef>
          </c:cat>
          <c:val>
            <c:numRef>
              <c:f>('Biðlisti og biðtími'!$DB$55,'Biðlisti og biðtími'!$DD$55,'Biðlisti og biðtími'!$DG$55,'Biðlisti og biðtími'!$DI$55,'Biðlisti og biðtími'!$DK$55)</c:f>
              <c:numCache>
                <c:formatCode>0%</c:formatCode>
                <c:ptCount val="5"/>
                <c:pt idx="0">
                  <c:v>0.26666666666666666</c:v>
                </c:pt>
                <c:pt idx="1">
                  <c:v>0.56842105263157894</c:v>
                </c:pt>
                <c:pt idx="2">
                  <c:v>0.53658536585365857</c:v>
                </c:pt>
                <c:pt idx="3">
                  <c:v>0.84313725490196079</c:v>
                </c:pt>
                <c:pt idx="4">
                  <c:v>0.79069767441860461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A-455A-B763-24C5DDE65AC4}"/>
            </c:ext>
          </c:extLst>
        </c:ser>
        <c:ser>
          <c:idx val="1"/>
          <c:order val="1"/>
          <c:tx>
            <c:strRef>
              <c:f>'Biðlisti og biðtími'!$B$56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('Biðlisti og biðtími'!$DB$5,'Biðlisti og biðtími'!$DD$5,'Biðlisti og biðtími'!$DG$5,'Biðlisti og biðtími'!$DI$5,'Biðlisti og biðtími'!$DK$5)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</c:numCache>
            </c:numRef>
          </c:cat>
          <c:val>
            <c:numRef>
              <c:f>('Biðlisti og biðtími'!$DB$56,'Biðlisti og biðtími'!$DD$56,'Biðlisti og biðtími'!$DG$56,'Biðlisti og biðtími'!$DI$56,'Biðlisti og biðtími'!$DK$56)</c:f>
              <c:numCache>
                <c:formatCode>0%</c:formatCode>
                <c:ptCount val="5"/>
                <c:pt idx="0">
                  <c:v>0.69565217391304346</c:v>
                </c:pt>
                <c:pt idx="1">
                  <c:v>0.6875</c:v>
                </c:pt>
                <c:pt idx="2">
                  <c:v>0.22388059701492538</c:v>
                </c:pt>
                <c:pt idx="3">
                  <c:v>0.1111111111111111</c:v>
                </c:pt>
                <c:pt idx="4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A-455A-B763-24C5DDE65AC4}"/>
            </c:ext>
          </c:extLst>
        </c:ser>
        <c:ser>
          <c:idx val="2"/>
          <c:order val="2"/>
          <c:tx>
            <c:strRef>
              <c:f>'Biðlisti og biðtími'!$B$57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('Biðlisti og biðtími'!$DB$5,'Biðlisti og biðtími'!$DD$5,'Biðlisti og biðtími'!$DG$5,'Biðlisti og biðtími'!$DI$5,'Biðlisti og biðtími'!$DK$5)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</c:numCache>
            </c:numRef>
          </c:cat>
          <c:val>
            <c:numRef>
              <c:f>('Biðlisti og biðtími'!$DB$57,'Biðlisti og biðtími'!$DD$57,'Biðlisti og biðtími'!$DG$57,'Biðlisti og biðtími'!$DI$57,'Biðlisti og biðtími'!$DK$57)</c:f>
              <c:numCache>
                <c:formatCode>0%</c:formatCode>
                <c:ptCount val="5"/>
                <c:pt idx="0">
                  <c:v>0.45833333333333331</c:v>
                </c:pt>
                <c:pt idx="1">
                  <c:v>0.72413793103448276</c:v>
                </c:pt>
                <c:pt idx="2">
                  <c:v>0.76190476190476186</c:v>
                </c:pt>
                <c:pt idx="3">
                  <c:v>0.66666666666666663</c:v>
                </c:pt>
                <c:pt idx="4">
                  <c:v>0.48749999999999999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A-455A-B763-24C5DDE65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1934032"/>
        <c:axId val="1631935280"/>
      </c:barChart>
      <c:catAx>
        <c:axId val="16319340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31935280"/>
        <c:crosses val="autoZero"/>
        <c:auto val="0"/>
        <c:lblAlgn val="ctr"/>
        <c:lblOffset val="100"/>
        <c:noMultiLvlLbl val="0"/>
      </c:catAx>
      <c:valAx>
        <c:axId val="1631935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3193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Brottnám legs: </a:t>
            </a:r>
            <a:r>
              <a:rPr lang="is-IS" sz="1400" b="0" i="0" u="none" strike="noStrike" baseline="0">
                <a:effectLst/>
              </a:rPr>
              <a:t>Hlutfall sem hafði verið á biðlista lengur en 3 mánuði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'Biðlisti og biðtími'!$B$61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('Biðlisti og biðtími'!$DB$5,'Biðlisti og biðtími'!$DD$5,'Biðlisti og biðtími'!$DG$5,'Biðlisti og biðtími'!$DI$5,'Biðlisti og biðtími'!$DK$5)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</c:numCache>
            </c:numRef>
          </c:cat>
          <c:val>
            <c:numRef>
              <c:f>('Biðlisti og biðtími'!$CZ$61,'Biðlisti og biðtími'!$DC$61,'Biðlisti og biðtími'!$DE$61,'Biðlisti og biðtími'!$DH$61,'Biðlisti og biðtími'!$DJ$61)</c:f>
              <c:numCache>
                <c:formatCode>0%</c:formatCode>
                <c:ptCount val="5"/>
                <c:pt idx="0">
                  <c:v>0.60344827586206895</c:v>
                </c:pt>
                <c:pt idx="1">
                  <c:v>0.27777777777777779</c:v>
                </c:pt>
                <c:pt idx="2">
                  <c:v>0.1111111111111111</c:v>
                </c:pt>
                <c:pt idx="3">
                  <c:v>0.5625</c:v>
                </c:pt>
                <c:pt idx="4">
                  <c:v>0.65517241379310343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0-47EF-8E93-6401A48583EE}"/>
            </c:ext>
          </c:extLst>
        </c:ser>
        <c:ser>
          <c:idx val="1"/>
          <c:order val="1"/>
          <c:tx>
            <c:strRef>
              <c:f>'Biðlisti og biðtími'!$B$62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('Biðlisti og biðtími'!$DB$5,'Biðlisti og biðtími'!$DD$5,'Biðlisti og biðtími'!$DG$5,'Biðlisti og biðtími'!$DI$5,'Biðlisti og biðtími'!$DK$5)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</c:numCache>
            </c:numRef>
          </c:cat>
          <c:val>
            <c:numRef>
              <c:f>('Biðlisti og biðtími'!$CZ$62,'Biðlisti og biðtími'!$DC$62,'Biðlisti og biðtími'!$DE$62,'Biðlisti og biðtími'!$DH$62,'Biðlisti og biðtími'!$DJ$62)</c:f>
              <c:numCache>
                <c:formatCode>0%</c:formatCode>
                <c:ptCount val="5"/>
                <c:pt idx="0">
                  <c:v>0.55555555555555558</c:v>
                </c:pt>
                <c:pt idx="1">
                  <c:v>0.45454545454545453</c:v>
                </c:pt>
                <c:pt idx="3">
                  <c:v>0.33333333333333331</c:v>
                </c:pt>
                <c:pt idx="4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0-47EF-8E93-6401A48583EE}"/>
            </c:ext>
          </c:extLst>
        </c:ser>
        <c:ser>
          <c:idx val="2"/>
          <c:order val="2"/>
          <c:tx>
            <c:strRef>
              <c:f>'Biðlisti og biðtími'!$B$63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('Biðlisti og biðtími'!$DB$5,'Biðlisti og biðtími'!$DD$5,'Biðlisti og biðtími'!$DG$5,'Biðlisti og biðtími'!$DI$5,'Biðlisti og biðtími'!$DK$5)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</c:numCache>
            </c:numRef>
          </c:cat>
          <c:val>
            <c:numRef>
              <c:f>('Biðlisti og biðtími'!$CZ$63,'Biðlisti og biðtími'!$DC$63,'Biðlisti og biðtími'!$DE$63,'Biðlisti og biðtími'!$DH$63,'Biðlisti og biðtími'!$DJ$63)</c:f>
              <c:numCache>
                <c:formatCode>0%</c:formatCode>
                <c:ptCount val="5"/>
                <c:pt idx="0">
                  <c:v>0.35416666666666669</c:v>
                </c:pt>
                <c:pt idx="1">
                  <c:v>0.40740740740740738</c:v>
                </c:pt>
                <c:pt idx="2">
                  <c:v>0.25714285714285712</c:v>
                </c:pt>
                <c:pt idx="3">
                  <c:v>0.6</c:v>
                </c:pt>
                <c:pt idx="4">
                  <c:v>0.52054794520547942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0-47EF-8E93-6401A4858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465584"/>
        <c:axId val="1651610560"/>
      </c:barChart>
      <c:catAx>
        <c:axId val="783465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51610560"/>
        <c:crosses val="autoZero"/>
        <c:auto val="0"/>
        <c:lblAlgn val="ctr"/>
        <c:lblOffset val="100"/>
        <c:noMultiLvlLbl val="0"/>
      </c:catAx>
      <c:valAx>
        <c:axId val="165161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34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Aðgerðir</a:t>
            </a:r>
            <a:r>
              <a:rPr lang="is-IS" baseline="0"/>
              <a:t> á blöðruhálskirtli</a:t>
            </a:r>
            <a:r>
              <a:rPr lang="is-IS"/>
              <a:t>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biðtími'!$B$66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biðtími'!$AA$66:$AL$66</c:f>
              <c:numCache>
                <c:formatCode>#,##0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 formatCode="General">
                  <c:v>11</c:v>
                </c:pt>
                <c:pt idx="4" formatCode="General">
                  <c:v>11</c:v>
                </c:pt>
                <c:pt idx="5" formatCode="General">
                  <c:v>14</c:v>
                </c:pt>
                <c:pt idx="6" formatCode="General">
                  <c:v>8</c:v>
                </c:pt>
                <c:pt idx="7" formatCode="General">
                  <c:v>14</c:v>
                </c:pt>
                <c:pt idx="8" formatCode="General">
                  <c:v>7</c:v>
                </c:pt>
                <c:pt idx="9" formatCode="General">
                  <c:v>17</c:v>
                </c:pt>
                <c:pt idx="10" formatCode="General">
                  <c:v>21</c:v>
                </c:pt>
                <c:pt idx="11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A-4F24-9EDF-E139598714B2}"/>
            </c:ext>
          </c:extLst>
        </c:ser>
        <c:ser>
          <c:idx val="1"/>
          <c:order val="1"/>
          <c:tx>
            <c:strRef>
              <c:f>'Biðlisti og biðtími'!$B$67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biðtími'!$AA$67:$AL$67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7" formatCode="General">
                  <c:v>3</c:v>
                </c:pt>
                <c:pt idx="8" formatCode="General">
                  <c:v>1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A-4F24-9EDF-E13959871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TURP: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'Biðlisti og biðtími'!$B$70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biðtími'!$AA$70:$AL$70</c:f>
              <c:numCache>
                <c:formatCode>#,##0</c:formatCode>
                <c:ptCount val="12"/>
                <c:pt idx="0">
                  <c:v>47</c:v>
                </c:pt>
                <c:pt idx="1">
                  <c:v>35</c:v>
                </c:pt>
                <c:pt idx="2">
                  <c:v>42</c:v>
                </c:pt>
                <c:pt idx="3" formatCode="General">
                  <c:v>34</c:v>
                </c:pt>
                <c:pt idx="4" formatCode="General">
                  <c:v>44</c:v>
                </c:pt>
                <c:pt idx="5" formatCode="General">
                  <c:v>35</c:v>
                </c:pt>
                <c:pt idx="6" formatCode="General">
                  <c:v>34</c:v>
                </c:pt>
                <c:pt idx="7" formatCode="General">
                  <c:v>51</c:v>
                </c:pt>
                <c:pt idx="8" formatCode="General">
                  <c:v>50</c:v>
                </c:pt>
                <c:pt idx="9" formatCode="General">
                  <c:v>38</c:v>
                </c:pt>
                <c:pt idx="10" formatCode="General">
                  <c:v>45</c:v>
                </c:pt>
                <c:pt idx="11" formatCode="General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D-46EE-A379-88421FED0F97}"/>
            </c:ext>
          </c:extLst>
        </c:ser>
        <c:ser>
          <c:idx val="1"/>
          <c:order val="1"/>
          <c:tx>
            <c:strRef>
              <c:f>'Biðlisti og biðtími'!$B$71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biðtími'!$AA$71:$AL$71</c:f>
              <c:numCache>
                <c:formatCode>#,##0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 formatCode="General">
                  <c:v>3</c:v>
                </c:pt>
                <c:pt idx="4" formatCode="General">
                  <c:v>4</c:v>
                </c:pt>
                <c:pt idx="7" formatCode="General">
                  <c:v>10</c:v>
                </c:pt>
                <c:pt idx="8" formatCode="General">
                  <c:v>13</c:v>
                </c:pt>
                <c:pt idx="9" formatCode="General">
                  <c:v>8</c:v>
                </c:pt>
                <c:pt idx="10" formatCode="General">
                  <c:v>13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D-46EE-A379-88421FED0F97}"/>
            </c:ext>
          </c:extLst>
        </c:ser>
        <c:ser>
          <c:idx val="2"/>
          <c:order val="2"/>
          <c:tx>
            <c:strRef>
              <c:f>'Biðlisti og biðtími'!$B$72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biðtími'!$AA$72:$AL$72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 formatCode="General">
                  <c:v>0</c:v>
                </c:pt>
                <c:pt idx="4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D-46EE-A379-88421FED0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06017119"/>
        <c:axId val="1606001311"/>
      </c:barChart>
      <c:catAx>
        <c:axId val="160601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01311"/>
        <c:crosses val="autoZero"/>
        <c:auto val="1"/>
        <c:lblAlgn val="ctr"/>
        <c:lblOffset val="100"/>
        <c:noMultiLvlLbl val="0"/>
      </c:catAx>
      <c:valAx>
        <c:axId val="160600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0601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 á mjöðm: Fjöldi</a:t>
            </a:r>
            <a:r>
              <a:rPr lang="is-IS" baseline="0"/>
              <a:t> á biðlista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9297462817147866"/>
          <c:h val="0.55483398491272506"/>
        </c:manualLayout>
      </c:layout>
      <c:lineChart>
        <c:grouping val="standard"/>
        <c:varyColors val="0"/>
        <c:ser>
          <c:idx val="0"/>
          <c:order val="0"/>
          <c:tx>
            <c:strRef>
              <c:f>'Biðlisti og biðtími'!$B$75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biðtími'!$AA$75:$AL$75</c:f>
              <c:numCache>
                <c:formatCode>#,##0</c:formatCode>
                <c:ptCount val="12"/>
                <c:pt idx="0">
                  <c:v>215</c:v>
                </c:pt>
                <c:pt idx="1">
                  <c:v>213</c:v>
                </c:pt>
                <c:pt idx="2">
                  <c:v>216</c:v>
                </c:pt>
                <c:pt idx="3">
                  <c:v>229</c:v>
                </c:pt>
                <c:pt idx="4">
                  <c:v>236</c:v>
                </c:pt>
                <c:pt idx="5">
                  <c:v>257</c:v>
                </c:pt>
                <c:pt idx="6">
                  <c:v>279</c:v>
                </c:pt>
                <c:pt idx="7" formatCode="General">
                  <c:v>294</c:v>
                </c:pt>
                <c:pt idx="8" formatCode="General">
                  <c:v>398</c:v>
                </c:pt>
                <c:pt idx="9" formatCode="General">
                  <c:v>428</c:v>
                </c:pt>
                <c:pt idx="10" formatCode="General">
                  <c:v>427</c:v>
                </c:pt>
                <c:pt idx="11" formatCode="General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4-4029-AA82-67DA9404F3E0}"/>
            </c:ext>
          </c:extLst>
        </c:ser>
        <c:ser>
          <c:idx val="1"/>
          <c:order val="1"/>
          <c:tx>
            <c:strRef>
              <c:f>'Biðlisti og biðtími'!$B$76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biðtími'!$AA$76:$AL$76</c:f>
              <c:numCache>
                <c:formatCode>#,##0</c:formatCode>
                <c:ptCount val="12"/>
                <c:pt idx="0">
                  <c:v>84</c:v>
                </c:pt>
                <c:pt idx="1">
                  <c:v>69</c:v>
                </c:pt>
                <c:pt idx="2">
                  <c:v>46</c:v>
                </c:pt>
                <c:pt idx="3">
                  <c:v>42</c:v>
                </c:pt>
                <c:pt idx="4">
                  <c:v>51</c:v>
                </c:pt>
                <c:pt idx="7" formatCode="General">
                  <c:v>53</c:v>
                </c:pt>
                <c:pt idx="8" formatCode="General">
                  <c:v>42</c:v>
                </c:pt>
                <c:pt idx="9" formatCode="General">
                  <c:v>79</c:v>
                </c:pt>
                <c:pt idx="10" formatCode="General">
                  <c:v>61</c:v>
                </c:pt>
                <c:pt idx="11" formatCode="General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4-4029-AA82-67DA9404F3E0}"/>
            </c:ext>
          </c:extLst>
        </c:ser>
        <c:ser>
          <c:idx val="2"/>
          <c:order val="2"/>
          <c:tx>
            <c:strRef>
              <c:f>'Biðlisti og biðtími'!$B$77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biðtími'!$AA$77:$AL$77</c:f>
              <c:numCache>
                <c:formatCode>#,##0</c:formatCode>
                <c:ptCount val="12"/>
                <c:pt idx="0">
                  <c:v>86</c:v>
                </c:pt>
                <c:pt idx="1">
                  <c:v>72</c:v>
                </c:pt>
                <c:pt idx="2">
                  <c:v>75</c:v>
                </c:pt>
                <c:pt idx="3">
                  <c:v>60</c:v>
                </c:pt>
                <c:pt idx="4">
                  <c:v>89</c:v>
                </c:pt>
                <c:pt idx="5">
                  <c:v>63</c:v>
                </c:pt>
                <c:pt idx="6">
                  <c:v>62</c:v>
                </c:pt>
                <c:pt idx="7" formatCode="General">
                  <c:v>68</c:v>
                </c:pt>
                <c:pt idx="8" formatCode="General">
                  <c:v>63</c:v>
                </c:pt>
                <c:pt idx="9" formatCode="General">
                  <c:v>44</c:v>
                </c:pt>
                <c:pt idx="10" formatCode="General">
                  <c:v>67</c:v>
                </c:pt>
                <c:pt idx="11" formatCode="General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34-4029-AA82-67DA9404F3E0}"/>
            </c:ext>
          </c:extLst>
        </c:ser>
        <c:ser>
          <c:idx val="3"/>
          <c:order val="3"/>
          <c:tx>
            <c:strRef>
              <c:f>'Biðlisti og biðtími'!$B$78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biðtími'!$AA$78:$AL$78</c:f>
              <c:numCache>
                <c:formatCode>#,##0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 formatCode="General">
                  <c:v>5</c:v>
                </c:pt>
                <c:pt idx="4" formatCode="General">
                  <c:v>17</c:v>
                </c:pt>
                <c:pt idx="6" formatCode="General">
                  <c:v>15</c:v>
                </c:pt>
                <c:pt idx="7" formatCode="General">
                  <c:v>24</c:v>
                </c:pt>
                <c:pt idx="8" formatCode="General">
                  <c:v>14</c:v>
                </c:pt>
                <c:pt idx="9" formatCode="General">
                  <c:v>28</c:v>
                </c:pt>
                <c:pt idx="10" formatCode="General">
                  <c:v>15</c:v>
                </c:pt>
                <c:pt idx="11" formatCode="General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34-4029-AA82-67DA9404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34864"/>
        <c:axId val="171027376"/>
      </c:lineChart>
      <c:catAx>
        <c:axId val="17103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27376"/>
        <c:crosses val="autoZero"/>
        <c:auto val="1"/>
        <c:lblAlgn val="ctr"/>
        <c:lblOffset val="100"/>
        <c:noMultiLvlLbl val="0"/>
      </c:catAx>
      <c:valAx>
        <c:axId val="17102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3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894794400699898E-2"/>
          <c:y val="0.86188609290971496"/>
          <c:w val="0.96701313050017468"/>
          <c:h val="0.1103364352183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 á hné: Fjöldi</a:t>
            </a:r>
            <a:r>
              <a:rPr lang="is-IS" baseline="0"/>
              <a:t> á biðlista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17171296296296296"/>
          <c:w val="0.86566907261592296"/>
          <c:h val="0.55020428390507126"/>
        </c:manualLayout>
      </c:layout>
      <c:lineChart>
        <c:grouping val="standard"/>
        <c:varyColors val="0"/>
        <c:ser>
          <c:idx val="0"/>
          <c:order val="0"/>
          <c:tx>
            <c:strRef>
              <c:f>'Biðlisti og biðtími'!$B$75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biðtími'!$AA$82:$AL$82</c:f>
              <c:numCache>
                <c:formatCode>#,##0</c:formatCode>
                <c:ptCount val="12"/>
                <c:pt idx="0">
                  <c:v>440</c:v>
                </c:pt>
                <c:pt idx="1">
                  <c:v>408</c:v>
                </c:pt>
                <c:pt idx="2">
                  <c:v>460</c:v>
                </c:pt>
                <c:pt idx="3">
                  <c:v>489</c:v>
                </c:pt>
                <c:pt idx="4">
                  <c:v>519</c:v>
                </c:pt>
                <c:pt idx="5">
                  <c:v>521</c:v>
                </c:pt>
                <c:pt idx="6">
                  <c:v>554</c:v>
                </c:pt>
                <c:pt idx="7" formatCode="General">
                  <c:v>661</c:v>
                </c:pt>
                <c:pt idx="8" formatCode="General">
                  <c:v>766</c:v>
                </c:pt>
                <c:pt idx="9" formatCode="General">
                  <c:v>952</c:v>
                </c:pt>
                <c:pt idx="10" formatCode="General">
                  <c:v>926</c:v>
                </c:pt>
                <c:pt idx="11" formatCode="General">
                  <c:v>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DF-4EE6-8420-94C6C17EA08C}"/>
            </c:ext>
          </c:extLst>
        </c:ser>
        <c:ser>
          <c:idx val="1"/>
          <c:order val="1"/>
          <c:tx>
            <c:strRef>
              <c:f>'Biðlisti og biðtími'!$B$83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biðtími'!$AA$83:$AL$83</c:f>
              <c:numCache>
                <c:formatCode>#,##0</c:formatCode>
                <c:ptCount val="12"/>
                <c:pt idx="0">
                  <c:v>113</c:v>
                </c:pt>
                <c:pt idx="1">
                  <c:v>97</c:v>
                </c:pt>
                <c:pt idx="2">
                  <c:v>87</c:v>
                </c:pt>
                <c:pt idx="3" formatCode="General">
                  <c:v>76</c:v>
                </c:pt>
                <c:pt idx="4" formatCode="General">
                  <c:v>90</c:v>
                </c:pt>
                <c:pt idx="7" formatCode="General">
                  <c:v>86</c:v>
                </c:pt>
                <c:pt idx="8" formatCode="General">
                  <c:v>84</c:v>
                </c:pt>
                <c:pt idx="9" formatCode="General">
                  <c:v>147</c:v>
                </c:pt>
                <c:pt idx="10" formatCode="General">
                  <c:v>120</c:v>
                </c:pt>
                <c:pt idx="11" formatCode="General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F-4EE6-8420-94C6C17EA08C}"/>
            </c:ext>
          </c:extLst>
        </c:ser>
        <c:ser>
          <c:idx val="2"/>
          <c:order val="2"/>
          <c:tx>
            <c:strRef>
              <c:f>'Biðlisti og biðtími'!$B$84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biðtími'!$AA$84:$AL$84</c:f>
              <c:numCache>
                <c:formatCode>#,##0</c:formatCode>
                <c:ptCount val="12"/>
                <c:pt idx="0">
                  <c:v>156</c:v>
                </c:pt>
                <c:pt idx="1">
                  <c:v>148</c:v>
                </c:pt>
                <c:pt idx="2">
                  <c:v>156</c:v>
                </c:pt>
                <c:pt idx="3" formatCode="General">
                  <c:v>130</c:v>
                </c:pt>
                <c:pt idx="4" formatCode="General">
                  <c:v>155</c:v>
                </c:pt>
                <c:pt idx="5" formatCode="General">
                  <c:v>151</c:v>
                </c:pt>
                <c:pt idx="6" formatCode="General">
                  <c:v>149</c:v>
                </c:pt>
                <c:pt idx="7" formatCode="General">
                  <c:v>154</c:v>
                </c:pt>
                <c:pt idx="8" formatCode="General">
                  <c:v>124</c:v>
                </c:pt>
                <c:pt idx="9" formatCode="General">
                  <c:v>80</c:v>
                </c:pt>
                <c:pt idx="10" formatCode="General">
                  <c:v>97</c:v>
                </c:pt>
                <c:pt idx="11" formatCode="General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DF-4EE6-8420-94C6C17EA08C}"/>
            </c:ext>
          </c:extLst>
        </c:ser>
        <c:ser>
          <c:idx val="3"/>
          <c:order val="3"/>
          <c:tx>
            <c:strRef>
              <c:f>'Biðlisti og biðtími'!$B$85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biðtími'!$AA$85:$AL$85</c:f>
              <c:numCache>
                <c:formatCode>#,##0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7</c:v>
                </c:pt>
                <c:pt idx="3" formatCode="General">
                  <c:v>17</c:v>
                </c:pt>
                <c:pt idx="4" formatCode="General">
                  <c:v>18</c:v>
                </c:pt>
                <c:pt idx="6" formatCode="General">
                  <c:v>12</c:v>
                </c:pt>
                <c:pt idx="7" formatCode="General">
                  <c:v>22</c:v>
                </c:pt>
                <c:pt idx="8" formatCode="General">
                  <c:v>25</c:v>
                </c:pt>
                <c:pt idx="9" formatCode="General">
                  <c:v>33</c:v>
                </c:pt>
                <c:pt idx="10" formatCode="General">
                  <c:v>19</c:v>
                </c:pt>
                <c:pt idx="11" formatCode="General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DF-4EE6-8420-94C6C17EA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34864"/>
        <c:axId val="171027376"/>
      </c:lineChart>
      <c:catAx>
        <c:axId val="17103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27376"/>
        <c:crosses val="autoZero"/>
        <c:auto val="1"/>
        <c:lblAlgn val="ctr"/>
        <c:lblOffset val="100"/>
        <c:noMultiLvlLbl val="0"/>
      </c:catAx>
      <c:valAx>
        <c:axId val="17102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3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990878189406637E-3"/>
          <c:y val="0.84783510452801791"/>
          <c:w val="0.98276386558237583"/>
          <c:h val="0.15216489547198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 á mjöðm: Fjöldi</a:t>
            </a:r>
            <a:r>
              <a:rPr lang="is-IS" baseline="0"/>
              <a:t> á biðlista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9297462817147866"/>
          <c:h val="0.55483398491272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'Biðlisti og biðtími'!$B$75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biðtími'!$AA$75:$AL$75</c:f>
              <c:numCache>
                <c:formatCode>#,##0</c:formatCode>
                <c:ptCount val="12"/>
                <c:pt idx="0">
                  <c:v>215</c:v>
                </c:pt>
                <c:pt idx="1">
                  <c:v>213</c:v>
                </c:pt>
                <c:pt idx="2">
                  <c:v>216</c:v>
                </c:pt>
                <c:pt idx="3">
                  <c:v>229</c:v>
                </c:pt>
                <c:pt idx="4">
                  <c:v>236</c:v>
                </c:pt>
                <c:pt idx="5">
                  <c:v>257</c:v>
                </c:pt>
                <c:pt idx="6">
                  <c:v>279</c:v>
                </c:pt>
                <c:pt idx="7" formatCode="General">
                  <c:v>294</c:v>
                </c:pt>
                <c:pt idx="8" formatCode="General">
                  <c:v>398</c:v>
                </c:pt>
                <c:pt idx="9" formatCode="General">
                  <c:v>428</c:v>
                </c:pt>
                <c:pt idx="10" formatCode="General">
                  <c:v>427</c:v>
                </c:pt>
                <c:pt idx="11" formatCode="General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5-4041-8F7A-AC320C7B0990}"/>
            </c:ext>
          </c:extLst>
        </c:ser>
        <c:ser>
          <c:idx val="1"/>
          <c:order val="1"/>
          <c:tx>
            <c:strRef>
              <c:f>'Biðlisti og biðtími'!$B$76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biðtími'!$AA$76:$AL$76</c:f>
              <c:numCache>
                <c:formatCode>#,##0</c:formatCode>
                <c:ptCount val="12"/>
                <c:pt idx="0">
                  <c:v>84</c:v>
                </c:pt>
                <c:pt idx="1">
                  <c:v>69</c:v>
                </c:pt>
                <c:pt idx="2">
                  <c:v>46</c:v>
                </c:pt>
                <c:pt idx="3">
                  <c:v>42</c:v>
                </c:pt>
                <c:pt idx="4">
                  <c:v>51</c:v>
                </c:pt>
                <c:pt idx="7" formatCode="General">
                  <c:v>53</c:v>
                </c:pt>
                <c:pt idx="8" formatCode="General">
                  <c:v>42</c:v>
                </c:pt>
                <c:pt idx="9" formatCode="General">
                  <c:v>79</c:v>
                </c:pt>
                <c:pt idx="10" formatCode="General">
                  <c:v>61</c:v>
                </c:pt>
                <c:pt idx="11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5-4041-8F7A-AC320C7B0990}"/>
            </c:ext>
          </c:extLst>
        </c:ser>
        <c:ser>
          <c:idx val="2"/>
          <c:order val="2"/>
          <c:tx>
            <c:strRef>
              <c:f>'Biðlisti og biðtími'!$B$77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biðtími'!$AA$77:$AL$77</c:f>
              <c:numCache>
                <c:formatCode>#,##0</c:formatCode>
                <c:ptCount val="12"/>
                <c:pt idx="0">
                  <c:v>86</c:v>
                </c:pt>
                <c:pt idx="1">
                  <c:v>72</c:v>
                </c:pt>
                <c:pt idx="2">
                  <c:v>75</c:v>
                </c:pt>
                <c:pt idx="3">
                  <c:v>60</c:v>
                </c:pt>
                <c:pt idx="4">
                  <c:v>89</c:v>
                </c:pt>
                <c:pt idx="5">
                  <c:v>63</c:v>
                </c:pt>
                <c:pt idx="6">
                  <c:v>62</c:v>
                </c:pt>
                <c:pt idx="7" formatCode="General">
                  <c:v>68</c:v>
                </c:pt>
                <c:pt idx="8" formatCode="General">
                  <c:v>63</c:v>
                </c:pt>
                <c:pt idx="9" formatCode="General">
                  <c:v>44</c:v>
                </c:pt>
                <c:pt idx="10" formatCode="General">
                  <c:v>67</c:v>
                </c:pt>
                <c:pt idx="11" formatCode="General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5-4041-8F7A-AC320C7B0990}"/>
            </c:ext>
          </c:extLst>
        </c:ser>
        <c:ser>
          <c:idx val="3"/>
          <c:order val="3"/>
          <c:tx>
            <c:strRef>
              <c:f>'Biðlisti og biðtími'!$B$78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biðtími'!$AA$78:$AL$78</c:f>
              <c:numCache>
                <c:formatCode>#,##0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 formatCode="General">
                  <c:v>5</c:v>
                </c:pt>
                <c:pt idx="4" formatCode="General">
                  <c:v>17</c:v>
                </c:pt>
                <c:pt idx="6" formatCode="General">
                  <c:v>15</c:v>
                </c:pt>
                <c:pt idx="7" formatCode="General">
                  <c:v>24</c:v>
                </c:pt>
                <c:pt idx="8" formatCode="General">
                  <c:v>14</c:v>
                </c:pt>
                <c:pt idx="9" formatCode="General">
                  <c:v>28</c:v>
                </c:pt>
                <c:pt idx="10" formatCode="General">
                  <c:v>15</c:v>
                </c:pt>
                <c:pt idx="11" formatCode="General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5-4041-8F7A-AC320C7B0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34864"/>
        <c:axId val="171027376"/>
      </c:barChart>
      <c:catAx>
        <c:axId val="17103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27376"/>
        <c:crosses val="autoZero"/>
        <c:auto val="1"/>
        <c:lblAlgn val="ctr"/>
        <c:lblOffset val="100"/>
        <c:noMultiLvlLbl val="0"/>
      </c:catAx>
      <c:valAx>
        <c:axId val="17102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3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894794400699898E-2"/>
          <c:y val="0.8712101022337243"/>
          <c:w val="0.98910518778420609"/>
          <c:h val="0.10101242589431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Brennsluaðgerðir á hjarta: Heildarfjöldi á biðlista og fjöldi framkvæmdra aðgerða á</a:t>
            </a:r>
            <a:r>
              <a:rPr lang="en-US" sz="1200" baseline="0"/>
              <a:t> undangengnum 12 mánuðum</a:t>
            </a:r>
            <a:endParaRPr lang="en-US" sz="1200"/>
          </a:p>
        </c:rich>
      </c:tx>
      <c:layout>
        <c:manualLayout>
          <c:xMode val="edge"/>
          <c:yMode val="edge"/>
          <c:x val="0.13649996426998404"/>
          <c:y val="7.4866317108785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94619422572178E-2"/>
          <c:y val="0.25001782531194294"/>
          <c:w val="0.85517561254945451"/>
          <c:h val="0.61697788960211264"/>
        </c:manualLayout>
      </c:layout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'Biðlisti og biðtími'!$DD$5:$DK$5</c:f>
              <c:numCache>
                <c:formatCode>mmm\-yy</c:formatCode>
                <c:ptCount val="8"/>
                <c:pt idx="0">
                  <c:v>43739</c:v>
                </c:pt>
                <c:pt idx="1">
                  <c:v>43862</c:v>
                </c:pt>
                <c:pt idx="2">
                  <c:v>43983</c:v>
                </c:pt>
                <c:pt idx="3">
                  <c:v>44075</c:v>
                </c:pt>
                <c:pt idx="4">
                  <c:v>44197</c:v>
                </c:pt>
                <c:pt idx="5">
                  <c:v>44440</c:v>
                </c:pt>
                <c:pt idx="6">
                  <c:v>44562</c:v>
                </c:pt>
                <c:pt idx="7">
                  <c:v>44805</c:v>
                </c:pt>
              </c:numCache>
            </c:numRef>
          </c:cat>
          <c:val>
            <c:numRef>
              <c:f>'Biðlisti og biðtími'!$AE$20:$AL$20</c:f>
              <c:numCache>
                <c:formatCode>#,##0</c:formatCode>
                <c:ptCount val="8"/>
                <c:pt idx="0">
                  <c:v>355</c:v>
                </c:pt>
                <c:pt idx="1">
                  <c:v>318</c:v>
                </c:pt>
                <c:pt idx="2">
                  <c:v>330</c:v>
                </c:pt>
                <c:pt idx="3">
                  <c:v>339</c:v>
                </c:pt>
                <c:pt idx="4">
                  <c:v>289</c:v>
                </c:pt>
                <c:pt idx="5">
                  <c:v>315</c:v>
                </c:pt>
                <c:pt idx="6">
                  <c:v>344</c:v>
                </c:pt>
                <c:pt idx="7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5-4E22-8BCF-BB079003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lineChart>
        <c:grouping val="standard"/>
        <c:varyColors val="0"/>
        <c:ser>
          <c:idx val="1"/>
          <c:order val="1"/>
          <c:tx>
            <c:v>Fjöldi framkvæmdra aðgerða</c:v>
          </c:tx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biðtími'!$DD$5:$DJ$5</c:f>
              <c:numCache>
                <c:formatCode>mmm\-yy</c:formatCode>
                <c:ptCount val="7"/>
                <c:pt idx="0">
                  <c:v>43739</c:v>
                </c:pt>
                <c:pt idx="1">
                  <c:v>43862</c:v>
                </c:pt>
                <c:pt idx="2">
                  <c:v>43983</c:v>
                </c:pt>
                <c:pt idx="3">
                  <c:v>44075</c:v>
                </c:pt>
                <c:pt idx="4">
                  <c:v>44197</c:v>
                </c:pt>
                <c:pt idx="5">
                  <c:v>44440</c:v>
                </c:pt>
                <c:pt idx="6">
                  <c:v>44562</c:v>
                </c:pt>
              </c:numCache>
            </c:numRef>
          </c:cat>
          <c:val>
            <c:numRef>
              <c:f>'Framkvæmdar aðgerðir'!$G$17:$N$17</c:f>
              <c:numCache>
                <c:formatCode>General</c:formatCode>
                <c:ptCount val="8"/>
                <c:pt idx="0">
                  <c:v>319</c:v>
                </c:pt>
                <c:pt idx="1">
                  <c:v>319</c:v>
                </c:pt>
                <c:pt idx="2">
                  <c:v>270</c:v>
                </c:pt>
                <c:pt idx="3" formatCode="_(* #,##0_);_(* \(#,##0\);_(* &quot;-&quot;_);_(@_)">
                  <c:v>279</c:v>
                </c:pt>
                <c:pt idx="4" formatCode="_(* #,##0_);_(* \(#,##0\);_(* &quot;-&quot;_);_(@_)">
                  <c:v>304</c:v>
                </c:pt>
                <c:pt idx="5" formatCode="_(* #,##0_);_(* \(#,##0\);_(* &quot;-&quot;_);_(@_)">
                  <c:v>305</c:v>
                </c:pt>
                <c:pt idx="6" formatCode="_(* #,##0_);_(* \(#,##0\);_(* &quot;-&quot;_);_(@_)">
                  <c:v>290</c:v>
                </c:pt>
                <c:pt idx="7" formatCode="_(* #,##0_);_(* \(#,##0\);_(* &quot;-&quot;_);_(@_)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5-4E22-8BCF-BB079003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00383"/>
        <c:axId val="152002047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valAx>
        <c:axId val="152002047"/>
        <c:scaling>
          <c:orientation val="minMax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2000383"/>
        <c:crosses val="max"/>
        <c:crossBetween val="between"/>
      </c:valAx>
      <c:dateAx>
        <c:axId val="15200038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2002047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5700345671142"/>
          <c:y val="0.93440553374536361"/>
          <c:w val="0.68188580150472233"/>
          <c:h val="5.5693473582670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 á hné: Fjöldi</a:t>
            </a:r>
            <a:r>
              <a:rPr lang="is-IS" baseline="0"/>
              <a:t> á biðlista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17171296296296296"/>
          <c:w val="0.87757381889763775"/>
          <c:h val="0.559528293229080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'Biðlisti og biðtími'!$B$75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biðtími'!$AA$82:$AL$82</c:f>
              <c:numCache>
                <c:formatCode>#,##0</c:formatCode>
                <c:ptCount val="12"/>
                <c:pt idx="0">
                  <c:v>440</c:v>
                </c:pt>
                <c:pt idx="1">
                  <c:v>408</c:v>
                </c:pt>
                <c:pt idx="2">
                  <c:v>460</c:v>
                </c:pt>
                <c:pt idx="3">
                  <c:v>489</c:v>
                </c:pt>
                <c:pt idx="4">
                  <c:v>519</c:v>
                </c:pt>
                <c:pt idx="5">
                  <c:v>521</c:v>
                </c:pt>
                <c:pt idx="6">
                  <c:v>554</c:v>
                </c:pt>
                <c:pt idx="7" formatCode="General">
                  <c:v>661</c:v>
                </c:pt>
                <c:pt idx="8" formatCode="General">
                  <c:v>766</c:v>
                </c:pt>
                <c:pt idx="9" formatCode="General">
                  <c:v>952</c:v>
                </c:pt>
                <c:pt idx="10" formatCode="General">
                  <c:v>926</c:v>
                </c:pt>
                <c:pt idx="11" formatCode="General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C3B-87B5-109AE8BD158D}"/>
            </c:ext>
          </c:extLst>
        </c:ser>
        <c:ser>
          <c:idx val="1"/>
          <c:order val="1"/>
          <c:tx>
            <c:strRef>
              <c:f>'Biðlisti og biðtími'!$B$83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biðtími'!$AA$83:$AL$83</c:f>
              <c:numCache>
                <c:formatCode>#,##0</c:formatCode>
                <c:ptCount val="12"/>
                <c:pt idx="0">
                  <c:v>113</c:v>
                </c:pt>
                <c:pt idx="1">
                  <c:v>97</c:v>
                </c:pt>
                <c:pt idx="2">
                  <c:v>87</c:v>
                </c:pt>
                <c:pt idx="3" formatCode="General">
                  <c:v>76</c:v>
                </c:pt>
                <c:pt idx="4" formatCode="General">
                  <c:v>90</c:v>
                </c:pt>
                <c:pt idx="7" formatCode="General">
                  <c:v>86</c:v>
                </c:pt>
                <c:pt idx="8" formatCode="General">
                  <c:v>84</c:v>
                </c:pt>
                <c:pt idx="9" formatCode="General">
                  <c:v>147</c:v>
                </c:pt>
                <c:pt idx="10" formatCode="General">
                  <c:v>120</c:v>
                </c:pt>
                <c:pt idx="11" formatCode="General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6-4C3B-87B5-109AE8BD158D}"/>
            </c:ext>
          </c:extLst>
        </c:ser>
        <c:ser>
          <c:idx val="2"/>
          <c:order val="2"/>
          <c:tx>
            <c:strRef>
              <c:f>'Biðlisti og biðtími'!$B$84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biðtími'!$AA$84:$AL$84</c:f>
              <c:numCache>
                <c:formatCode>#,##0</c:formatCode>
                <c:ptCount val="12"/>
                <c:pt idx="0">
                  <c:v>156</c:v>
                </c:pt>
                <c:pt idx="1">
                  <c:v>148</c:v>
                </c:pt>
                <c:pt idx="2">
                  <c:v>156</c:v>
                </c:pt>
                <c:pt idx="3" formatCode="General">
                  <c:v>130</c:v>
                </c:pt>
                <c:pt idx="4" formatCode="General">
                  <c:v>155</c:v>
                </c:pt>
                <c:pt idx="5" formatCode="General">
                  <c:v>151</c:v>
                </c:pt>
                <c:pt idx="6" formatCode="General">
                  <c:v>149</c:v>
                </c:pt>
                <c:pt idx="7" formatCode="General">
                  <c:v>154</c:v>
                </c:pt>
                <c:pt idx="8" formatCode="General">
                  <c:v>124</c:v>
                </c:pt>
                <c:pt idx="9" formatCode="General">
                  <c:v>80</c:v>
                </c:pt>
                <c:pt idx="10" formatCode="General">
                  <c:v>97</c:v>
                </c:pt>
                <c:pt idx="11" formatCode="General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6-4C3B-87B5-109AE8BD158D}"/>
            </c:ext>
          </c:extLst>
        </c:ser>
        <c:ser>
          <c:idx val="3"/>
          <c:order val="3"/>
          <c:tx>
            <c:strRef>
              <c:f>'Biðlisti og biðtími'!$B$85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biðtími'!$AA$85:$AL$85</c:f>
              <c:numCache>
                <c:formatCode>#,##0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7</c:v>
                </c:pt>
                <c:pt idx="3" formatCode="General">
                  <c:v>17</c:v>
                </c:pt>
                <c:pt idx="4" formatCode="General">
                  <c:v>18</c:v>
                </c:pt>
                <c:pt idx="6" formatCode="General">
                  <c:v>12</c:v>
                </c:pt>
                <c:pt idx="7" formatCode="General">
                  <c:v>22</c:v>
                </c:pt>
                <c:pt idx="8" formatCode="General">
                  <c:v>25</c:v>
                </c:pt>
                <c:pt idx="9" formatCode="General">
                  <c:v>33</c:v>
                </c:pt>
                <c:pt idx="10" formatCode="General">
                  <c:v>19</c:v>
                </c:pt>
                <c:pt idx="11" formatCode="General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16-4C3B-87B5-109AE8BD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34864"/>
        <c:axId val="171027376"/>
      </c:barChart>
      <c:catAx>
        <c:axId val="17103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27376"/>
        <c:crosses val="autoZero"/>
        <c:auto val="1"/>
        <c:lblAlgn val="ctr"/>
        <c:lblOffset val="100"/>
        <c:noMultiLvlLbl val="0"/>
      </c:catAx>
      <c:valAx>
        <c:axId val="17102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103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45603674540687E-2"/>
          <c:y val="0.83851109520400857"/>
          <c:w val="0.95854959306557264"/>
          <c:h val="0.1614889047959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</a:t>
            </a:r>
            <a:r>
              <a:rPr lang="is-IS" baseline="0"/>
              <a:t> á hné</a:t>
            </a:r>
            <a:r>
              <a:rPr lang="is-IS"/>
              <a:t>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aðgerðir'!$B$89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aðgerðir'!$C$89:$N$89</c:f>
              <c:numCache>
                <c:formatCode>_(* #,##0_);_(* \(#,##0\);_(* "-"_);_(@_)</c:formatCode>
                <c:ptCount val="12"/>
                <c:pt idx="0">
                  <c:v>470</c:v>
                </c:pt>
                <c:pt idx="1">
                  <c:v>451</c:v>
                </c:pt>
                <c:pt idx="2">
                  <c:v>447</c:v>
                </c:pt>
                <c:pt idx="3" formatCode="General">
                  <c:v>438</c:v>
                </c:pt>
                <c:pt idx="4">
                  <c:v>464</c:v>
                </c:pt>
                <c:pt idx="5">
                  <c:v>480</c:v>
                </c:pt>
                <c:pt idx="6" formatCode="General">
                  <c:v>410</c:v>
                </c:pt>
                <c:pt idx="7" formatCode="General">
                  <c:v>426</c:v>
                </c:pt>
                <c:pt idx="8" formatCode="General">
                  <c:v>363</c:v>
                </c:pt>
                <c:pt idx="9" formatCode="General">
                  <c:v>399</c:v>
                </c:pt>
                <c:pt idx="10" formatCode="General">
                  <c:v>415</c:v>
                </c:pt>
                <c:pt idx="11" formatCode="General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E-4FF2-9466-A5EF15E76DDC}"/>
            </c:ext>
          </c:extLst>
        </c:ser>
        <c:ser>
          <c:idx val="1"/>
          <c:order val="1"/>
          <c:tx>
            <c:strRef>
              <c:f>'Framkvæmdar aðgerðir'!$B$91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aðgerðir'!$C$91:$N$91</c:f>
              <c:numCache>
                <c:formatCode>_(* #,##0_);_(* \(#,##0\);_(* "-"_);_(@_)</c:formatCode>
                <c:ptCount val="12"/>
                <c:pt idx="0">
                  <c:v>188</c:v>
                </c:pt>
                <c:pt idx="1">
                  <c:v>197</c:v>
                </c:pt>
                <c:pt idx="2">
                  <c:v>197</c:v>
                </c:pt>
                <c:pt idx="3" formatCode="General">
                  <c:v>216</c:v>
                </c:pt>
                <c:pt idx="4">
                  <c:v>234</c:v>
                </c:pt>
                <c:pt idx="7" formatCode="General">
                  <c:v>210</c:v>
                </c:pt>
                <c:pt idx="8" formatCode="General">
                  <c:v>195</c:v>
                </c:pt>
                <c:pt idx="9" formatCode="General">
                  <c:v>223</c:v>
                </c:pt>
                <c:pt idx="10" formatCode="General">
                  <c:v>268</c:v>
                </c:pt>
                <c:pt idx="11" formatCode="General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E-4FF2-9466-A5EF15E76DDC}"/>
            </c:ext>
          </c:extLst>
        </c:ser>
        <c:ser>
          <c:idx val="2"/>
          <c:order val="2"/>
          <c:tx>
            <c:strRef>
              <c:f>'Framkvæmdar aðgerðir'!$B$93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aðgerðir'!$C$93:$N$93</c:f>
              <c:numCache>
                <c:formatCode>_(* #,##0_);_(* \(#,##0\);_(* "-"_);_(@_)</c:formatCode>
                <c:ptCount val="12"/>
                <c:pt idx="0">
                  <c:v>86</c:v>
                </c:pt>
                <c:pt idx="1">
                  <c:v>70</c:v>
                </c:pt>
                <c:pt idx="2">
                  <c:v>90</c:v>
                </c:pt>
                <c:pt idx="3" formatCode="General">
                  <c:v>102</c:v>
                </c:pt>
                <c:pt idx="4">
                  <c:v>132</c:v>
                </c:pt>
                <c:pt idx="5">
                  <c:v>127</c:v>
                </c:pt>
                <c:pt idx="6">
                  <c:v>110</c:v>
                </c:pt>
                <c:pt idx="7">
                  <c:v>107</c:v>
                </c:pt>
                <c:pt idx="8" formatCode="General">
                  <c:v>114</c:v>
                </c:pt>
                <c:pt idx="9" formatCode="General">
                  <c:v>128</c:v>
                </c:pt>
                <c:pt idx="10">
                  <c:v>93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E-4FF2-9466-A5EF15E76DDC}"/>
            </c:ext>
          </c:extLst>
        </c:ser>
        <c:ser>
          <c:idx val="3"/>
          <c:order val="3"/>
          <c:tx>
            <c:strRef>
              <c:f>'Framkvæmdar aðgerðir'!$B$95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aðgerðir'!$C$95:$N$95</c:f>
              <c:numCache>
                <c:formatCode>_(* #,##0_);_(* \(#,##0\);_(* "-"_);_(@_)</c:formatCode>
                <c:ptCount val="12"/>
                <c:pt idx="0">
                  <c:v>33</c:v>
                </c:pt>
                <c:pt idx="1">
                  <c:v>44</c:v>
                </c:pt>
                <c:pt idx="2">
                  <c:v>60</c:v>
                </c:pt>
                <c:pt idx="3" formatCode="General">
                  <c:v>57</c:v>
                </c:pt>
                <c:pt idx="4">
                  <c:v>66</c:v>
                </c:pt>
                <c:pt idx="5" formatCode="General">
                  <c:v>78</c:v>
                </c:pt>
                <c:pt idx="6" formatCode="General">
                  <c:v>81</c:v>
                </c:pt>
                <c:pt idx="7">
                  <c:v>87</c:v>
                </c:pt>
                <c:pt idx="8" formatCode="General">
                  <c:v>88</c:v>
                </c:pt>
                <c:pt idx="9" formatCode="General">
                  <c:v>113</c:v>
                </c:pt>
                <c:pt idx="10" formatCode="General">
                  <c:v>137</c:v>
                </c:pt>
                <c:pt idx="11" formatCode="General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8E-4FF2-9466-A5EF15E7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38320209973753E-2"/>
          <c:y val="0.84606372120151663"/>
          <c:w val="0.92801224846894137"/>
          <c:h val="0.12615850102070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</a:t>
            </a:r>
            <a:r>
              <a:rPr lang="is-IS" baseline="0"/>
              <a:t> á mjöðm</a:t>
            </a:r>
            <a:r>
              <a:rPr lang="is-IS"/>
              <a:t>:</a:t>
            </a:r>
            <a:r>
              <a:rPr lang="is-IS" baseline="0"/>
              <a:t> Fjöldi framkvæmdra aðgerða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'Framkvæmdar aðgerðir'!$B$77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aðgerðir'!$C$77:$N$77</c:f>
              <c:numCache>
                <c:formatCode>_(* #,##0_);_(* \(#,##0\);_(* "-"_);_(@_)</c:formatCode>
                <c:ptCount val="12"/>
                <c:pt idx="0">
                  <c:v>513</c:v>
                </c:pt>
                <c:pt idx="1">
                  <c:v>511</c:v>
                </c:pt>
                <c:pt idx="2">
                  <c:v>491</c:v>
                </c:pt>
                <c:pt idx="3" formatCode="General">
                  <c:v>474</c:v>
                </c:pt>
                <c:pt idx="4">
                  <c:v>467</c:v>
                </c:pt>
                <c:pt idx="5">
                  <c:v>473</c:v>
                </c:pt>
                <c:pt idx="6" formatCode="General">
                  <c:v>451</c:v>
                </c:pt>
                <c:pt idx="7" formatCode="General">
                  <c:v>476</c:v>
                </c:pt>
                <c:pt idx="8" formatCode="General">
                  <c:v>443</c:v>
                </c:pt>
                <c:pt idx="9" formatCode="General">
                  <c:v>474</c:v>
                </c:pt>
                <c:pt idx="10" formatCode="General">
                  <c:v>532</c:v>
                </c:pt>
                <c:pt idx="11" formatCode="General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E-44B2-BC59-82D07B74CC15}"/>
            </c:ext>
          </c:extLst>
        </c:ser>
        <c:ser>
          <c:idx val="1"/>
          <c:order val="1"/>
          <c:tx>
            <c:strRef>
              <c:f>'Framkvæmdar aðgerðir'!$B$79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aðgerðir'!$C$79:$N$79</c:f>
              <c:numCache>
                <c:formatCode>_(* #,##0_);_(* \(#,##0\);_(* "-"_);_(@_)</c:formatCode>
                <c:ptCount val="12"/>
                <c:pt idx="0">
                  <c:v>176</c:v>
                </c:pt>
                <c:pt idx="1">
                  <c:v>184</c:v>
                </c:pt>
                <c:pt idx="2">
                  <c:v>212</c:v>
                </c:pt>
                <c:pt idx="3" formatCode="General">
                  <c:v>217</c:v>
                </c:pt>
                <c:pt idx="4">
                  <c:v>214</c:v>
                </c:pt>
                <c:pt idx="7" formatCode="General">
                  <c:v>156</c:v>
                </c:pt>
                <c:pt idx="8" formatCode="General">
                  <c:v>139</c:v>
                </c:pt>
                <c:pt idx="9" formatCode="General">
                  <c:v>179</c:v>
                </c:pt>
                <c:pt idx="10" formatCode="General">
                  <c:v>209</c:v>
                </c:pt>
                <c:pt idx="11" formatCode="General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E-44B2-BC59-82D07B74CC15}"/>
            </c:ext>
          </c:extLst>
        </c:ser>
        <c:ser>
          <c:idx val="2"/>
          <c:order val="2"/>
          <c:tx>
            <c:strRef>
              <c:f>'Framkvæmdar aðgerðir'!$B$81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aðgerðir'!$C$81:$N$81</c:f>
              <c:numCache>
                <c:formatCode>_(* #,##0_);_(* \(#,##0\);_(* "-"_);_(@_)</c:formatCode>
                <c:ptCount val="12"/>
                <c:pt idx="0">
                  <c:v>84</c:v>
                </c:pt>
                <c:pt idx="1">
                  <c:v>62</c:v>
                </c:pt>
                <c:pt idx="2">
                  <c:v>65</c:v>
                </c:pt>
                <c:pt idx="3" formatCode="General">
                  <c:v>61</c:v>
                </c:pt>
                <c:pt idx="4">
                  <c:v>50</c:v>
                </c:pt>
                <c:pt idx="5">
                  <c:v>55</c:v>
                </c:pt>
                <c:pt idx="6">
                  <c:v>69</c:v>
                </c:pt>
                <c:pt idx="7">
                  <c:v>71</c:v>
                </c:pt>
                <c:pt idx="8">
                  <c:v>71</c:v>
                </c:pt>
                <c:pt idx="9">
                  <c:v>81</c:v>
                </c:pt>
                <c:pt idx="10">
                  <c:v>62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E-44B2-BC59-82D07B74CC15}"/>
            </c:ext>
          </c:extLst>
        </c:ser>
        <c:ser>
          <c:idx val="3"/>
          <c:order val="3"/>
          <c:tx>
            <c:strRef>
              <c:f>'Framkvæmdar aðgerðir'!$B$95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'Framkvæmdar aðgerðir'!$C$2:$N$2</c:f>
              <c:strCache>
                <c:ptCount val="12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1.1.2021-31.12.2021</c:v>
                </c:pt>
                <c:pt idx="11">
                  <c:v>1.9.2021- 31.8.2022</c:v>
                </c:pt>
              </c:strCache>
            </c:strRef>
          </c:cat>
          <c:val>
            <c:numRef>
              <c:f>'Framkvæmdar aðgerðir'!$C$83:$N$83</c:f>
              <c:numCache>
                <c:formatCode>_(* #,##0_);_(* \(#,##0\);_(* "-"_);_(@_)</c:formatCode>
                <c:ptCount val="12"/>
                <c:pt idx="0">
                  <c:v>29</c:v>
                </c:pt>
                <c:pt idx="1">
                  <c:v>35</c:v>
                </c:pt>
                <c:pt idx="2">
                  <c:v>39</c:v>
                </c:pt>
                <c:pt idx="3" formatCode="General">
                  <c:v>44</c:v>
                </c:pt>
                <c:pt idx="4">
                  <c:v>59</c:v>
                </c:pt>
                <c:pt idx="5" formatCode="General">
                  <c:v>73</c:v>
                </c:pt>
                <c:pt idx="6" formatCode="General">
                  <c:v>74</c:v>
                </c:pt>
                <c:pt idx="7">
                  <c:v>83</c:v>
                </c:pt>
                <c:pt idx="8" formatCode="General">
                  <c:v>90</c:v>
                </c:pt>
                <c:pt idx="9" formatCode="General">
                  <c:v>98</c:v>
                </c:pt>
                <c:pt idx="10" formatCode="General">
                  <c:v>111</c:v>
                </c:pt>
                <c:pt idx="11" formatCode="General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E-44B2-BC59-82D07B74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61135"/>
        <c:axId val="1478073615"/>
      </c:barChart>
      <c:catAx>
        <c:axId val="147806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73615"/>
        <c:crosses val="autoZero"/>
        <c:auto val="1"/>
        <c:lblAlgn val="ctr"/>
        <c:lblOffset val="100"/>
        <c:noMultiLvlLbl val="0"/>
      </c:catAx>
      <c:valAx>
        <c:axId val="1478073615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780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38320209973753E-2"/>
          <c:y val="0.86458223972003501"/>
          <c:w val="0.90856780402449688"/>
          <c:h val="0.1076399825021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</a:t>
            </a:r>
            <a:r>
              <a:rPr lang="is-IS" baseline="0"/>
              <a:t> á mjöðm: </a:t>
            </a:r>
            <a:r>
              <a:rPr lang="is-IS"/>
              <a:t>Hlutfall sem hafði</a:t>
            </a:r>
            <a:r>
              <a:rPr lang="is-IS" baseline="0"/>
              <a:t> beðið lengur en 3 mánuði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'Biðlisti og biðtími'!$B$75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biðtími'!$CZ$75:$DK$75</c:f>
              <c:numCache>
                <c:formatCode>0%</c:formatCode>
                <c:ptCount val="12"/>
                <c:pt idx="0">
                  <c:v>0.586046511627907</c:v>
                </c:pt>
                <c:pt idx="1">
                  <c:v>0.568075117370892</c:v>
                </c:pt>
                <c:pt idx="2">
                  <c:v>0.7592592592592593</c:v>
                </c:pt>
                <c:pt idx="3">
                  <c:v>0.66375545851528384</c:v>
                </c:pt>
                <c:pt idx="4">
                  <c:v>0.7076271186440678</c:v>
                </c:pt>
                <c:pt idx="5">
                  <c:v>0.642023346303502</c:v>
                </c:pt>
                <c:pt idx="6">
                  <c:v>0.73835125448028671</c:v>
                </c:pt>
                <c:pt idx="7">
                  <c:v>0.68367346938775508</c:v>
                </c:pt>
                <c:pt idx="8">
                  <c:v>0.67839195979899503</c:v>
                </c:pt>
                <c:pt idx="9">
                  <c:v>0.83411214953271029</c:v>
                </c:pt>
                <c:pt idx="10">
                  <c:v>0.78454332552693207</c:v>
                </c:pt>
                <c:pt idx="11">
                  <c:v>0.88775510204081631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1-4CD1-B150-A4EB6E1541D7}"/>
            </c:ext>
          </c:extLst>
        </c:ser>
        <c:ser>
          <c:idx val="1"/>
          <c:order val="1"/>
          <c:tx>
            <c:strRef>
              <c:f>'Biðlisti og biðtími'!$B$76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biðtími'!$CZ$76:$DK$76</c:f>
              <c:numCache>
                <c:formatCode>0%</c:formatCode>
                <c:ptCount val="12"/>
                <c:pt idx="0">
                  <c:v>0.4642857142857143</c:v>
                </c:pt>
                <c:pt idx="1">
                  <c:v>0.50724637681159424</c:v>
                </c:pt>
                <c:pt idx="2">
                  <c:v>0.43478260869565216</c:v>
                </c:pt>
                <c:pt idx="3">
                  <c:v>0.21428571428571427</c:v>
                </c:pt>
                <c:pt idx="4">
                  <c:v>0.27450980392156865</c:v>
                </c:pt>
                <c:pt idx="7">
                  <c:v>0.58490566037735847</c:v>
                </c:pt>
                <c:pt idx="8">
                  <c:v>0.45238095238095238</c:v>
                </c:pt>
                <c:pt idx="9">
                  <c:v>0.50632911392405067</c:v>
                </c:pt>
                <c:pt idx="10">
                  <c:v>0.49180327868852458</c:v>
                </c:pt>
                <c:pt idx="11">
                  <c:v>0.73684210526315785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1-4CD1-B150-A4EB6E1541D7}"/>
            </c:ext>
          </c:extLst>
        </c:ser>
        <c:ser>
          <c:idx val="2"/>
          <c:order val="2"/>
          <c:tx>
            <c:strRef>
              <c:f>'Biðlisti og biðtími'!$B$77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biðtími'!$CZ$77:$DK$77</c:f>
              <c:numCache>
                <c:formatCode>0%</c:formatCode>
                <c:ptCount val="12"/>
                <c:pt idx="0">
                  <c:v>0.86046511627906974</c:v>
                </c:pt>
                <c:pt idx="1">
                  <c:v>0.80555555555555558</c:v>
                </c:pt>
                <c:pt idx="2">
                  <c:v>0.70666666666666667</c:v>
                </c:pt>
                <c:pt idx="3">
                  <c:v>0.81666666666666665</c:v>
                </c:pt>
                <c:pt idx="4">
                  <c:v>0.7415730337078652</c:v>
                </c:pt>
                <c:pt idx="5">
                  <c:v>0.52380952380952384</c:v>
                </c:pt>
                <c:pt idx="6">
                  <c:v>0.74193548387096775</c:v>
                </c:pt>
                <c:pt idx="7">
                  <c:v>0.67647058823529416</c:v>
                </c:pt>
                <c:pt idx="8">
                  <c:v>0.65079365079365081</c:v>
                </c:pt>
                <c:pt idx="9">
                  <c:v>0.54545454545454541</c:v>
                </c:pt>
                <c:pt idx="10">
                  <c:v>0.61194029850746268</c:v>
                </c:pt>
                <c:pt idx="1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1-4CD1-B150-A4EB6E1541D7}"/>
            </c:ext>
          </c:extLst>
        </c:ser>
        <c:ser>
          <c:idx val="3"/>
          <c:order val="3"/>
          <c:tx>
            <c:strRef>
              <c:f>'Biðlisti og biðtími'!$B$78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biðtími'!$CZ$78:$DK$78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B1-4CD1-B150-A4EB6E154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595423"/>
        <c:axId val="1642595839"/>
      </c:barChart>
      <c:catAx>
        <c:axId val="164259542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0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993875765529308E-2"/>
          <c:y val="0.82291557305336838"/>
          <c:w val="0.95023447069116362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</a:t>
            </a:r>
            <a:r>
              <a:rPr lang="is-IS" baseline="0"/>
              <a:t> á hné: </a:t>
            </a:r>
            <a:r>
              <a:rPr lang="is-IS"/>
              <a:t>Hlutfall sem hafði</a:t>
            </a:r>
            <a:r>
              <a:rPr lang="is-IS" baseline="0"/>
              <a:t> beðið lengur en 3 mánuði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'Biðlisti og biðtími'!$B$82</c:f>
              <c:strCache>
                <c:ptCount val="1"/>
                <c:pt idx="0">
                  <c:v>Landspítali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biðtími'!$CZ$82:$DK$82</c:f>
              <c:numCache>
                <c:formatCode>0%</c:formatCode>
                <c:ptCount val="12"/>
                <c:pt idx="0">
                  <c:v>0.64772727272727271</c:v>
                </c:pt>
                <c:pt idx="1">
                  <c:v>0.72549019607843135</c:v>
                </c:pt>
                <c:pt idx="2">
                  <c:v>0.67173913043478262</c:v>
                </c:pt>
                <c:pt idx="3">
                  <c:v>0.71574642126789367</c:v>
                </c:pt>
                <c:pt idx="4">
                  <c:v>0.77842003853564545</c:v>
                </c:pt>
                <c:pt idx="5">
                  <c:v>0.72552783109404995</c:v>
                </c:pt>
                <c:pt idx="6">
                  <c:v>0.8140794223826715</c:v>
                </c:pt>
                <c:pt idx="7">
                  <c:v>0.68229954614220878</c:v>
                </c:pt>
                <c:pt idx="8">
                  <c:v>0.77937336814621405</c:v>
                </c:pt>
                <c:pt idx="9">
                  <c:v>0.88025210084033612</c:v>
                </c:pt>
                <c:pt idx="10">
                  <c:v>0.85097192224622031</c:v>
                </c:pt>
                <c:pt idx="11">
                  <c:v>0.92890551917680075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1-49E9-A5A5-62F6FCAF09CA}"/>
            </c:ext>
          </c:extLst>
        </c:ser>
        <c:ser>
          <c:idx val="1"/>
          <c:order val="1"/>
          <c:tx>
            <c:strRef>
              <c:f>'Biðlisti og biðtími'!$B$83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biðtími'!$CZ$83:$DK$83</c:f>
              <c:numCache>
                <c:formatCode>0%</c:formatCode>
                <c:ptCount val="12"/>
                <c:pt idx="0">
                  <c:v>0.52212389380530977</c:v>
                </c:pt>
                <c:pt idx="1">
                  <c:v>0.53608247422680411</c:v>
                </c:pt>
                <c:pt idx="2">
                  <c:v>0.62068965517241381</c:v>
                </c:pt>
                <c:pt idx="3">
                  <c:v>0.39473684210526316</c:v>
                </c:pt>
                <c:pt idx="4">
                  <c:v>0.36666666666666664</c:v>
                </c:pt>
                <c:pt idx="7">
                  <c:v>0.67441860465116277</c:v>
                </c:pt>
                <c:pt idx="8">
                  <c:v>0.34523809523809523</c:v>
                </c:pt>
                <c:pt idx="9">
                  <c:v>0.57823129251700678</c:v>
                </c:pt>
                <c:pt idx="10">
                  <c:v>0.45833333333333331</c:v>
                </c:pt>
                <c:pt idx="11">
                  <c:v>0.3728813559322034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1-49E9-A5A5-62F6FCAF09CA}"/>
            </c:ext>
          </c:extLst>
        </c:ser>
        <c:ser>
          <c:idx val="2"/>
          <c:order val="2"/>
          <c:tx>
            <c:strRef>
              <c:f>'Biðlisti og biðtími'!$B$84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biðtími'!$CZ$84:$DK$84</c:f>
              <c:numCache>
                <c:formatCode>0%</c:formatCode>
                <c:ptCount val="12"/>
                <c:pt idx="0">
                  <c:v>0.77564102564102566</c:v>
                </c:pt>
                <c:pt idx="1">
                  <c:v>0.83783783783783783</c:v>
                </c:pt>
                <c:pt idx="2">
                  <c:v>0.75641025641025639</c:v>
                </c:pt>
                <c:pt idx="3">
                  <c:v>0.77692307692307694</c:v>
                </c:pt>
                <c:pt idx="4">
                  <c:v>0.7870967741935484</c:v>
                </c:pt>
                <c:pt idx="5">
                  <c:v>0.48344370860927155</c:v>
                </c:pt>
                <c:pt idx="6">
                  <c:v>0.83892617449664431</c:v>
                </c:pt>
                <c:pt idx="7">
                  <c:v>0.88961038961038963</c:v>
                </c:pt>
                <c:pt idx="8">
                  <c:v>0.77419354838709675</c:v>
                </c:pt>
                <c:pt idx="9">
                  <c:v>0.76249999999999996</c:v>
                </c:pt>
                <c:pt idx="10">
                  <c:v>0.77319587628865982</c:v>
                </c:pt>
                <c:pt idx="11">
                  <c:v>0.90291262135922334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1-49E9-A5A5-62F6FCAF09CA}"/>
            </c:ext>
          </c:extLst>
        </c:ser>
        <c:ser>
          <c:idx val="3"/>
          <c:order val="3"/>
          <c:tx>
            <c:strRef>
              <c:f>'Biðlisti og biðtími'!$B$85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biðtími'!$CZ$85:$DK$85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1-49E9-A5A5-62F6FCAF0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595423"/>
        <c:axId val="1642595839"/>
      </c:barChart>
      <c:catAx>
        <c:axId val="164259542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0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38320209973753E-2"/>
          <c:y val="0.82291557305336838"/>
          <c:w val="0.93356780402449691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</a:t>
            </a:r>
            <a:r>
              <a:rPr lang="is-IS" baseline="0"/>
              <a:t> á mjöðm: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biðtími'!$B$75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biðtími'!$DX$75:$EH$75</c:f>
              <c:numCache>
                <c:formatCode>#,##0</c:formatCode>
                <c:ptCount val="11"/>
                <c:pt idx="0">
                  <c:v>26</c:v>
                </c:pt>
                <c:pt idx="1">
                  <c:v>23</c:v>
                </c:pt>
                <c:pt idx="2">
                  <c:v>21</c:v>
                </c:pt>
                <c:pt idx="3">
                  <c:v>22</c:v>
                </c:pt>
                <c:pt idx="4" formatCode="General">
                  <c:v>28</c:v>
                </c:pt>
                <c:pt idx="5" formatCode="General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25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1-4D8E-82BE-ABEC946E5F4C}"/>
            </c:ext>
          </c:extLst>
        </c:ser>
        <c:ser>
          <c:idx val="1"/>
          <c:order val="1"/>
          <c:tx>
            <c:strRef>
              <c:f>'Biðlisti og biðtími'!$B$76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biðtími'!$DX$76:$EH$76</c:f>
              <c:numCache>
                <c:formatCode>#,##0</c:formatCode>
                <c:ptCount val="11"/>
                <c:pt idx="2">
                  <c:v>19</c:v>
                </c:pt>
                <c:pt idx="3">
                  <c:v>20</c:v>
                </c:pt>
                <c:pt idx="4" formatCode="General">
                  <c:v>9</c:v>
                </c:pt>
                <c:pt idx="7">
                  <c:v>14</c:v>
                </c:pt>
                <c:pt idx="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1-4D8E-82BE-ABEC946E5F4C}"/>
            </c:ext>
          </c:extLst>
        </c:ser>
        <c:ser>
          <c:idx val="2"/>
          <c:order val="2"/>
          <c:tx>
            <c:strRef>
              <c:f>'Biðlisti og biðtími'!$B$77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biðtími'!$DX$77:$EH$77</c:f>
              <c:numCache>
                <c:formatCode>#,##0</c:formatCode>
                <c:ptCount val="11"/>
                <c:pt idx="0">
                  <c:v>61</c:v>
                </c:pt>
                <c:pt idx="1">
                  <c:v>60</c:v>
                </c:pt>
                <c:pt idx="2">
                  <c:v>63</c:v>
                </c:pt>
                <c:pt idx="3">
                  <c:v>60</c:v>
                </c:pt>
                <c:pt idx="4" formatCode="General">
                  <c:v>36</c:v>
                </c:pt>
                <c:pt idx="5" formatCode="General">
                  <c:v>33</c:v>
                </c:pt>
                <c:pt idx="6">
                  <c:v>24</c:v>
                </c:pt>
                <c:pt idx="7">
                  <c:v>20</c:v>
                </c:pt>
                <c:pt idx="8">
                  <c:v>26</c:v>
                </c:pt>
                <c:pt idx="9">
                  <c:v>26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1-4D8E-82BE-ABEC946E5F4C}"/>
            </c:ext>
          </c:extLst>
        </c:ser>
        <c:ser>
          <c:idx val="3"/>
          <c:order val="3"/>
          <c:tx>
            <c:strRef>
              <c:f>'Biðlisti og biðtími'!$B$78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biðtími'!$DX$78:$EH$78</c:f>
              <c:numCache>
                <c:formatCode>#,##0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 formatCode="General">
                  <c:v>4</c:v>
                </c:pt>
                <c:pt idx="6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C1-4D8E-82BE-ABEC946E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005905511811006E-2"/>
          <c:y val="0.76388670166229211"/>
          <c:w val="0.95876574803149606"/>
          <c:h val="0.20833552055993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Liðskipti</a:t>
            </a:r>
            <a:r>
              <a:rPr lang="is-IS" baseline="0"/>
              <a:t> á hné: </a:t>
            </a:r>
            <a:r>
              <a:rPr lang="is-IS"/>
              <a:t>Miðgildi</a:t>
            </a:r>
            <a:r>
              <a:rPr lang="is-IS" baseline="0"/>
              <a:t> biðtíma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'Biðlisti og biðtími'!$B$82</c:f>
              <c:strCache>
                <c:ptCount val="1"/>
                <c:pt idx="0">
                  <c:v>Landspítali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biðtími'!$DX$82:$EH$82</c:f>
              <c:numCache>
                <c:formatCode>#,##0</c:formatCode>
                <c:ptCount val="11"/>
                <c:pt idx="0">
                  <c:v>36</c:v>
                </c:pt>
                <c:pt idx="1">
                  <c:v>31</c:v>
                </c:pt>
                <c:pt idx="2">
                  <c:v>33</c:v>
                </c:pt>
                <c:pt idx="3">
                  <c:v>36</c:v>
                </c:pt>
                <c:pt idx="4" formatCode="General">
                  <c:v>38</c:v>
                </c:pt>
                <c:pt idx="5" formatCode="General">
                  <c:v>39</c:v>
                </c:pt>
                <c:pt idx="6">
                  <c:v>42</c:v>
                </c:pt>
                <c:pt idx="7">
                  <c:v>43</c:v>
                </c:pt>
                <c:pt idx="8">
                  <c:v>43</c:v>
                </c:pt>
                <c:pt idx="9">
                  <c:v>44</c:v>
                </c:pt>
                <c:pt idx="1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A-472E-8464-A9880701C949}"/>
            </c:ext>
          </c:extLst>
        </c:ser>
        <c:ser>
          <c:idx val="1"/>
          <c:order val="1"/>
          <c:tx>
            <c:strRef>
              <c:f>'Biðlisti og biðtími'!$B$83</c:f>
              <c:strCache>
                <c:ptCount val="1"/>
                <c:pt idx="0">
                  <c:v>Sjúkrahúsið á Akureyri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biðtími'!$DX$83:$EH$83</c:f>
              <c:numCache>
                <c:formatCode>#,##0</c:formatCode>
                <c:ptCount val="11"/>
                <c:pt idx="2">
                  <c:v>24.285714285714285</c:v>
                </c:pt>
                <c:pt idx="3">
                  <c:v>22</c:v>
                </c:pt>
                <c:pt idx="4" formatCode="General">
                  <c:v>12</c:v>
                </c:pt>
                <c:pt idx="7">
                  <c:v>17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A-472E-8464-A9880701C949}"/>
            </c:ext>
          </c:extLst>
        </c:ser>
        <c:ser>
          <c:idx val="2"/>
          <c:order val="2"/>
          <c:tx>
            <c:strRef>
              <c:f>'Biðlisti og biðtími'!$B$84</c:f>
              <c:strCache>
                <c:ptCount val="1"/>
                <c:pt idx="0">
                  <c:v>Heilbrigðisstofnun Vesturlands, Akranesi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biðtími'!$DX$84:$EH$84</c:f>
              <c:numCache>
                <c:formatCode>#,##0</c:formatCode>
                <c:ptCount val="11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61</c:v>
                </c:pt>
                <c:pt idx="4" formatCode="General">
                  <c:v>33</c:v>
                </c:pt>
                <c:pt idx="5" formatCode="General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3A-472E-8464-A9880701C949}"/>
            </c:ext>
          </c:extLst>
        </c:ser>
        <c:ser>
          <c:idx val="3"/>
          <c:order val="3"/>
          <c:tx>
            <c:strRef>
              <c:f>'Biðlisti og biðtími'!$B$85</c:f>
              <c:strCache>
                <c:ptCount val="1"/>
                <c:pt idx="0">
                  <c:v>Klíníkin, Ármúla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'Biðlisti og biðtími'!$DX$5:$EH$5</c:f>
              <c:strCache>
                <c:ptCount val="11"/>
                <c:pt idx="0">
                  <c:v>1.1.2017-31.12.2017</c:v>
                </c:pt>
                <c:pt idx="1">
                  <c:v>1.6.2017-31.5.2018</c:v>
                </c:pt>
                <c:pt idx="2">
                  <c:v>1.10.2017-30.9.2018</c:v>
                </c:pt>
                <c:pt idx="3">
                  <c:v>1.1.2018-31.12.2018</c:v>
                </c:pt>
                <c:pt idx="4">
                  <c:v>1.10.2018-30.9.2019</c:v>
                </c:pt>
                <c:pt idx="5">
                  <c:v>1.1.2019-31.12.2019</c:v>
                </c:pt>
                <c:pt idx="6">
                  <c:v>1.6.2019-31.5.2020</c:v>
                </c:pt>
                <c:pt idx="7">
                  <c:v>1.9.2019- 31.8.2020</c:v>
                </c:pt>
                <c:pt idx="8">
                  <c:v>1.1.2020-31.12.2020</c:v>
                </c:pt>
                <c:pt idx="9">
                  <c:v>1.9.2020-31.8.2021</c:v>
                </c:pt>
                <c:pt idx="10">
                  <c:v>1.1.2021- 31.12.2021</c:v>
                </c:pt>
              </c:strCache>
            </c:strRef>
          </c:cat>
          <c:val>
            <c:numRef>
              <c:f>'Biðlisti og biðtími'!$DX$85:$EH$85</c:f>
              <c:numCache>
                <c:formatCode>#,##0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 formatCode="General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3A-472E-8464-A9880701C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595423"/>
        <c:axId val="1642595839"/>
      </c:lineChart>
      <c:catAx>
        <c:axId val="164259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839"/>
        <c:crosses val="autoZero"/>
        <c:auto val="1"/>
        <c:lblAlgn val="ctr"/>
        <c:lblOffset val="100"/>
        <c:noMultiLvlLbl val="0"/>
      </c:catAx>
      <c:valAx>
        <c:axId val="16425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59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005905511811006E-2"/>
          <c:y val="0.75925707203266246"/>
          <c:w val="0.95598797025371829"/>
          <c:h val="0.21296515018955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Hjarta- og/eða kransæðamyndataka, kransæðavíkkanir (PTCA) meðtaldar: Heildarfjöldi á biðlista og fjöldi framkvæmdra aðgerða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0606165105274255E-2"/>
          <c:y val="0.25258666666666668"/>
          <c:w val="0.82507711171140108"/>
          <c:h val="0.66493060367454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'Biðlisti og biðtími'!$A$17:$B$17</c:f>
              <c:strCache>
                <c:ptCount val="2"/>
                <c:pt idx="0">
                  <c:v>Hjarta- og/eða kransæðamyndataka, kransæðavíkkanir (PTCA) meðtaldar 
Angiography of heart and/or coronary arteries and PTCA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biðtími'!$AA$18:$AL$18</c:f>
              <c:numCache>
                <c:formatCode>#,##0</c:formatCode>
                <c:ptCount val="12"/>
                <c:pt idx="0">
                  <c:v>101</c:v>
                </c:pt>
                <c:pt idx="1">
                  <c:v>80</c:v>
                </c:pt>
                <c:pt idx="2">
                  <c:v>96</c:v>
                </c:pt>
                <c:pt idx="3">
                  <c:v>116</c:v>
                </c:pt>
                <c:pt idx="4">
                  <c:v>157</c:v>
                </c:pt>
                <c:pt idx="5">
                  <c:v>102</c:v>
                </c:pt>
                <c:pt idx="6">
                  <c:v>80</c:v>
                </c:pt>
                <c:pt idx="7">
                  <c:v>69</c:v>
                </c:pt>
                <c:pt idx="8">
                  <c:v>41</c:v>
                </c:pt>
                <c:pt idx="9">
                  <c:v>70</c:v>
                </c:pt>
                <c:pt idx="10">
                  <c:v>59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A-4446-91D9-6C11466C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lineChart>
        <c:grouping val="standard"/>
        <c:varyColors val="0"/>
        <c:ser>
          <c:idx val="1"/>
          <c:order val="1"/>
          <c:tx>
            <c:v>Fjöldi framkvæmdra aðgerða</c:v>
          </c:tx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biðtími'!$DD$5:$DJ$5</c:f>
              <c:numCache>
                <c:formatCode>mmm\-yy</c:formatCode>
                <c:ptCount val="7"/>
                <c:pt idx="0">
                  <c:v>43739</c:v>
                </c:pt>
                <c:pt idx="1">
                  <c:v>43862</c:v>
                </c:pt>
                <c:pt idx="2">
                  <c:v>43983</c:v>
                </c:pt>
                <c:pt idx="3">
                  <c:v>44075</c:v>
                </c:pt>
                <c:pt idx="4">
                  <c:v>44197</c:v>
                </c:pt>
                <c:pt idx="5">
                  <c:v>44440</c:v>
                </c:pt>
                <c:pt idx="6">
                  <c:v>44562</c:v>
                </c:pt>
              </c:numCache>
            </c:numRef>
          </c:cat>
          <c:val>
            <c:numRef>
              <c:f>'Framkvæmdar aðgerðir'!$C$15:$N$15</c:f>
              <c:numCache>
                <c:formatCode>_(* #,##0_);_(* \(#,##0\);_(* "-"_);_(@_)</c:formatCode>
                <c:ptCount val="12"/>
                <c:pt idx="0">
                  <c:v>1937</c:v>
                </c:pt>
                <c:pt idx="1">
                  <c:v>1906</c:v>
                </c:pt>
                <c:pt idx="2">
                  <c:v>1877</c:v>
                </c:pt>
                <c:pt idx="3">
                  <c:v>1811</c:v>
                </c:pt>
                <c:pt idx="4">
                  <c:v>1748</c:v>
                </c:pt>
                <c:pt idx="5">
                  <c:v>1766</c:v>
                </c:pt>
                <c:pt idx="6">
                  <c:v>1548</c:v>
                </c:pt>
                <c:pt idx="7">
                  <c:v>1499</c:v>
                </c:pt>
                <c:pt idx="8">
                  <c:v>1433</c:v>
                </c:pt>
                <c:pt idx="9">
                  <c:v>1601</c:v>
                </c:pt>
                <c:pt idx="10">
                  <c:v>1553</c:v>
                </c:pt>
                <c:pt idx="11">
                  <c:v>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A-4446-91D9-6C11466C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917215"/>
        <c:axId val="2097920543"/>
      </c:lineChart>
      <c:catAx>
        <c:axId val="209791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Hjarta- og/eða kransæðamyndataka, kransæðavíkkanir (PTCA) meðtaldar: Heildarfjöldi á biðlista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0606165105274255E-2"/>
          <c:y val="0.25258666666666668"/>
          <c:w val="0.82507711171140108"/>
          <c:h val="0.66493060367454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'Biðlisti og biðtími'!$A$17:$B$17</c:f>
              <c:strCache>
                <c:ptCount val="2"/>
                <c:pt idx="0">
                  <c:v>Hjarta- og/eða kransæðamyndataka, kransæðavíkkanir (PTCA) meðtaldar 
Angiography of heart and/or coronary arteries and PTCA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'Biðlisti og biðtími'!$AA$5:$AL$5</c:f>
              <c:strCache>
                <c:ptCount val="12"/>
                <c:pt idx="0">
                  <c:v>feb.18</c:v>
                </c:pt>
                <c:pt idx="1">
                  <c:v>jún.18</c:v>
                </c:pt>
                <c:pt idx="2">
                  <c:v>okt.18</c:v>
                </c:pt>
                <c:pt idx="3">
                  <c:v>feb.19</c:v>
                </c:pt>
                <c:pt idx="4">
                  <c:v> okt.19</c:v>
                </c:pt>
                <c:pt idx="5">
                  <c:v> feb.20</c:v>
                </c:pt>
                <c:pt idx="6">
                  <c:v> jún.20</c:v>
                </c:pt>
                <c:pt idx="7">
                  <c:v> sep.20</c:v>
                </c:pt>
                <c:pt idx="8">
                  <c:v> jan.21</c:v>
                </c:pt>
                <c:pt idx="9">
                  <c:v> sep.21</c:v>
                </c:pt>
                <c:pt idx="10">
                  <c:v> jan.22</c:v>
                </c:pt>
                <c:pt idx="11">
                  <c:v>sep.22</c:v>
                </c:pt>
              </c:strCache>
            </c:strRef>
          </c:cat>
          <c:val>
            <c:numRef>
              <c:f>'Biðlisti og biðtími'!$AA$18:$AL$18</c:f>
              <c:numCache>
                <c:formatCode>#,##0</c:formatCode>
                <c:ptCount val="12"/>
                <c:pt idx="0">
                  <c:v>101</c:v>
                </c:pt>
                <c:pt idx="1">
                  <c:v>80</c:v>
                </c:pt>
                <c:pt idx="2">
                  <c:v>96</c:v>
                </c:pt>
                <c:pt idx="3">
                  <c:v>116</c:v>
                </c:pt>
                <c:pt idx="4">
                  <c:v>157</c:v>
                </c:pt>
                <c:pt idx="5">
                  <c:v>102</c:v>
                </c:pt>
                <c:pt idx="6">
                  <c:v>80</c:v>
                </c:pt>
                <c:pt idx="7">
                  <c:v>69</c:v>
                </c:pt>
                <c:pt idx="8">
                  <c:v>41</c:v>
                </c:pt>
                <c:pt idx="9">
                  <c:v>70</c:v>
                </c:pt>
                <c:pt idx="10">
                  <c:v>59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8-4830-9DA3-5CC4DE6C6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catAx>
        <c:axId val="209791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Aðgerðir á hjartalokum: Heildarfjöldi á biðlista og fjöldi framkvæmdra aðgerða á</a:t>
            </a:r>
            <a:r>
              <a:rPr lang="en-US" sz="1200" baseline="0"/>
              <a:t> undangengnum 12 mánuðum</a:t>
            </a:r>
            <a:endParaRPr lang="en-US" sz="1200"/>
          </a:p>
        </c:rich>
      </c:tx>
      <c:layout>
        <c:manualLayout>
          <c:xMode val="edge"/>
          <c:yMode val="edge"/>
          <c:x val="0.13649996426998404"/>
          <c:y val="7.4866317108785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94619422572178E-2"/>
          <c:y val="0.25001782531194294"/>
          <c:w val="0.85517561254945451"/>
          <c:h val="0.61697788960211264"/>
        </c:manualLayout>
      </c:layout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biðtími'!$AA$14:$AL$14</c:f>
              <c:numCache>
                <c:formatCode>#,##0</c:formatCode>
                <c:ptCount val="12"/>
                <c:pt idx="0">
                  <c:v>38</c:v>
                </c:pt>
                <c:pt idx="1">
                  <c:v>15</c:v>
                </c:pt>
                <c:pt idx="2">
                  <c:v>17</c:v>
                </c:pt>
                <c:pt idx="3" formatCode="General">
                  <c:v>22</c:v>
                </c:pt>
                <c:pt idx="4" formatCode="General">
                  <c:v>13</c:v>
                </c:pt>
                <c:pt idx="5" formatCode="General">
                  <c:v>19</c:v>
                </c:pt>
                <c:pt idx="6" formatCode="General">
                  <c:v>15</c:v>
                </c:pt>
                <c:pt idx="7" formatCode="General">
                  <c:v>12</c:v>
                </c:pt>
                <c:pt idx="8" formatCode="General">
                  <c:v>22</c:v>
                </c:pt>
                <c:pt idx="9" formatCode="General">
                  <c:v>22</c:v>
                </c:pt>
                <c:pt idx="10" formatCode="General">
                  <c:v>21</c:v>
                </c:pt>
                <c:pt idx="11" formatCode="General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F-4978-ADF6-41E00013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lineChart>
        <c:grouping val="standard"/>
        <c:varyColors val="0"/>
        <c:ser>
          <c:idx val="1"/>
          <c:order val="1"/>
          <c:tx>
            <c:v>Fjöldi framkvæmdra aðgerða</c:v>
          </c:tx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biðtími'!$DD$5:$DJ$5</c:f>
              <c:numCache>
                <c:formatCode>mmm\-yy</c:formatCode>
                <c:ptCount val="7"/>
                <c:pt idx="0">
                  <c:v>43739</c:v>
                </c:pt>
                <c:pt idx="1">
                  <c:v>43862</c:v>
                </c:pt>
                <c:pt idx="2">
                  <c:v>43983</c:v>
                </c:pt>
                <c:pt idx="3">
                  <c:v>44075</c:v>
                </c:pt>
                <c:pt idx="4">
                  <c:v>44197</c:v>
                </c:pt>
                <c:pt idx="5">
                  <c:v>44440</c:v>
                </c:pt>
                <c:pt idx="6">
                  <c:v>44562</c:v>
                </c:pt>
              </c:numCache>
            </c:numRef>
          </c:cat>
          <c:val>
            <c:numRef>
              <c:f>'Framkvæmdar aðgerðir'!$C$11:$N$11</c:f>
              <c:numCache>
                <c:formatCode>_(* #,##0_);_(* \(#,##0\);_(* "-"_);_(@_)</c:formatCode>
                <c:ptCount val="12"/>
                <c:pt idx="0">
                  <c:v>96</c:v>
                </c:pt>
                <c:pt idx="1">
                  <c:v>104</c:v>
                </c:pt>
                <c:pt idx="2">
                  <c:v>111</c:v>
                </c:pt>
                <c:pt idx="3">
                  <c:v>116</c:v>
                </c:pt>
                <c:pt idx="4">
                  <c:v>107</c:v>
                </c:pt>
                <c:pt idx="5">
                  <c:v>96</c:v>
                </c:pt>
                <c:pt idx="6" formatCode="General">
                  <c:v>82</c:v>
                </c:pt>
                <c:pt idx="7">
                  <c:v>89</c:v>
                </c:pt>
                <c:pt idx="8">
                  <c:v>87</c:v>
                </c:pt>
                <c:pt idx="9">
                  <c:v>90</c:v>
                </c:pt>
                <c:pt idx="10">
                  <c:v>98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F-4978-ADF6-41E00013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00383"/>
        <c:axId val="152002047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valAx>
        <c:axId val="152002047"/>
        <c:scaling>
          <c:orientation val="minMax"/>
          <c:min val="0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52000383"/>
        <c:crosses val="max"/>
        <c:crossBetween val="between"/>
      </c:valAx>
      <c:dateAx>
        <c:axId val="15200038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2002047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5700345671142"/>
          <c:y val="0.93440553374536361"/>
          <c:w val="0.68188580150472233"/>
          <c:h val="5.5693473582670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Kransæðaaðgerðir: Heildarfjöldi á biðlista og fjöldi framkvæmdra aðgerða á</a:t>
            </a:r>
            <a:r>
              <a:rPr lang="en-US" sz="1200" baseline="0"/>
              <a:t> undangengnum 12 mánuðum</a:t>
            </a:r>
            <a:endParaRPr lang="en-US" sz="1200"/>
          </a:p>
        </c:rich>
      </c:tx>
      <c:layout>
        <c:manualLayout>
          <c:xMode val="edge"/>
          <c:yMode val="edge"/>
          <c:x val="0.13649996426998404"/>
          <c:y val="7.4866317108785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94619422572178E-2"/>
          <c:y val="0.25001782531194294"/>
          <c:w val="0.85517561254945451"/>
          <c:h val="0.61697788960211264"/>
        </c:manualLayout>
      </c:layout>
      <c:barChart>
        <c:barDir val="col"/>
        <c:grouping val="clustered"/>
        <c:varyColors val="0"/>
        <c:ser>
          <c:idx val="0"/>
          <c:order val="0"/>
          <c:tx>
            <c:v>Heildarfjöldi á biðlista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'Biðlisti og biðtími'!$CZ$5:$DK$5</c:f>
              <c:numCache>
                <c:formatCode>mmm\-yy</c:formatCode>
                <c:ptCount val="12"/>
                <c:pt idx="0">
                  <c:v>43132</c:v>
                </c:pt>
                <c:pt idx="1">
                  <c:v>43252</c:v>
                </c:pt>
                <c:pt idx="2">
                  <c:v>43374</c:v>
                </c:pt>
                <c:pt idx="3">
                  <c:v>43497</c:v>
                </c:pt>
                <c:pt idx="4">
                  <c:v>43739</c:v>
                </c:pt>
                <c:pt idx="5">
                  <c:v>43862</c:v>
                </c:pt>
                <c:pt idx="6">
                  <c:v>43983</c:v>
                </c:pt>
                <c:pt idx="7">
                  <c:v>44075</c:v>
                </c:pt>
                <c:pt idx="8">
                  <c:v>44197</c:v>
                </c:pt>
                <c:pt idx="9">
                  <c:v>44440</c:v>
                </c:pt>
                <c:pt idx="10">
                  <c:v>44562</c:v>
                </c:pt>
                <c:pt idx="11">
                  <c:v>44805</c:v>
                </c:pt>
              </c:numCache>
            </c:numRef>
          </c:cat>
          <c:val>
            <c:numRef>
              <c:f>'Biðlisti og biðtími'!$AA$16:$AL$16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 formatCode="General">
                  <c:v>2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3</c:v>
                </c:pt>
                <c:pt idx="7" formatCode="General">
                  <c:v>3</c:v>
                </c:pt>
                <c:pt idx="8" formatCode="General">
                  <c:v>5</c:v>
                </c:pt>
                <c:pt idx="9" formatCode="General">
                  <c:v>9</c:v>
                </c:pt>
                <c:pt idx="10" formatCode="General">
                  <c:v>6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0-48FF-BB1A-2D523634E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7917215"/>
        <c:axId val="2097920543"/>
      </c:barChart>
      <c:lineChart>
        <c:grouping val="standard"/>
        <c:varyColors val="0"/>
        <c:ser>
          <c:idx val="1"/>
          <c:order val="1"/>
          <c:tx>
            <c:v>Fjöldi framkvæmdra aðgerða</c:v>
          </c:tx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'Biðlisti og biðtími'!$DD$5:$DJ$5</c:f>
              <c:numCache>
                <c:formatCode>mmm\-yy</c:formatCode>
                <c:ptCount val="7"/>
                <c:pt idx="0">
                  <c:v>43739</c:v>
                </c:pt>
                <c:pt idx="1">
                  <c:v>43862</c:v>
                </c:pt>
                <c:pt idx="2">
                  <c:v>43983</c:v>
                </c:pt>
                <c:pt idx="3">
                  <c:v>44075</c:v>
                </c:pt>
                <c:pt idx="4">
                  <c:v>44197</c:v>
                </c:pt>
                <c:pt idx="5">
                  <c:v>44440</c:v>
                </c:pt>
                <c:pt idx="6">
                  <c:v>44562</c:v>
                </c:pt>
              </c:numCache>
            </c:numRef>
          </c:cat>
          <c:val>
            <c:numRef>
              <c:f>'Framkvæmdar aðgerðir'!$C$13:$N$13</c:f>
              <c:numCache>
                <c:formatCode>_(* #,##0_);_(* \(#,##0\);_(* "-"_);_(@_)</c:formatCode>
                <c:ptCount val="12"/>
                <c:pt idx="0">
                  <c:v>65</c:v>
                </c:pt>
                <c:pt idx="1">
                  <c:v>62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64</c:v>
                </c:pt>
                <c:pt idx="6" formatCode="General">
                  <c:v>64</c:v>
                </c:pt>
                <c:pt idx="7">
                  <c:v>72</c:v>
                </c:pt>
                <c:pt idx="8">
                  <c:v>71</c:v>
                </c:pt>
                <c:pt idx="9">
                  <c:v>50</c:v>
                </c:pt>
                <c:pt idx="10">
                  <c:v>47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0-48FF-BB1A-2D523634E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00383"/>
        <c:axId val="152002047"/>
      </c:lineChart>
      <c:catAx>
        <c:axId val="20979172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20543"/>
        <c:crosses val="autoZero"/>
        <c:auto val="0"/>
        <c:lblAlgn val="ctr"/>
        <c:lblOffset val="100"/>
        <c:noMultiLvlLbl val="0"/>
      </c:catAx>
      <c:valAx>
        <c:axId val="2097920543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97917215"/>
        <c:crosses val="autoZero"/>
        <c:crossBetween val="between"/>
      </c:valAx>
      <c:valAx>
        <c:axId val="152002047"/>
        <c:scaling>
          <c:orientation val="minMax"/>
          <c:min val="0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52000383"/>
        <c:crosses val="max"/>
        <c:crossBetween val="between"/>
      </c:valAx>
      <c:dateAx>
        <c:axId val="15200038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2002047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5700345671142"/>
          <c:y val="0.93440553374536361"/>
          <c:w val="0.68188580150472233"/>
          <c:h val="5.5693473582670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161924</xdr:rowOff>
    </xdr:from>
    <xdr:to>
      <xdr:col>8</xdr:col>
      <xdr:colOff>447674</xdr:colOff>
      <xdr:row>22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2A8831-E11B-42A9-827A-3CED9E827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161924</xdr:rowOff>
    </xdr:from>
    <xdr:to>
      <xdr:col>16</xdr:col>
      <xdr:colOff>476250</xdr:colOff>
      <xdr:row>23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39B613-723F-4E21-BA22-6385A65EB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438150</xdr:colOff>
      <xdr:row>43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9BDACB-AAE3-456C-A1A3-B56052426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23</xdr:row>
      <xdr:rowOff>161924</xdr:rowOff>
    </xdr:from>
    <xdr:to>
      <xdr:col>16</xdr:col>
      <xdr:colOff>476250</xdr:colOff>
      <xdr:row>43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F0452D-DDE3-4EDE-9F65-A3EDB8EC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24</xdr:row>
      <xdr:rowOff>9525</xdr:rowOff>
    </xdr:from>
    <xdr:to>
      <xdr:col>9</xdr:col>
      <xdr:colOff>0</xdr:colOff>
      <xdr:row>48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3AEAEC-C59C-4C0D-B7E0-7FF46BA1F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9524</xdr:rowOff>
    </xdr:from>
    <xdr:to>
      <xdr:col>9</xdr:col>
      <xdr:colOff>0</xdr:colOff>
      <xdr:row>22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E81B7A-5C48-4A1E-A8B3-D883ADF48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19049</xdr:colOff>
      <xdr:row>1</xdr:row>
      <xdr:rowOff>1</xdr:rowOff>
    </xdr:from>
    <xdr:to>
      <xdr:col>18</xdr:col>
      <xdr:colOff>390524</xdr:colOff>
      <xdr:row>22</xdr:row>
      <xdr:rowOff>142876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6902BF-24C6-485F-A79C-04BFC6073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76200</xdr:rowOff>
    </xdr:from>
    <xdr:to>
      <xdr:col>9</xdr:col>
      <xdr:colOff>19049</xdr:colOff>
      <xdr:row>73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F60FE3-4AFB-4082-B6FE-F25437CC6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75</xdr:row>
      <xdr:rowOff>9526</xdr:rowOff>
    </xdr:from>
    <xdr:to>
      <xdr:col>9</xdr:col>
      <xdr:colOff>0</xdr:colOff>
      <xdr:row>98</xdr:row>
      <xdr:rowOff>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4357F9-6CFE-41C7-A4F9-F07F23B65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371475</xdr:colOff>
      <xdr:row>22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753B41A-A3EA-4533-8940-65EBED6CB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9525</xdr:colOff>
      <xdr:row>24</xdr:row>
      <xdr:rowOff>0</xdr:rowOff>
    </xdr:from>
    <xdr:to>
      <xdr:col>27</xdr:col>
      <xdr:colOff>371475</xdr:colOff>
      <xdr:row>47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9926734-E335-48C9-AEEE-7D3B78BB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19051</xdr:colOff>
      <xdr:row>23</xdr:row>
      <xdr:rowOff>161924</xdr:rowOff>
    </xdr:from>
    <xdr:to>
      <xdr:col>18</xdr:col>
      <xdr:colOff>361951</xdr:colOff>
      <xdr:row>47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629075-D53E-43E4-B15E-B8C576B82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9525</xdr:colOff>
      <xdr:row>49</xdr:row>
      <xdr:rowOff>66675</xdr:rowOff>
    </xdr:from>
    <xdr:to>
      <xdr:col>27</xdr:col>
      <xdr:colOff>371475</xdr:colOff>
      <xdr:row>73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A1F4A16-E908-4E37-80A4-0EA7F90AC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9525</xdr:colOff>
      <xdr:row>74</xdr:row>
      <xdr:rowOff>142875</xdr:rowOff>
    </xdr:from>
    <xdr:to>
      <xdr:col>27</xdr:col>
      <xdr:colOff>361949</xdr:colOff>
      <xdr:row>97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848BBF9-13E7-4666-9A2C-A1A2C56F4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49</xdr:row>
      <xdr:rowOff>66675</xdr:rowOff>
    </xdr:from>
    <xdr:to>
      <xdr:col>18</xdr:col>
      <xdr:colOff>390525</xdr:colOff>
      <xdr:row>73</xdr:row>
      <xdr:rowOff>66675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C24CDB1-F6A2-419C-B159-5CC6592EB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609599</xdr:colOff>
      <xdr:row>75</xdr:row>
      <xdr:rowOff>9526</xdr:rowOff>
    </xdr:from>
    <xdr:to>
      <xdr:col>18</xdr:col>
      <xdr:colOff>409574</xdr:colOff>
      <xdr:row>98</xdr:row>
      <xdr:rowOff>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2A61B4-9948-429E-B7EF-C5BAB3672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9524</xdr:colOff>
      <xdr:row>49</xdr:row>
      <xdr:rowOff>66675</xdr:rowOff>
    </xdr:from>
    <xdr:to>
      <xdr:col>35</xdr:col>
      <xdr:colOff>380999</xdr:colOff>
      <xdr:row>73</xdr:row>
      <xdr:rowOff>66675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03A9959-7E7D-44FC-9ADD-2A402E03D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609599</xdr:colOff>
      <xdr:row>74</xdr:row>
      <xdr:rowOff>161924</xdr:rowOff>
    </xdr:from>
    <xdr:to>
      <xdr:col>35</xdr:col>
      <xdr:colOff>371474</xdr:colOff>
      <xdr:row>97</xdr:row>
      <xdr:rowOff>142874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AC7BE36-1AFE-4146-9BBD-4EBD3E64D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609599</xdr:colOff>
      <xdr:row>0</xdr:row>
      <xdr:rowOff>161924</xdr:rowOff>
    </xdr:from>
    <xdr:to>
      <xdr:col>35</xdr:col>
      <xdr:colOff>466724</xdr:colOff>
      <xdr:row>22</xdr:row>
      <xdr:rowOff>152399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AB020EB-909E-41F4-9EC7-24C23AAC4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609599</xdr:colOff>
      <xdr:row>23</xdr:row>
      <xdr:rowOff>161924</xdr:rowOff>
    </xdr:from>
    <xdr:to>
      <xdr:col>35</xdr:col>
      <xdr:colOff>485774</xdr:colOff>
      <xdr:row>48</xdr:row>
      <xdr:rowOff>28574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38D34EA-1443-49E5-922E-3E47EEB78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15C0B2-743B-43A0-A11C-682123C62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0</xdr:rowOff>
    </xdr:from>
    <xdr:to>
      <xdr:col>8</xdr:col>
      <xdr:colOff>314325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782940-734E-428D-83E7-1B6627E3B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304800</xdr:colOff>
      <xdr:row>53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4AC89A-B208-4FD9-840F-16AD639D8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73</xdr:row>
      <xdr:rowOff>0</xdr:rowOff>
    </xdr:from>
    <xdr:to>
      <xdr:col>8</xdr:col>
      <xdr:colOff>314325</xdr:colOff>
      <xdr:row>89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2A12C4-9039-417C-8127-5295C4750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71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DCCF78-16C8-4BBE-9C79-79B7F75F9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17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C282451-3904-4DBB-BBF7-B69071C43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</xdr:colOff>
      <xdr:row>37</xdr:row>
      <xdr:rowOff>9525</xdr:rowOff>
    </xdr:from>
    <xdr:to>
      <xdr:col>16</xdr:col>
      <xdr:colOff>314325</xdr:colOff>
      <xdr:row>54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274E68-9FCF-446A-B78A-42BF6026E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304800</xdr:colOff>
      <xdr:row>35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D6C048C-649C-4772-ACF3-66CEA4107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304800</xdr:colOff>
      <xdr:row>71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9AACA19-4E44-4B77-8FDC-4DD7CD3B6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16</xdr:col>
      <xdr:colOff>304800</xdr:colOff>
      <xdr:row>89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BFCCB3A-A2CB-40D1-BE95-BE8035DA7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F361A1-61E3-4963-8784-23EBC6561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304800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847A06-32E4-4408-8109-D18A26090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304800</xdr:colOff>
      <xdr:row>53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5838FD-B6B2-45BC-99B8-78C5F813C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7C5FA9-C51E-47B7-A311-82BAEDD98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304800</xdr:colOff>
      <xdr:row>35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1A2876-488E-48D3-883B-19FC7CB0E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16</xdr:col>
      <xdr:colOff>304800</xdr:colOff>
      <xdr:row>53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FDDAD3-F798-4930-98AC-DDB98D780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647697</xdr:colOff>
      <xdr:row>0</xdr:row>
      <xdr:rowOff>152399</xdr:rowOff>
    </xdr:from>
    <xdr:to>
      <xdr:col>9</xdr:col>
      <xdr:colOff>9524</xdr:colOff>
      <xdr:row>21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BA469-AAC2-492A-8EFA-6995A41BC9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647699</xdr:colOff>
      <xdr:row>23</xdr:row>
      <xdr:rowOff>9525</xdr:rowOff>
    </xdr:from>
    <xdr:to>
      <xdr:col>9</xdr:col>
      <xdr:colOff>28574</xdr:colOff>
      <xdr:row>45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ED3343-23F2-4431-B073-2DE0D9BF9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0</xdr:row>
      <xdr:rowOff>152399</xdr:rowOff>
    </xdr:from>
    <xdr:to>
      <xdr:col>17</xdr:col>
      <xdr:colOff>28575</xdr:colOff>
      <xdr:row>22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76F103-7559-49C2-BBA3-B5896E7E4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25</xdr:col>
      <xdr:colOff>152400</xdr:colOff>
      <xdr:row>21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3F867E-2B84-4497-B141-A3917F46E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25</xdr:col>
      <xdr:colOff>152400</xdr:colOff>
      <xdr:row>43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0749CE-33BD-483B-87D2-C60F1FA84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17</xdr:col>
      <xdr:colOff>19050</xdr:colOff>
      <xdr:row>43</xdr:row>
      <xdr:rowOff>104776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8DC1E2-6F97-4D62-B9BA-57A39AF0E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638174</xdr:colOff>
      <xdr:row>23</xdr:row>
      <xdr:rowOff>19050</xdr:rowOff>
    </xdr:from>
    <xdr:to>
      <xdr:col>33</xdr:col>
      <xdr:colOff>504825</xdr:colOff>
      <xdr:row>43</xdr:row>
      <xdr:rowOff>123824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8FB47A-2360-4DA9-B69C-309C6909B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647699</xdr:colOff>
      <xdr:row>1</xdr:row>
      <xdr:rowOff>0</xdr:rowOff>
    </xdr:from>
    <xdr:to>
      <xdr:col>33</xdr:col>
      <xdr:colOff>514350</xdr:colOff>
      <xdr:row>21</xdr:row>
      <xdr:rowOff>66676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34586DB-1A56-4374-B1E6-17314813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304800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C8958-EEBF-45D5-AE2A-4B4D3EDFB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304800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0FD4ED-001C-4FE3-8AE8-2CDD23F92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9525</xdr:rowOff>
    </xdr:from>
    <xdr:to>
      <xdr:col>8</xdr:col>
      <xdr:colOff>390525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F55B28-6745-45DA-B41C-79AADD0F6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19050</xdr:rowOff>
    </xdr:from>
    <xdr:to>
      <xdr:col>8</xdr:col>
      <xdr:colOff>381000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BFD677-60B3-4906-9BBB-98446ECED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1</xdr:colOff>
      <xdr:row>18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4C3374-4B26-4E67-B9E1-9D8FFBBB1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16</xdr:col>
      <xdr:colOff>0</xdr:colOff>
      <xdr:row>36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F32ED2-7B52-46E6-B669-F7EE7B661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428625</xdr:colOff>
      <xdr:row>20</xdr:row>
      <xdr:rowOff>0</xdr:rowOff>
    </xdr:from>
    <xdr:to>
      <xdr:col>24</xdr:col>
      <xdr:colOff>123825</xdr:colOff>
      <xdr:row>36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CE308B-5308-47A5-ABD0-7C2E9E09A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428625</xdr:colOff>
      <xdr:row>1</xdr:row>
      <xdr:rowOff>152400</xdr:rowOff>
    </xdr:from>
    <xdr:to>
      <xdr:col>24</xdr:col>
      <xdr:colOff>123825</xdr:colOff>
      <xdr:row>18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43AF99-A68A-495C-9B21-AE3DEE1C1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32</xdr:col>
      <xdr:colOff>304800</xdr:colOff>
      <xdr:row>18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AD90CED-5A8A-4348-B3A9-A75E7C016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32</xdr:col>
      <xdr:colOff>304800</xdr:colOff>
      <xdr:row>36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60FF044-96C7-4155-9F3B-38F8F9DDE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57150</xdr:colOff>
      <xdr:row>2</xdr:row>
      <xdr:rowOff>9525</xdr:rowOff>
    </xdr:from>
    <xdr:to>
      <xdr:col>40</xdr:col>
      <xdr:colOff>361950</xdr:colOff>
      <xdr:row>19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21C35E8-1453-4264-8BFC-08BCE287E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66675</xdr:colOff>
      <xdr:row>20</xdr:row>
      <xdr:rowOff>0</xdr:rowOff>
    </xdr:from>
    <xdr:to>
      <xdr:col>40</xdr:col>
      <xdr:colOff>371475</xdr:colOff>
      <xdr:row>36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0B036E4-9386-4DDF-84B6-9052078F0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</sheetPr>
  <dimension ref="A1:EI113"/>
  <sheetViews>
    <sheetView showGridLines="0" tabSelected="1" zoomScale="60" zoomScaleNormal="60" zoomScalePageLayoutView="80" workbookViewId="0">
      <pane ySplit="1" topLeftCell="A2" activePane="bottomLeft" state="frozen"/>
      <selection pane="bottomLeft" sqref="A1:EG1"/>
    </sheetView>
  </sheetViews>
  <sheetFormatPr defaultColWidth="17.28515625" defaultRowHeight="22.5" customHeight="1"/>
  <cols>
    <col min="1" max="1" width="33.140625" style="1" customWidth="1"/>
    <col min="2" max="2" width="35.85546875" style="1" customWidth="1"/>
    <col min="3" max="14" width="9" style="1" customWidth="1"/>
    <col min="15" max="29" width="8.7109375" style="1" customWidth="1"/>
    <col min="30" max="35" width="8.7109375" style="46" customWidth="1"/>
    <col min="36" max="36" width="9.42578125" style="46" customWidth="1"/>
    <col min="37" max="38" width="9.140625" style="46" customWidth="1"/>
    <col min="39" max="39" width="9.42578125" style="1" hidden="1" customWidth="1"/>
    <col min="40" max="40" width="8.5703125" style="1" hidden="1" customWidth="1"/>
    <col min="41" max="47" width="8.42578125" style="1" hidden="1" customWidth="1"/>
    <col min="48" max="53" width="8.5703125" style="1" hidden="1" customWidth="1"/>
    <col min="54" max="55" width="7.85546875" style="1" hidden="1" customWidth="1"/>
    <col min="56" max="62" width="8.5703125" style="1" customWidth="1"/>
    <col min="63" max="67" width="9.28515625" style="1" customWidth="1"/>
    <col min="68" max="68" width="7.85546875" style="1" customWidth="1"/>
    <col min="69" max="70" width="7.7109375" style="1" customWidth="1"/>
    <col min="71" max="72" width="8" style="1" customWidth="1"/>
    <col min="73" max="73" width="8.7109375" style="1" customWidth="1"/>
    <col min="74" max="74" width="8" style="1" customWidth="1"/>
    <col min="75" max="79" width="9" style="1" customWidth="1"/>
    <col min="80" max="80" width="7.85546875" style="1" customWidth="1"/>
    <col min="81" max="81" width="8" style="1" customWidth="1"/>
    <col min="82" max="82" width="7.7109375" style="1" customWidth="1"/>
    <col min="83" max="91" width="8.7109375" style="1" customWidth="1"/>
    <col min="92" max="93" width="7.85546875" style="1" customWidth="1"/>
    <col min="94" max="94" width="8.140625" style="1" customWidth="1"/>
    <col min="95" max="96" width="7.85546875" style="1" customWidth="1"/>
    <col min="97" max="97" width="9.28515625" style="1" customWidth="1"/>
    <col min="98" max="115" width="9.7109375" style="1" customWidth="1"/>
    <col min="116" max="123" width="10.85546875" style="31" customWidth="1"/>
    <col min="124" max="124" width="13.7109375" style="31" customWidth="1"/>
    <col min="125" max="127" width="10.85546875" style="31" customWidth="1"/>
    <col min="128" max="128" width="11" style="31" customWidth="1"/>
    <col min="129" max="131" width="10.85546875" style="31" customWidth="1"/>
    <col min="132" max="132" width="10.85546875" style="89" customWidth="1"/>
    <col min="133" max="134" width="13.28515625" style="1" customWidth="1"/>
    <col min="135" max="139" width="12.140625" style="1" customWidth="1"/>
    <col min="140" max="16384" width="17.28515625" style="1"/>
  </cols>
  <sheetData>
    <row r="1" spans="1:139" s="3" customFormat="1" ht="62.25" customHeight="1" thickBot="1">
      <c r="A1" s="312" t="s">
        <v>103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233"/>
      <c r="EI1" s="233"/>
    </row>
    <row r="2" spans="1:139" ht="55.5" customHeight="1">
      <c r="A2" s="314"/>
      <c r="B2" s="315"/>
      <c r="C2" s="331" t="s">
        <v>112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3"/>
      <c r="AN2" s="313" t="s">
        <v>113</v>
      </c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234"/>
      <c r="BD2" s="313" t="s">
        <v>115</v>
      </c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234"/>
      <c r="CW2" s="234"/>
      <c r="CX2" s="234"/>
      <c r="CY2" s="234"/>
      <c r="CZ2" s="331" t="s">
        <v>162</v>
      </c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3"/>
      <c r="DL2" s="331" t="s">
        <v>192</v>
      </c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3"/>
    </row>
    <row r="3" spans="1:139" s="2" customFormat="1" ht="37.5" customHeight="1" thickBot="1">
      <c r="A3" s="316"/>
      <c r="B3" s="317"/>
      <c r="C3" s="334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6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234"/>
      <c r="BD3" s="337" t="s">
        <v>163</v>
      </c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240"/>
      <c r="BP3" s="337" t="s">
        <v>41</v>
      </c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240"/>
      <c r="CB3" s="337" t="s">
        <v>42</v>
      </c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240"/>
      <c r="CN3" s="337" t="s">
        <v>43</v>
      </c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240"/>
      <c r="CZ3" s="386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87"/>
      <c r="DL3" s="334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6"/>
    </row>
    <row r="4" spans="1:139" s="2" customFormat="1" ht="39" customHeight="1" thickBot="1">
      <c r="A4" s="318"/>
      <c r="B4" s="319"/>
      <c r="C4" s="321" t="s">
        <v>23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0" t="s">
        <v>24</v>
      </c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2"/>
      <c r="AA4" s="320" t="s">
        <v>25</v>
      </c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2"/>
      <c r="AN4" s="320" t="s">
        <v>23</v>
      </c>
      <c r="AO4" s="321"/>
      <c r="AP4" s="321"/>
      <c r="AQ4" s="321"/>
      <c r="AR4" s="321"/>
      <c r="AS4" s="321"/>
      <c r="AT4" s="321"/>
      <c r="AU4" s="322"/>
      <c r="AV4" s="320" t="s">
        <v>24</v>
      </c>
      <c r="AW4" s="321"/>
      <c r="AX4" s="321"/>
      <c r="AY4" s="321"/>
      <c r="AZ4" s="321"/>
      <c r="BA4" s="321"/>
      <c r="BB4" s="321"/>
      <c r="BC4" s="321"/>
      <c r="BD4" s="320" t="s">
        <v>25</v>
      </c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2"/>
      <c r="BP4" s="320" t="s">
        <v>25</v>
      </c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2"/>
      <c r="CB4" s="320" t="s">
        <v>25</v>
      </c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2"/>
      <c r="CN4" s="320" t="s">
        <v>25</v>
      </c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34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83" t="s">
        <v>132</v>
      </c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5"/>
      <c r="DX4" s="383" t="s">
        <v>133</v>
      </c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5"/>
    </row>
    <row r="5" spans="1:139" s="2" customFormat="1" ht="33.75" customHeight="1" thickBot="1">
      <c r="A5" s="244" t="s">
        <v>104</v>
      </c>
      <c r="B5" s="245" t="s">
        <v>105</v>
      </c>
      <c r="C5" s="266">
        <v>43132</v>
      </c>
      <c r="D5" s="246">
        <v>43252</v>
      </c>
      <c r="E5" s="246">
        <v>43374</v>
      </c>
      <c r="F5" s="189">
        <v>43497</v>
      </c>
      <c r="G5" s="189">
        <v>43739</v>
      </c>
      <c r="H5" s="189">
        <v>43862</v>
      </c>
      <c r="I5" s="189">
        <v>43983</v>
      </c>
      <c r="J5" s="189">
        <v>44075</v>
      </c>
      <c r="K5" s="189">
        <v>44197</v>
      </c>
      <c r="L5" s="189">
        <v>44440</v>
      </c>
      <c r="M5" s="189">
        <v>44562</v>
      </c>
      <c r="N5" s="247">
        <v>44805</v>
      </c>
      <c r="O5" s="188">
        <v>43132</v>
      </c>
      <c r="P5" s="189">
        <v>43252</v>
      </c>
      <c r="Q5" s="189">
        <v>43374</v>
      </c>
      <c r="R5" s="189">
        <v>43497</v>
      </c>
      <c r="S5" s="189">
        <v>43739</v>
      </c>
      <c r="T5" s="189">
        <v>43862</v>
      </c>
      <c r="U5" s="189">
        <v>43983</v>
      </c>
      <c r="V5" s="189">
        <v>44075</v>
      </c>
      <c r="W5" s="189">
        <v>44197</v>
      </c>
      <c r="X5" s="189">
        <v>44440</v>
      </c>
      <c r="Y5" s="189">
        <v>44562</v>
      </c>
      <c r="Z5" s="247">
        <v>44805</v>
      </c>
      <c r="AA5" s="253" t="s">
        <v>147</v>
      </c>
      <c r="AB5" s="248" t="s">
        <v>148</v>
      </c>
      <c r="AC5" s="248" t="s">
        <v>149</v>
      </c>
      <c r="AD5" s="249" t="s">
        <v>150</v>
      </c>
      <c r="AE5" s="189" t="s">
        <v>179</v>
      </c>
      <c r="AF5" s="189" t="s">
        <v>180</v>
      </c>
      <c r="AG5" s="189" t="s">
        <v>181</v>
      </c>
      <c r="AH5" s="189" t="s">
        <v>182</v>
      </c>
      <c r="AI5" s="189" t="s">
        <v>183</v>
      </c>
      <c r="AJ5" s="189" t="s">
        <v>184</v>
      </c>
      <c r="AK5" s="189" t="s">
        <v>185</v>
      </c>
      <c r="AL5" s="247">
        <v>44805</v>
      </c>
      <c r="AM5" s="251" t="s">
        <v>146</v>
      </c>
      <c r="AN5" s="249" t="s">
        <v>147</v>
      </c>
      <c r="AO5" s="249" t="s">
        <v>148</v>
      </c>
      <c r="AP5" s="249" t="s">
        <v>149</v>
      </c>
      <c r="AQ5" s="249" t="s">
        <v>150</v>
      </c>
      <c r="AR5" s="189">
        <v>43739</v>
      </c>
      <c r="AS5" s="189">
        <v>43862</v>
      </c>
      <c r="AT5" s="189">
        <v>43983</v>
      </c>
      <c r="AU5" s="250"/>
      <c r="AV5" s="248" t="s">
        <v>147</v>
      </c>
      <c r="AW5" s="248" t="s">
        <v>148</v>
      </c>
      <c r="AX5" s="248" t="s">
        <v>149</v>
      </c>
      <c r="AY5" s="249" t="s">
        <v>150</v>
      </c>
      <c r="AZ5" s="189">
        <v>43739</v>
      </c>
      <c r="BA5" s="189">
        <v>43862</v>
      </c>
      <c r="BB5" s="189">
        <v>43983</v>
      </c>
      <c r="BC5" s="250"/>
      <c r="BD5" s="253" t="s">
        <v>147</v>
      </c>
      <c r="BE5" s="248" t="s">
        <v>148</v>
      </c>
      <c r="BF5" s="248" t="s">
        <v>149</v>
      </c>
      <c r="BG5" s="249" t="s">
        <v>150</v>
      </c>
      <c r="BH5" s="189">
        <v>43739</v>
      </c>
      <c r="BI5" s="189">
        <v>43862</v>
      </c>
      <c r="BJ5" s="189">
        <v>43983</v>
      </c>
      <c r="BK5" s="189">
        <v>44075</v>
      </c>
      <c r="BL5" s="189">
        <v>44197</v>
      </c>
      <c r="BM5" s="189">
        <v>44440</v>
      </c>
      <c r="BN5" s="189">
        <v>44562</v>
      </c>
      <c r="BO5" s="247">
        <v>44805</v>
      </c>
      <c r="BP5" s="188">
        <v>43132</v>
      </c>
      <c r="BQ5" s="189">
        <v>43252</v>
      </c>
      <c r="BR5" s="189">
        <v>43374</v>
      </c>
      <c r="BS5" s="189">
        <v>43497</v>
      </c>
      <c r="BT5" s="189">
        <v>43739</v>
      </c>
      <c r="BU5" s="189">
        <v>43862</v>
      </c>
      <c r="BV5" s="189">
        <v>43983</v>
      </c>
      <c r="BW5" s="189">
        <v>44075</v>
      </c>
      <c r="BX5" s="189">
        <v>44197</v>
      </c>
      <c r="BY5" s="189">
        <v>44440</v>
      </c>
      <c r="BZ5" s="189">
        <v>44562</v>
      </c>
      <c r="CA5" s="247">
        <v>44805</v>
      </c>
      <c r="CB5" s="188">
        <v>43132</v>
      </c>
      <c r="CC5" s="189">
        <v>43252</v>
      </c>
      <c r="CD5" s="189">
        <v>43374</v>
      </c>
      <c r="CE5" s="189">
        <v>43497</v>
      </c>
      <c r="CF5" s="189">
        <v>43739</v>
      </c>
      <c r="CG5" s="189">
        <v>43862</v>
      </c>
      <c r="CH5" s="189">
        <v>43983</v>
      </c>
      <c r="CI5" s="189">
        <v>44075</v>
      </c>
      <c r="CJ5" s="189">
        <v>44197</v>
      </c>
      <c r="CK5" s="189">
        <v>44440</v>
      </c>
      <c r="CL5" s="189">
        <v>44562</v>
      </c>
      <c r="CM5" s="247">
        <v>44805</v>
      </c>
      <c r="CN5" s="188">
        <v>43132</v>
      </c>
      <c r="CO5" s="189">
        <v>43252</v>
      </c>
      <c r="CP5" s="189">
        <v>43374</v>
      </c>
      <c r="CQ5" s="189">
        <v>43497</v>
      </c>
      <c r="CR5" s="189">
        <v>43739</v>
      </c>
      <c r="CS5" s="189">
        <v>43862</v>
      </c>
      <c r="CT5" s="189">
        <v>43983</v>
      </c>
      <c r="CU5" s="189">
        <v>44075</v>
      </c>
      <c r="CV5" s="189">
        <v>44197</v>
      </c>
      <c r="CW5" s="189">
        <v>44440</v>
      </c>
      <c r="CX5" s="189">
        <v>44562</v>
      </c>
      <c r="CY5" s="247">
        <v>44805</v>
      </c>
      <c r="CZ5" s="188">
        <v>43132</v>
      </c>
      <c r="DA5" s="189">
        <v>43252</v>
      </c>
      <c r="DB5" s="189">
        <v>43374</v>
      </c>
      <c r="DC5" s="189">
        <v>43497</v>
      </c>
      <c r="DD5" s="189">
        <v>43739</v>
      </c>
      <c r="DE5" s="189">
        <v>43862</v>
      </c>
      <c r="DF5" s="189">
        <v>43983</v>
      </c>
      <c r="DG5" s="189">
        <v>44075</v>
      </c>
      <c r="DH5" s="189">
        <v>44197</v>
      </c>
      <c r="DI5" s="189">
        <v>44440</v>
      </c>
      <c r="DJ5" s="189">
        <v>44562</v>
      </c>
      <c r="DK5" s="247">
        <v>44805</v>
      </c>
      <c r="DL5" s="190" t="s">
        <v>131</v>
      </c>
      <c r="DM5" s="191" t="s">
        <v>114</v>
      </c>
      <c r="DN5" s="191" t="s">
        <v>137</v>
      </c>
      <c r="DO5" s="191" t="s">
        <v>143</v>
      </c>
      <c r="DP5" s="191" t="s">
        <v>153</v>
      </c>
      <c r="DQ5" s="191" t="s">
        <v>161</v>
      </c>
      <c r="DR5" s="191" t="s">
        <v>165</v>
      </c>
      <c r="DS5" s="191" t="s">
        <v>166</v>
      </c>
      <c r="DT5" s="191" t="s">
        <v>173</v>
      </c>
      <c r="DU5" s="191" t="s">
        <v>175</v>
      </c>
      <c r="DV5" s="191" t="s">
        <v>176</v>
      </c>
      <c r="DW5" s="192" t="s">
        <v>190</v>
      </c>
      <c r="DX5" s="190" t="s">
        <v>131</v>
      </c>
      <c r="DY5" s="191" t="s">
        <v>114</v>
      </c>
      <c r="DZ5" s="191" t="s">
        <v>137</v>
      </c>
      <c r="EA5" s="191" t="s">
        <v>143</v>
      </c>
      <c r="EB5" s="252" t="s">
        <v>153</v>
      </c>
      <c r="EC5" s="191" t="s">
        <v>161</v>
      </c>
      <c r="ED5" s="191" t="s">
        <v>165</v>
      </c>
      <c r="EE5" s="191" t="s">
        <v>166</v>
      </c>
      <c r="EF5" s="191" t="s">
        <v>173</v>
      </c>
      <c r="EG5" s="191" t="s">
        <v>175</v>
      </c>
      <c r="EH5" s="191" t="s">
        <v>176</v>
      </c>
      <c r="EI5" s="192" t="s">
        <v>190</v>
      </c>
    </row>
    <row r="6" spans="1:139" s="4" customFormat="1" ht="56.25" customHeight="1">
      <c r="A6" s="137" t="s">
        <v>142</v>
      </c>
      <c r="B6" s="307"/>
      <c r="C6" s="138"/>
      <c r="D6" s="139"/>
      <c r="E6" s="218"/>
      <c r="F6" s="207"/>
      <c r="G6" s="207"/>
      <c r="H6" s="207"/>
      <c r="I6" s="207"/>
      <c r="J6" s="207"/>
      <c r="K6" s="207"/>
      <c r="L6" s="207"/>
      <c r="M6" s="207"/>
      <c r="N6" s="122"/>
      <c r="O6" s="140"/>
      <c r="P6" s="141"/>
      <c r="Q6" s="207"/>
      <c r="R6" s="207"/>
      <c r="S6" s="207"/>
      <c r="T6" s="207"/>
      <c r="U6" s="207"/>
      <c r="V6" s="207"/>
      <c r="W6" s="207"/>
      <c r="X6" s="207"/>
      <c r="Y6" s="207"/>
      <c r="Z6" s="122"/>
      <c r="AA6" s="138"/>
      <c r="AB6" s="139"/>
      <c r="AC6" s="142"/>
      <c r="AD6" s="223"/>
      <c r="AE6" s="223"/>
      <c r="AF6" s="223"/>
      <c r="AG6" s="223"/>
      <c r="AH6" s="223"/>
      <c r="AI6" s="223"/>
      <c r="AJ6" s="223"/>
      <c r="AK6" s="223"/>
      <c r="AL6" s="129"/>
      <c r="AM6" s="139"/>
      <c r="AN6" s="141"/>
      <c r="AO6" s="141"/>
      <c r="AP6" s="207"/>
      <c r="AQ6" s="207"/>
      <c r="AR6" s="207"/>
      <c r="AS6" s="207"/>
      <c r="AT6" s="207"/>
      <c r="AU6" s="143"/>
      <c r="AV6" s="139"/>
      <c r="AW6" s="139"/>
      <c r="AX6" s="218"/>
      <c r="AY6" s="207"/>
      <c r="AZ6" s="207"/>
      <c r="BA6" s="207"/>
      <c r="BB6" s="207"/>
      <c r="BC6" s="143"/>
      <c r="BD6" s="138"/>
      <c r="BE6" s="139"/>
      <c r="BF6" s="218"/>
      <c r="BG6" s="207"/>
      <c r="BH6" s="207"/>
      <c r="BI6" s="207"/>
      <c r="BJ6" s="207"/>
      <c r="BK6" s="207"/>
      <c r="BL6" s="207"/>
      <c r="BM6" s="207"/>
      <c r="BN6" s="207"/>
      <c r="BO6" s="122"/>
      <c r="BP6" s="140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4"/>
      <c r="CB6" s="140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4"/>
      <c r="CN6" s="140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4"/>
      <c r="CZ6" s="140"/>
      <c r="DA6" s="141"/>
      <c r="DB6" s="145"/>
      <c r="DC6" s="145"/>
      <c r="DD6" s="145"/>
      <c r="DE6" s="145"/>
      <c r="DF6" s="145"/>
      <c r="DG6" s="145"/>
      <c r="DH6" s="145"/>
      <c r="DI6" s="145"/>
      <c r="DJ6" s="145"/>
      <c r="DK6" s="262"/>
      <c r="DL6" s="140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4"/>
      <c r="DX6" s="140"/>
      <c r="DY6" s="141"/>
      <c r="DZ6" s="207"/>
      <c r="EA6" s="207"/>
      <c r="EB6" s="146"/>
      <c r="EC6" s="141"/>
      <c r="ED6" s="141"/>
      <c r="EE6" s="141"/>
      <c r="EF6" s="141"/>
      <c r="EG6" s="141"/>
      <c r="EH6" s="141"/>
      <c r="EI6" s="144"/>
    </row>
    <row r="7" spans="1:139" s="57" customFormat="1" ht="29.25" customHeight="1">
      <c r="A7" s="108"/>
      <c r="B7" s="308" t="s">
        <v>82</v>
      </c>
      <c r="C7" s="219">
        <v>195</v>
      </c>
      <c r="D7" s="220">
        <v>170</v>
      </c>
      <c r="E7" s="220">
        <v>271</v>
      </c>
      <c r="F7" s="209">
        <v>205</v>
      </c>
      <c r="G7" s="209">
        <v>396</v>
      </c>
      <c r="H7" s="209">
        <v>332</v>
      </c>
      <c r="I7" s="209">
        <v>341</v>
      </c>
      <c r="J7" s="209">
        <v>464</v>
      </c>
      <c r="K7" s="209">
        <v>465</v>
      </c>
      <c r="L7" s="209">
        <v>797</v>
      </c>
      <c r="M7" s="209">
        <v>793</v>
      </c>
      <c r="N7" s="50">
        <v>969</v>
      </c>
      <c r="O7" s="208">
        <v>299</v>
      </c>
      <c r="P7" s="209">
        <v>266</v>
      </c>
      <c r="Q7" s="209">
        <v>417</v>
      </c>
      <c r="R7" s="209">
        <v>324</v>
      </c>
      <c r="S7" s="209">
        <v>582</v>
      </c>
      <c r="T7" s="209">
        <v>513</v>
      </c>
      <c r="U7" s="209">
        <v>584</v>
      </c>
      <c r="V7" s="209">
        <v>705</v>
      </c>
      <c r="W7" s="209">
        <v>733</v>
      </c>
      <c r="X7" s="209">
        <v>1197</v>
      </c>
      <c r="Y7" s="209">
        <v>1181</v>
      </c>
      <c r="Z7" s="50">
        <v>1497</v>
      </c>
      <c r="AA7" s="103">
        <v>494</v>
      </c>
      <c r="AB7" s="65">
        <v>436</v>
      </c>
      <c r="AC7" s="65">
        <v>688</v>
      </c>
      <c r="AD7" s="225">
        <v>529</v>
      </c>
      <c r="AE7" s="225">
        <v>978</v>
      </c>
      <c r="AF7" s="225">
        <v>845</v>
      </c>
      <c r="AG7" s="225">
        <v>925</v>
      </c>
      <c r="AH7" s="202">
        <v>1169</v>
      </c>
      <c r="AI7" s="202">
        <v>1198</v>
      </c>
      <c r="AJ7" s="202">
        <v>1994</v>
      </c>
      <c r="AK7" s="209">
        <v>1974</v>
      </c>
      <c r="AL7" s="50">
        <v>2466</v>
      </c>
      <c r="AM7" s="117"/>
      <c r="AN7" s="209">
        <v>15</v>
      </c>
      <c r="AO7" s="209">
        <v>5</v>
      </c>
      <c r="AP7" s="209">
        <v>52</v>
      </c>
      <c r="AQ7" s="209">
        <v>8</v>
      </c>
      <c r="AR7" s="209">
        <v>121</v>
      </c>
      <c r="AS7" s="209"/>
      <c r="AT7" s="209"/>
      <c r="AU7" s="105"/>
      <c r="AV7" s="220">
        <v>28</v>
      </c>
      <c r="AW7" s="220">
        <v>17</v>
      </c>
      <c r="AX7" s="220">
        <v>64</v>
      </c>
      <c r="AY7" s="209">
        <v>37</v>
      </c>
      <c r="AZ7" s="209">
        <v>205</v>
      </c>
      <c r="BA7" s="209"/>
      <c r="BB7" s="209"/>
      <c r="BC7" s="105"/>
      <c r="BD7" s="219">
        <v>43</v>
      </c>
      <c r="BE7" s="220">
        <v>22</v>
      </c>
      <c r="BF7" s="220">
        <f>AX7+AP7</f>
        <v>116</v>
      </c>
      <c r="BG7" s="209">
        <v>45</v>
      </c>
      <c r="BH7" s="209">
        <v>326</v>
      </c>
      <c r="BI7" s="209">
        <v>391</v>
      </c>
      <c r="BJ7" s="209">
        <v>544</v>
      </c>
      <c r="BK7" s="209">
        <v>596</v>
      </c>
      <c r="BL7" s="209">
        <v>673</v>
      </c>
      <c r="BM7" s="209">
        <v>1334</v>
      </c>
      <c r="BN7" s="209">
        <v>1616</v>
      </c>
      <c r="BO7" s="50">
        <v>1972</v>
      </c>
      <c r="BP7" s="208">
        <v>11</v>
      </c>
      <c r="BQ7" s="209">
        <v>10</v>
      </c>
      <c r="BR7" s="209">
        <v>18</v>
      </c>
      <c r="BS7" s="209">
        <v>10</v>
      </c>
      <c r="BT7" s="209">
        <v>4</v>
      </c>
      <c r="BU7" s="209">
        <v>4</v>
      </c>
      <c r="BV7" s="209">
        <v>207</v>
      </c>
      <c r="BW7" s="209">
        <v>270</v>
      </c>
      <c r="BX7" s="209">
        <v>203</v>
      </c>
      <c r="BY7" s="209">
        <v>690</v>
      </c>
      <c r="BZ7" s="209">
        <v>1161</v>
      </c>
      <c r="CA7" s="50">
        <v>1421</v>
      </c>
      <c r="CB7" s="208">
        <v>6</v>
      </c>
      <c r="CC7" s="209">
        <v>9</v>
      </c>
      <c r="CD7" s="209">
        <v>9</v>
      </c>
      <c r="CE7" s="209">
        <v>7</v>
      </c>
      <c r="CF7" s="209">
        <v>0</v>
      </c>
      <c r="CG7" s="209">
        <v>0</v>
      </c>
      <c r="CH7" s="209">
        <v>5</v>
      </c>
      <c r="CI7" s="209">
        <v>25</v>
      </c>
      <c r="CJ7" s="209">
        <v>28</v>
      </c>
      <c r="CK7" s="209">
        <v>292</v>
      </c>
      <c r="CL7" s="209">
        <v>511</v>
      </c>
      <c r="CM7" s="50">
        <v>1113</v>
      </c>
      <c r="CN7" s="208">
        <v>4</v>
      </c>
      <c r="CO7" s="209">
        <v>2</v>
      </c>
      <c r="CP7" s="209">
        <v>8</v>
      </c>
      <c r="CQ7" s="209">
        <v>6</v>
      </c>
      <c r="CR7" s="209">
        <v>0</v>
      </c>
      <c r="CS7" s="209">
        <v>0</v>
      </c>
      <c r="CT7" s="209">
        <v>2</v>
      </c>
      <c r="CU7" s="209">
        <v>3</v>
      </c>
      <c r="CV7" s="209">
        <v>7</v>
      </c>
      <c r="CW7" s="209">
        <v>25</v>
      </c>
      <c r="CX7" s="209">
        <v>147</v>
      </c>
      <c r="CY7" s="50">
        <v>807</v>
      </c>
      <c r="CZ7" s="229">
        <v>8.7044534412955468E-2</v>
      </c>
      <c r="DA7" s="230">
        <v>5.0458715596330278E-2</v>
      </c>
      <c r="DB7" s="230">
        <v>0.16860465116279069</v>
      </c>
      <c r="DC7" s="230">
        <v>8.5066162570888462E-2</v>
      </c>
      <c r="DD7" s="230">
        <v>0.33333333333333331</v>
      </c>
      <c r="DE7" s="230">
        <f>BI7/AF7</f>
        <v>0.46272189349112425</v>
      </c>
      <c r="DF7" s="230">
        <f>BJ7/AG7</f>
        <v>0.5881081081081081</v>
      </c>
      <c r="DG7" s="230">
        <f>BK7/AH7</f>
        <v>0.50983746792130025</v>
      </c>
      <c r="DH7" s="230">
        <f>BL7/AI7</f>
        <v>0.56176961602671116</v>
      </c>
      <c r="DI7" s="230">
        <f>BM7/AJ7</f>
        <v>0.66900702106318954</v>
      </c>
      <c r="DJ7" s="230">
        <f t="shared" ref="DJ7" si="0">BN7/AK7</f>
        <v>0.81864235055724421</v>
      </c>
      <c r="DK7" s="194">
        <f>BO7/AL7</f>
        <v>0.79967558799675587</v>
      </c>
      <c r="DL7" s="208">
        <v>30</v>
      </c>
      <c r="DM7" s="209">
        <v>15</v>
      </c>
      <c r="DN7" s="209">
        <v>11</v>
      </c>
      <c r="DO7" s="209">
        <v>10</v>
      </c>
      <c r="DP7" s="209">
        <v>11</v>
      </c>
      <c r="DQ7" s="209">
        <v>12</v>
      </c>
      <c r="DR7" s="209">
        <v>14</v>
      </c>
      <c r="DS7" s="209">
        <v>17</v>
      </c>
      <c r="DT7" s="209">
        <v>21</v>
      </c>
      <c r="DU7" s="209">
        <v>25</v>
      </c>
      <c r="DV7" s="209">
        <v>27</v>
      </c>
      <c r="DW7" s="50">
        <v>39</v>
      </c>
      <c r="DX7" s="208">
        <v>23</v>
      </c>
      <c r="DY7" s="209">
        <v>12</v>
      </c>
      <c r="DZ7" s="209">
        <v>10</v>
      </c>
      <c r="EA7" s="209">
        <v>9</v>
      </c>
      <c r="EB7" s="95">
        <v>11</v>
      </c>
      <c r="EC7" s="95">
        <v>12</v>
      </c>
      <c r="ED7" s="209">
        <v>14</v>
      </c>
      <c r="EE7" s="209">
        <v>16</v>
      </c>
      <c r="EF7" s="209">
        <v>23</v>
      </c>
      <c r="EG7" s="209">
        <v>28</v>
      </c>
      <c r="EH7" s="209">
        <v>29</v>
      </c>
      <c r="EI7" s="50">
        <v>42</v>
      </c>
    </row>
    <row r="8" spans="1:139" s="4" customFormat="1" ht="29.25" customHeight="1">
      <c r="A8" s="109"/>
      <c r="B8" s="308" t="s">
        <v>83</v>
      </c>
      <c r="C8" s="219">
        <v>41</v>
      </c>
      <c r="D8" s="220">
        <v>37</v>
      </c>
      <c r="E8" s="220">
        <v>44</v>
      </c>
      <c r="F8" s="209">
        <v>44</v>
      </c>
      <c r="G8" s="209">
        <v>36</v>
      </c>
      <c r="H8" s="209"/>
      <c r="I8" s="209"/>
      <c r="J8" s="209">
        <v>40</v>
      </c>
      <c r="K8" s="209">
        <v>37</v>
      </c>
      <c r="L8" s="209">
        <v>37</v>
      </c>
      <c r="M8" s="209">
        <v>72</v>
      </c>
      <c r="N8" s="50">
        <v>53</v>
      </c>
      <c r="O8" s="208">
        <v>47</v>
      </c>
      <c r="P8" s="209">
        <v>41</v>
      </c>
      <c r="Q8" s="209">
        <v>50</v>
      </c>
      <c r="R8" s="209">
        <v>50</v>
      </c>
      <c r="S8" s="209">
        <v>51</v>
      </c>
      <c r="T8" s="209"/>
      <c r="U8" s="209"/>
      <c r="V8" s="209">
        <v>57</v>
      </c>
      <c r="W8" s="209">
        <v>47</v>
      </c>
      <c r="X8" s="209">
        <v>47</v>
      </c>
      <c r="Y8" s="209">
        <v>102</v>
      </c>
      <c r="Z8" s="50">
        <v>67</v>
      </c>
      <c r="AA8" s="103">
        <v>88</v>
      </c>
      <c r="AB8" s="116">
        <v>78</v>
      </c>
      <c r="AC8" s="116">
        <v>94</v>
      </c>
      <c r="AD8" s="228">
        <v>94</v>
      </c>
      <c r="AE8" s="228">
        <v>87</v>
      </c>
      <c r="AF8" s="115"/>
      <c r="AG8" s="115"/>
      <c r="AH8" s="225">
        <v>97</v>
      </c>
      <c r="AI8" s="225">
        <v>84</v>
      </c>
      <c r="AJ8" s="225">
        <v>84</v>
      </c>
      <c r="AK8" s="225">
        <v>174</v>
      </c>
      <c r="AL8" s="58">
        <v>120</v>
      </c>
      <c r="AM8" s="64"/>
      <c r="AN8" s="209">
        <v>38</v>
      </c>
      <c r="AO8" s="209">
        <v>37</v>
      </c>
      <c r="AP8" s="209">
        <v>39</v>
      </c>
      <c r="AQ8" s="209">
        <v>44</v>
      </c>
      <c r="AR8" s="209">
        <v>32</v>
      </c>
      <c r="AS8" s="209"/>
      <c r="AT8" s="209"/>
      <c r="AU8" s="105"/>
      <c r="AV8" s="220">
        <v>43</v>
      </c>
      <c r="AW8" s="220">
        <v>41</v>
      </c>
      <c r="AX8" s="220">
        <v>43</v>
      </c>
      <c r="AY8" s="209">
        <v>50</v>
      </c>
      <c r="AZ8" s="209">
        <v>42</v>
      </c>
      <c r="BA8" s="209"/>
      <c r="BB8" s="209"/>
      <c r="BC8" s="105"/>
      <c r="BD8" s="219">
        <v>81</v>
      </c>
      <c r="BE8" s="220">
        <v>78</v>
      </c>
      <c r="BF8" s="220">
        <v>82</v>
      </c>
      <c r="BG8" s="209">
        <v>94</v>
      </c>
      <c r="BH8" s="209">
        <v>74</v>
      </c>
      <c r="BI8" s="209"/>
      <c r="BJ8" s="209"/>
      <c r="BK8" s="209">
        <v>97</v>
      </c>
      <c r="BL8" s="209">
        <v>0</v>
      </c>
      <c r="BM8" s="209">
        <v>84</v>
      </c>
      <c r="BN8" s="209">
        <v>138</v>
      </c>
      <c r="BO8" s="50">
        <v>120</v>
      </c>
      <c r="BP8" s="208">
        <v>64</v>
      </c>
      <c r="BQ8" s="209">
        <v>75</v>
      </c>
      <c r="BR8" s="209">
        <v>78</v>
      </c>
      <c r="BS8" s="209">
        <v>83</v>
      </c>
      <c r="BT8" s="209">
        <v>63</v>
      </c>
      <c r="BU8" s="209"/>
      <c r="BV8" s="209"/>
      <c r="BW8" s="209">
        <v>97</v>
      </c>
      <c r="BX8" s="209">
        <v>0</v>
      </c>
      <c r="BY8" s="209">
        <v>84</v>
      </c>
      <c r="BZ8" s="209">
        <v>95</v>
      </c>
      <c r="CA8" s="50">
        <v>116</v>
      </c>
      <c r="CB8" s="208">
        <v>49</v>
      </c>
      <c r="CC8" s="209">
        <v>65</v>
      </c>
      <c r="CD8" s="209">
        <v>76</v>
      </c>
      <c r="CE8" s="209">
        <v>81</v>
      </c>
      <c r="CF8" s="209">
        <v>59</v>
      </c>
      <c r="CG8" s="209"/>
      <c r="CH8" s="209"/>
      <c r="CI8" s="209">
        <v>97</v>
      </c>
      <c r="CJ8" s="209">
        <v>0</v>
      </c>
      <c r="CK8" s="209">
        <v>84</v>
      </c>
      <c r="CL8" s="209">
        <v>52</v>
      </c>
      <c r="CM8" s="50">
        <v>88</v>
      </c>
      <c r="CN8" s="208">
        <v>41</v>
      </c>
      <c r="CO8" s="209">
        <v>50</v>
      </c>
      <c r="CP8" s="209">
        <v>71</v>
      </c>
      <c r="CQ8" s="209">
        <v>41</v>
      </c>
      <c r="CR8" s="209">
        <v>58</v>
      </c>
      <c r="CS8" s="209"/>
      <c r="CT8" s="209"/>
      <c r="CU8" s="209">
        <v>96</v>
      </c>
      <c r="CV8" s="209">
        <v>0</v>
      </c>
      <c r="CW8" s="209">
        <v>70</v>
      </c>
      <c r="CX8" s="209">
        <v>47</v>
      </c>
      <c r="CY8" s="50">
        <v>61</v>
      </c>
      <c r="CZ8" s="229">
        <v>0.92045454545454541</v>
      </c>
      <c r="DA8" s="230">
        <v>1</v>
      </c>
      <c r="DB8" s="230">
        <v>0.87234042553191493</v>
      </c>
      <c r="DC8" s="230">
        <v>1</v>
      </c>
      <c r="DD8" s="230">
        <v>0.85057471264367812</v>
      </c>
      <c r="DE8" s="230"/>
      <c r="DF8" s="230"/>
      <c r="DG8" s="230">
        <f>BK8/AH8</f>
        <v>1</v>
      </c>
      <c r="DH8" s="230">
        <f>BL8/AI8</f>
        <v>0</v>
      </c>
      <c r="DI8" s="230">
        <f>BM8/AJ8</f>
        <v>1</v>
      </c>
      <c r="DJ8" s="230">
        <f>BN8/AK8</f>
        <v>0.7931034482758621</v>
      </c>
      <c r="DK8" s="194">
        <f t="shared" ref="DK8:DK14" si="1">BO8/AL8</f>
        <v>1</v>
      </c>
      <c r="DL8" s="208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50"/>
      <c r="DX8" s="208"/>
      <c r="DY8" s="209"/>
      <c r="DZ8" s="209"/>
      <c r="EA8" s="209"/>
      <c r="EB8" s="95"/>
      <c r="ED8" s="209"/>
      <c r="EE8" s="209"/>
      <c r="EF8" s="209"/>
      <c r="EG8" s="209"/>
      <c r="EH8" s="209"/>
      <c r="EI8" s="50"/>
    </row>
    <row r="9" spans="1:139" s="4" customFormat="1" ht="29.25" customHeight="1">
      <c r="A9" s="109"/>
      <c r="B9" s="308" t="s">
        <v>84</v>
      </c>
      <c r="C9" s="219">
        <v>153</v>
      </c>
      <c r="D9" s="220">
        <v>172</v>
      </c>
      <c r="E9" s="220">
        <v>206</v>
      </c>
      <c r="F9" s="209">
        <v>163</v>
      </c>
      <c r="G9" s="209"/>
      <c r="H9" s="209"/>
      <c r="I9" s="209"/>
      <c r="J9" s="209"/>
      <c r="K9" s="209"/>
      <c r="L9" s="209"/>
      <c r="M9" s="209"/>
      <c r="N9" s="50"/>
      <c r="O9" s="208">
        <v>258</v>
      </c>
      <c r="P9" s="209">
        <v>280</v>
      </c>
      <c r="Q9" s="209">
        <v>364</v>
      </c>
      <c r="R9" s="209">
        <v>278</v>
      </c>
      <c r="S9" s="209"/>
      <c r="T9" s="209"/>
      <c r="U9" s="209"/>
      <c r="V9" s="209"/>
      <c r="W9" s="209"/>
      <c r="X9" s="209"/>
      <c r="Y9" s="209"/>
      <c r="Z9" s="50"/>
      <c r="AA9" s="103">
        <v>411</v>
      </c>
      <c r="AB9" s="116">
        <v>452</v>
      </c>
      <c r="AC9" s="116">
        <f>E9+Q9</f>
        <v>570</v>
      </c>
      <c r="AD9" s="228">
        <f>F9+R9</f>
        <v>441</v>
      </c>
      <c r="AE9" s="228"/>
      <c r="AF9" s="228">
        <v>50</v>
      </c>
      <c r="AG9" s="228">
        <v>54</v>
      </c>
      <c r="AH9" s="228">
        <v>119</v>
      </c>
      <c r="AI9" s="228">
        <v>69</v>
      </c>
      <c r="AJ9" s="228">
        <v>67</v>
      </c>
      <c r="AK9" s="228">
        <v>36</v>
      </c>
      <c r="AL9" s="115"/>
      <c r="AM9" s="64"/>
      <c r="AN9" s="209">
        <v>96</v>
      </c>
      <c r="AO9" s="209">
        <v>125</v>
      </c>
      <c r="AP9" s="209">
        <v>155</v>
      </c>
      <c r="AQ9" s="209">
        <v>131</v>
      </c>
      <c r="AR9" s="209"/>
      <c r="AS9" s="209"/>
      <c r="AT9" s="209"/>
      <c r="AU9" s="105"/>
      <c r="AV9" s="220">
        <v>171</v>
      </c>
      <c r="AW9" s="220">
        <v>216</v>
      </c>
      <c r="AX9" s="220">
        <v>263</v>
      </c>
      <c r="AY9" s="209">
        <v>245</v>
      </c>
      <c r="AZ9" s="209"/>
      <c r="BA9" s="209"/>
      <c r="BB9" s="209"/>
      <c r="BC9" s="105"/>
      <c r="BD9" s="219">
        <v>267</v>
      </c>
      <c r="BE9" s="220">
        <v>341</v>
      </c>
      <c r="BF9" s="220">
        <f>AP9+AX9</f>
        <v>418</v>
      </c>
      <c r="BG9" s="209">
        <v>376</v>
      </c>
      <c r="BH9" s="209"/>
      <c r="BI9" s="209">
        <v>0</v>
      </c>
      <c r="BJ9" s="209"/>
      <c r="BK9" s="209"/>
      <c r="BL9" s="209">
        <v>0</v>
      </c>
      <c r="BM9" s="209">
        <v>0</v>
      </c>
      <c r="BN9" s="209"/>
      <c r="BO9" s="50"/>
      <c r="BP9" s="208">
        <v>59</v>
      </c>
      <c r="BQ9" s="209">
        <v>216</v>
      </c>
      <c r="BR9" s="209">
        <v>296</v>
      </c>
      <c r="BS9" s="209">
        <v>235</v>
      </c>
      <c r="BT9" s="209"/>
      <c r="BU9" s="209">
        <v>0</v>
      </c>
      <c r="BV9" s="209"/>
      <c r="BW9" s="209"/>
      <c r="BX9" s="209">
        <v>0</v>
      </c>
      <c r="BY9" s="209">
        <v>0</v>
      </c>
      <c r="BZ9" s="209"/>
      <c r="CA9" s="50"/>
      <c r="CB9" s="208">
        <v>18</v>
      </c>
      <c r="CC9" s="209">
        <v>33</v>
      </c>
      <c r="CD9" s="209">
        <v>170</v>
      </c>
      <c r="CE9" s="209">
        <v>157</v>
      </c>
      <c r="CF9" s="209"/>
      <c r="CG9" s="209">
        <v>0</v>
      </c>
      <c r="CH9" s="209"/>
      <c r="CI9" s="209"/>
      <c r="CJ9" s="209">
        <v>0</v>
      </c>
      <c r="CK9" s="209">
        <v>0</v>
      </c>
      <c r="CL9" s="209"/>
      <c r="CM9" s="50"/>
      <c r="CN9" s="208">
        <v>4</v>
      </c>
      <c r="CO9" s="209">
        <v>13</v>
      </c>
      <c r="CP9" s="209">
        <v>35</v>
      </c>
      <c r="CQ9" s="209">
        <v>46</v>
      </c>
      <c r="CR9" s="209"/>
      <c r="CS9" s="209">
        <v>0</v>
      </c>
      <c r="CT9" s="209"/>
      <c r="CU9" s="209"/>
      <c r="CV9" s="209">
        <v>0</v>
      </c>
      <c r="CW9" s="209">
        <v>0</v>
      </c>
      <c r="CX9" s="209"/>
      <c r="CY9" s="50"/>
      <c r="CZ9" s="229">
        <v>0.64963503649635035</v>
      </c>
      <c r="DA9" s="230">
        <v>0.75442477876106195</v>
      </c>
      <c r="DB9" s="230">
        <v>0.73333333333333328</v>
      </c>
      <c r="DC9" s="230">
        <v>0.85260770975056688</v>
      </c>
      <c r="DD9" s="230"/>
      <c r="DE9" s="230">
        <f>BI9/AF9</f>
        <v>0</v>
      </c>
      <c r="DF9" s="230">
        <f>BJ9/AG9</f>
        <v>0</v>
      </c>
      <c r="DG9" s="230"/>
      <c r="DH9" s="230"/>
      <c r="DI9" s="230">
        <f>BM9/AJ9</f>
        <v>0</v>
      </c>
      <c r="DJ9" s="230">
        <f>BN9/AK9</f>
        <v>0</v>
      </c>
      <c r="DK9" s="194"/>
      <c r="DL9" s="208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50"/>
      <c r="DX9" s="208"/>
      <c r="DY9" s="209"/>
      <c r="DZ9" s="209"/>
      <c r="EA9" s="209"/>
      <c r="EB9" s="95"/>
      <c r="ED9" s="209"/>
      <c r="EE9" s="209"/>
      <c r="EF9" s="209"/>
      <c r="EG9" s="209"/>
      <c r="EH9" s="209"/>
      <c r="EI9" s="50"/>
    </row>
    <row r="10" spans="1:139" s="4" customFormat="1" ht="29.25" customHeight="1">
      <c r="A10" s="109"/>
      <c r="B10" s="308" t="s">
        <v>85</v>
      </c>
      <c r="C10" s="219">
        <v>30</v>
      </c>
      <c r="D10" s="220">
        <v>25</v>
      </c>
      <c r="E10" s="220">
        <v>25</v>
      </c>
      <c r="F10" s="209">
        <v>23</v>
      </c>
      <c r="G10" s="209">
        <v>25</v>
      </c>
      <c r="H10" s="209">
        <v>117</v>
      </c>
      <c r="I10" s="209">
        <v>164</v>
      </c>
      <c r="J10" s="209"/>
      <c r="K10" s="209">
        <v>158</v>
      </c>
      <c r="L10" s="209"/>
      <c r="M10" s="209"/>
      <c r="N10" s="50"/>
      <c r="O10" s="208">
        <v>62</v>
      </c>
      <c r="P10" s="209">
        <v>58</v>
      </c>
      <c r="Q10" s="209">
        <v>50</v>
      </c>
      <c r="R10" s="209">
        <v>41</v>
      </c>
      <c r="S10" s="209">
        <v>24</v>
      </c>
      <c r="T10" s="209">
        <v>125</v>
      </c>
      <c r="U10" s="209">
        <v>202</v>
      </c>
      <c r="V10" s="209"/>
      <c r="W10" s="209">
        <v>249</v>
      </c>
      <c r="X10" s="209"/>
      <c r="Y10" s="209"/>
      <c r="Z10" s="50"/>
      <c r="AA10" s="103" t="s">
        <v>116</v>
      </c>
      <c r="AB10" s="116">
        <v>83</v>
      </c>
      <c r="AC10" s="116">
        <v>75</v>
      </c>
      <c r="AD10" s="228">
        <f>F10+R10</f>
        <v>64</v>
      </c>
      <c r="AE10" s="228">
        <v>49</v>
      </c>
      <c r="AF10" s="228">
        <v>242</v>
      </c>
      <c r="AG10" s="228">
        <v>366</v>
      </c>
      <c r="AH10" s="228">
        <v>291</v>
      </c>
      <c r="AI10" s="228">
        <v>407</v>
      </c>
      <c r="AJ10" s="115"/>
      <c r="AK10" s="209"/>
      <c r="AL10" s="50"/>
      <c r="AM10" s="64"/>
      <c r="AN10" s="209">
        <v>12</v>
      </c>
      <c r="AO10" s="209">
        <v>0</v>
      </c>
      <c r="AP10" s="209">
        <v>0</v>
      </c>
      <c r="AQ10" s="209">
        <v>0</v>
      </c>
      <c r="AR10" s="209">
        <v>0</v>
      </c>
      <c r="AS10" s="209"/>
      <c r="AT10" s="209"/>
      <c r="AU10" s="105"/>
      <c r="AV10" s="220">
        <v>14</v>
      </c>
      <c r="AW10" s="220">
        <v>0</v>
      </c>
      <c r="AX10" s="220">
        <v>0</v>
      </c>
      <c r="AY10" s="209">
        <v>0</v>
      </c>
      <c r="AZ10" s="209">
        <v>0</v>
      </c>
      <c r="BA10" s="209"/>
      <c r="BB10" s="209"/>
      <c r="BC10" s="105"/>
      <c r="BD10" s="219">
        <v>26</v>
      </c>
      <c r="BE10" s="220">
        <v>0</v>
      </c>
      <c r="BF10" s="220">
        <v>0</v>
      </c>
      <c r="BG10" s="209">
        <v>0</v>
      </c>
      <c r="BH10" s="209">
        <v>0</v>
      </c>
      <c r="BI10" s="209">
        <v>242</v>
      </c>
      <c r="BJ10" s="209">
        <v>358</v>
      </c>
      <c r="BK10" s="209">
        <v>136</v>
      </c>
      <c r="BL10" s="209">
        <v>241</v>
      </c>
      <c r="BM10" s="209"/>
      <c r="BN10" s="209"/>
      <c r="BO10" s="50"/>
      <c r="BP10" s="208">
        <v>11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8</v>
      </c>
      <c r="BW10" s="209">
        <v>63</v>
      </c>
      <c r="BX10" s="209">
        <v>0</v>
      </c>
      <c r="BY10" s="209"/>
      <c r="BZ10" s="209"/>
      <c r="CA10" s="50"/>
      <c r="CB10" s="208">
        <v>0</v>
      </c>
      <c r="CC10" s="209">
        <v>0</v>
      </c>
      <c r="CD10" s="209">
        <v>0</v>
      </c>
      <c r="CE10" s="209">
        <v>0</v>
      </c>
      <c r="CF10" s="209">
        <v>0</v>
      </c>
      <c r="CG10" s="209">
        <v>0</v>
      </c>
      <c r="CH10" s="209">
        <v>0</v>
      </c>
      <c r="CI10" s="209">
        <v>0</v>
      </c>
      <c r="CJ10" s="209">
        <v>0</v>
      </c>
      <c r="CK10" s="209"/>
      <c r="CL10" s="209"/>
      <c r="CM10" s="50"/>
      <c r="CN10" s="208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09"/>
      <c r="CX10" s="209"/>
      <c r="CY10" s="50"/>
      <c r="CZ10" s="229">
        <v>0.28000000000000003</v>
      </c>
      <c r="DA10" s="230">
        <v>0</v>
      </c>
      <c r="DB10" s="230">
        <v>0</v>
      </c>
      <c r="DC10" s="230">
        <v>0</v>
      </c>
      <c r="DD10" s="230">
        <v>0</v>
      </c>
      <c r="DE10" s="230">
        <f>BI10/AF10</f>
        <v>1</v>
      </c>
      <c r="DF10" s="230">
        <f>BJ10/AG10</f>
        <v>0.97814207650273222</v>
      </c>
      <c r="DG10" s="230">
        <f>BK10/AH10</f>
        <v>0.46735395189003437</v>
      </c>
      <c r="DH10" s="230">
        <f>BL10/AI10</f>
        <v>0.59213759213759209</v>
      </c>
      <c r="DI10" s="230"/>
      <c r="DJ10" s="230"/>
      <c r="DK10" s="194"/>
      <c r="DL10" s="208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50"/>
      <c r="DX10" s="208"/>
      <c r="DY10" s="209"/>
      <c r="DZ10" s="209"/>
      <c r="EA10" s="209"/>
      <c r="EB10" s="95"/>
      <c r="ED10" s="209"/>
      <c r="EE10" s="209"/>
      <c r="EF10" s="209"/>
      <c r="EG10" s="209"/>
      <c r="EH10" s="209"/>
      <c r="EI10" s="50"/>
    </row>
    <row r="11" spans="1:139" s="4" customFormat="1" ht="29.25" customHeight="1">
      <c r="A11" s="109"/>
      <c r="B11" s="308" t="s">
        <v>178</v>
      </c>
      <c r="C11" s="219"/>
      <c r="D11" s="220"/>
      <c r="E11" s="220"/>
      <c r="F11" s="209"/>
      <c r="G11" s="209"/>
      <c r="H11" s="209"/>
      <c r="I11" s="209"/>
      <c r="J11" s="209"/>
      <c r="K11" s="209"/>
      <c r="L11" s="209"/>
      <c r="M11" s="209">
        <v>180</v>
      </c>
      <c r="N11" s="50">
        <v>273</v>
      </c>
      <c r="O11" s="208"/>
      <c r="P11" s="209"/>
      <c r="Q11" s="209"/>
      <c r="R11" s="209"/>
      <c r="S11" s="209"/>
      <c r="T11" s="209"/>
      <c r="U11" s="209"/>
      <c r="V11" s="209"/>
      <c r="W11" s="209"/>
      <c r="X11" s="209"/>
      <c r="Y11" s="209">
        <v>226</v>
      </c>
      <c r="Z11" s="50">
        <v>373</v>
      </c>
      <c r="AA11" s="103"/>
      <c r="AB11" s="116"/>
      <c r="AC11" s="116"/>
      <c r="AD11" s="228"/>
      <c r="AE11" s="228"/>
      <c r="AF11" s="228"/>
      <c r="AG11" s="228"/>
      <c r="AH11" s="228"/>
      <c r="AI11" s="228"/>
      <c r="AJ11" s="115"/>
      <c r="AK11" s="209">
        <v>406</v>
      </c>
      <c r="AL11" s="50">
        <v>646</v>
      </c>
      <c r="AM11" s="64"/>
      <c r="AN11" s="209"/>
      <c r="AO11" s="209"/>
      <c r="AP11" s="209"/>
      <c r="AQ11" s="209"/>
      <c r="AR11" s="209"/>
      <c r="AS11" s="209"/>
      <c r="AT11" s="209"/>
      <c r="AU11" s="105"/>
      <c r="AV11" s="220"/>
      <c r="AW11" s="220"/>
      <c r="AX11" s="220"/>
      <c r="AY11" s="209"/>
      <c r="AZ11" s="209"/>
      <c r="BA11" s="209"/>
      <c r="BB11" s="209"/>
      <c r="BC11" s="105"/>
      <c r="BD11" s="219"/>
      <c r="BE11" s="220"/>
      <c r="BF11" s="220"/>
      <c r="BG11" s="209"/>
      <c r="BH11" s="209"/>
      <c r="BI11" s="209"/>
      <c r="BJ11" s="209"/>
      <c r="BK11" s="209"/>
      <c r="BL11" s="209"/>
      <c r="BM11" s="209"/>
      <c r="BN11" s="209">
        <v>269</v>
      </c>
      <c r="BO11" s="50">
        <v>139</v>
      </c>
      <c r="BP11" s="208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>
        <v>10</v>
      </c>
      <c r="CA11" s="50">
        <v>135</v>
      </c>
      <c r="CB11" s="208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>
        <v>5</v>
      </c>
      <c r="CM11" s="50">
        <v>190</v>
      </c>
      <c r="CN11" s="208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>
        <v>2</v>
      </c>
      <c r="CY11" s="50">
        <v>4</v>
      </c>
      <c r="CZ11" s="229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>
        <f>BN11/AK11</f>
        <v>0.66256157635467983</v>
      </c>
      <c r="DK11" s="194">
        <f t="shared" si="1"/>
        <v>0.21517027863777088</v>
      </c>
      <c r="DL11" s="208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>
        <v>42</v>
      </c>
      <c r="DW11" s="50">
        <v>37</v>
      </c>
      <c r="DX11" s="208"/>
      <c r="DY11" s="209"/>
      <c r="DZ11" s="209"/>
      <c r="EA11" s="209"/>
      <c r="EB11" s="95"/>
      <c r="ED11" s="209"/>
      <c r="EE11" s="209"/>
      <c r="EF11" s="209"/>
      <c r="EG11" s="209"/>
      <c r="EH11" s="209">
        <v>48</v>
      </c>
      <c r="EI11" s="50">
        <v>38</v>
      </c>
    </row>
    <row r="12" spans="1:139" s="4" customFormat="1" ht="29.25" customHeight="1" thickBot="1">
      <c r="A12" s="121"/>
      <c r="B12" s="303" t="s">
        <v>117</v>
      </c>
      <c r="C12" s="134">
        <f t="shared" ref="C12:Q12" si="2">SUM(C7:C10)</f>
        <v>419</v>
      </c>
      <c r="D12" s="130">
        <f t="shared" si="2"/>
        <v>404</v>
      </c>
      <c r="E12" s="130">
        <f t="shared" si="2"/>
        <v>546</v>
      </c>
      <c r="F12" s="124">
        <f>SUM(F7:F10)</f>
        <v>435</v>
      </c>
      <c r="G12" s="124">
        <f>SUM(G7:G10)</f>
        <v>457</v>
      </c>
      <c r="H12" s="124">
        <f t="shared" ref="H12:I12" si="3">SUM(H7:H10)</f>
        <v>449</v>
      </c>
      <c r="I12" s="124">
        <f t="shared" si="3"/>
        <v>505</v>
      </c>
      <c r="J12" s="124">
        <f>SUM(J7:J10)</f>
        <v>504</v>
      </c>
      <c r="K12" s="124">
        <f>SUM(K7:K10)</f>
        <v>660</v>
      </c>
      <c r="L12" s="124">
        <f>SUM(L7:L10)</f>
        <v>834</v>
      </c>
      <c r="M12" s="124">
        <f>SUM(M7:M11)</f>
        <v>1045</v>
      </c>
      <c r="N12" s="125">
        <f>SUM(N7:N11)</f>
        <v>1295</v>
      </c>
      <c r="O12" s="123">
        <f t="shared" si="2"/>
        <v>666</v>
      </c>
      <c r="P12" s="124">
        <f t="shared" si="2"/>
        <v>645</v>
      </c>
      <c r="Q12" s="124">
        <f t="shared" si="2"/>
        <v>881</v>
      </c>
      <c r="R12" s="124">
        <f>SUM(R7:R10)</f>
        <v>693</v>
      </c>
      <c r="S12" s="124">
        <f>SUM(S7:S10)</f>
        <v>657</v>
      </c>
      <c r="T12" s="124">
        <f t="shared" ref="T12:U12" si="4">SUM(T7:T10)</f>
        <v>638</v>
      </c>
      <c r="U12" s="124">
        <f t="shared" si="4"/>
        <v>786</v>
      </c>
      <c r="V12" s="124">
        <f>SUM(V7:V10)</f>
        <v>762</v>
      </c>
      <c r="W12" s="124">
        <f>SUM(W7:W10)</f>
        <v>1029</v>
      </c>
      <c r="X12" s="124">
        <f>SUM(X7:X10)</f>
        <v>1244</v>
      </c>
      <c r="Y12" s="124">
        <f>SUM(Y7:Y11)</f>
        <v>1509</v>
      </c>
      <c r="Z12" s="125">
        <f>SUM(Z7:Z11)</f>
        <v>1937</v>
      </c>
      <c r="AA12" s="134">
        <v>1085</v>
      </c>
      <c r="AB12" s="130">
        <f t="shared" ref="AB12:BF12" si="5">SUM(AB7:AB10)</f>
        <v>1049</v>
      </c>
      <c r="AC12" s="130">
        <f>SUM(AC7:AC10)</f>
        <v>1427</v>
      </c>
      <c r="AD12" s="124">
        <f>SUM(AD7:AD10)</f>
        <v>1128</v>
      </c>
      <c r="AE12" s="124">
        <f>SUM(AE7:AE10)</f>
        <v>1114</v>
      </c>
      <c r="AF12" s="124">
        <f t="shared" ref="AF12:AG12" si="6">SUM(AF7:AF10)</f>
        <v>1137</v>
      </c>
      <c r="AG12" s="124">
        <f t="shared" si="6"/>
        <v>1345</v>
      </c>
      <c r="AH12" s="124">
        <f>SUM(AH7:AH10)</f>
        <v>1676</v>
      </c>
      <c r="AI12" s="124">
        <f>SUM(AI7:AI10)</f>
        <v>1758</v>
      </c>
      <c r="AJ12" s="124">
        <f>SUM(AJ7:AJ10)</f>
        <v>2145</v>
      </c>
      <c r="AK12" s="124">
        <f>SUM(AK7:AK11)</f>
        <v>2590</v>
      </c>
      <c r="AL12" s="125">
        <f>SUM(AL7:AL11)</f>
        <v>3232</v>
      </c>
      <c r="AM12" s="120"/>
      <c r="AN12" s="124">
        <f t="shared" si="5"/>
        <v>161</v>
      </c>
      <c r="AO12" s="124">
        <f t="shared" si="5"/>
        <v>167</v>
      </c>
      <c r="AP12" s="124">
        <f t="shared" si="5"/>
        <v>246</v>
      </c>
      <c r="AQ12" s="124">
        <f>SUM(AQ7:AQ10)</f>
        <v>183</v>
      </c>
      <c r="AR12" s="124">
        <f>SUM(AR7:AR10)</f>
        <v>153</v>
      </c>
      <c r="AS12" s="124"/>
      <c r="AT12" s="124"/>
      <c r="AU12" s="147"/>
      <c r="AV12" s="130">
        <f t="shared" si="5"/>
        <v>256</v>
      </c>
      <c r="AW12" s="130">
        <f t="shared" si="5"/>
        <v>274</v>
      </c>
      <c r="AX12" s="130">
        <f t="shared" si="5"/>
        <v>370</v>
      </c>
      <c r="AY12" s="124">
        <f>SUM(AY7:AY10)</f>
        <v>332</v>
      </c>
      <c r="AZ12" s="124">
        <f>SUM(AZ7:AZ10)</f>
        <v>247</v>
      </c>
      <c r="BA12" s="124"/>
      <c r="BB12" s="124"/>
      <c r="BC12" s="147"/>
      <c r="BD12" s="134">
        <f t="shared" si="5"/>
        <v>417</v>
      </c>
      <c r="BE12" s="130">
        <f t="shared" si="5"/>
        <v>441</v>
      </c>
      <c r="BF12" s="130">
        <f t="shared" si="5"/>
        <v>616</v>
      </c>
      <c r="BG12" s="124">
        <f>SUM(BG7:BG10)</f>
        <v>515</v>
      </c>
      <c r="BH12" s="124">
        <f>SUM(BH7:BH10)</f>
        <v>400</v>
      </c>
      <c r="BI12" s="124">
        <f t="shared" ref="BI12:BJ12" si="7">SUM(BI7:BI10)</f>
        <v>633</v>
      </c>
      <c r="BJ12" s="124">
        <f t="shared" si="7"/>
        <v>902</v>
      </c>
      <c r="BK12" s="124">
        <f>SUM(BK7:BK10)</f>
        <v>829</v>
      </c>
      <c r="BL12" s="124">
        <f>SUM(BL7:BL10)</f>
        <v>914</v>
      </c>
      <c r="BM12" s="124">
        <f>SUM(BM7:BM10)</f>
        <v>1418</v>
      </c>
      <c r="BN12" s="124">
        <f>SUM(BN7:BN11)</f>
        <v>2023</v>
      </c>
      <c r="BO12" s="125">
        <f>SUM(BO7:BO11)</f>
        <v>2231</v>
      </c>
      <c r="BP12" s="123">
        <f t="shared" ref="BP12:CN12" si="8">SUM(BP7:BP10)</f>
        <v>145</v>
      </c>
      <c r="BQ12" s="124">
        <f t="shared" si="8"/>
        <v>301</v>
      </c>
      <c r="BR12" s="124">
        <f t="shared" si="8"/>
        <v>392</v>
      </c>
      <c r="BS12" s="124">
        <f>SUM(BS7:BS10)</f>
        <v>328</v>
      </c>
      <c r="BT12" s="124">
        <f>SUM(BT7:BT10)</f>
        <v>67</v>
      </c>
      <c r="BU12" s="124">
        <f t="shared" ref="BU12:BV12" si="9">SUM(BU7:BU10)</f>
        <v>4</v>
      </c>
      <c r="BV12" s="124">
        <f t="shared" si="9"/>
        <v>215</v>
      </c>
      <c r="BW12" s="124">
        <f>SUM(BW7:BW10)</f>
        <v>430</v>
      </c>
      <c r="BX12" s="124">
        <f>SUM(BX7:BX10)</f>
        <v>203</v>
      </c>
      <c r="BY12" s="124">
        <f>SUM(BY7:BY10)</f>
        <v>774</v>
      </c>
      <c r="BZ12" s="124">
        <f>SUM(BZ7:BZ11)</f>
        <v>1266</v>
      </c>
      <c r="CA12" s="125">
        <f>SUM(CA7:CA11)</f>
        <v>1672</v>
      </c>
      <c r="CB12" s="123">
        <f t="shared" si="8"/>
        <v>73</v>
      </c>
      <c r="CC12" s="124">
        <f t="shared" si="8"/>
        <v>107</v>
      </c>
      <c r="CD12" s="124">
        <f t="shared" si="8"/>
        <v>255</v>
      </c>
      <c r="CE12" s="124">
        <f>SUM(CE7:CE10)</f>
        <v>245</v>
      </c>
      <c r="CF12" s="124">
        <f>SUM(CF7:CF10)</f>
        <v>59</v>
      </c>
      <c r="CG12" s="124">
        <f t="shared" ref="CG12:CH12" si="10">SUM(CG7:CG10)</f>
        <v>0</v>
      </c>
      <c r="CH12" s="124">
        <f t="shared" si="10"/>
        <v>5</v>
      </c>
      <c r="CI12" s="124">
        <f>SUM(CI7:CI10)</f>
        <v>122</v>
      </c>
      <c r="CJ12" s="124">
        <f>SUM(CJ7:CJ10)</f>
        <v>28</v>
      </c>
      <c r="CK12" s="124">
        <f>SUM(CK7:CK10)</f>
        <v>376</v>
      </c>
      <c r="CL12" s="124">
        <f>SUM(CL7:CL11)</f>
        <v>568</v>
      </c>
      <c r="CM12" s="125">
        <f>SUM(CM7:CM11)</f>
        <v>1391</v>
      </c>
      <c r="CN12" s="123">
        <f t="shared" si="8"/>
        <v>49</v>
      </c>
      <c r="CO12" s="124">
        <f>SUM(CO7:CO10)</f>
        <v>65</v>
      </c>
      <c r="CP12" s="124">
        <f>SUM(CP7:CP10)</f>
        <v>114</v>
      </c>
      <c r="CQ12" s="124">
        <f>SUM(CQ7:CQ10)</f>
        <v>93</v>
      </c>
      <c r="CR12" s="124">
        <f>SUM(CR7:CR10)</f>
        <v>58</v>
      </c>
      <c r="CS12" s="124">
        <f t="shared" ref="CS12:CT12" si="11">SUM(CS7:CS10)</f>
        <v>0</v>
      </c>
      <c r="CT12" s="124">
        <f t="shared" si="11"/>
        <v>2</v>
      </c>
      <c r="CU12" s="124">
        <f>SUM(CU7:CU10)</f>
        <v>99</v>
      </c>
      <c r="CV12" s="124">
        <f>SUM(CV7:CV10)</f>
        <v>7</v>
      </c>
      <c r="CW12" s="124">
        <f>SUM(CW7:CW10)</f>
        <v>95</v>
      </c>
      <c r="CX12" s="124">
        <f>SUM(CX7:CX11)</f>
        <v>196</v>
      </c>
      <c r="CY12" s="125">
        <f>SUM(CY7:CY11)</f>
        <v>872</v>
      </c>
      <c r="CZ12" s="195">
        <v>0.38433179723502303</v>
      </c>
      <c r="DA12" s="101">
        <v>0.42040038131553858</v>
      </c>
      <c r="DB12" s="101">
        <v>0.43167484232655923</v>
      </c>
      <c r="DC12" s="101">
        <v>0.45656028368794327</v>
      </c>
      <c r="DD12" s="101">
        <v>0.35906642728904847</v>
      </c>
      <c r="DE12" s="101">
        <f>BI12/AF12</f>
        <v>0.55672823218997358</v>
      </c>
      <c r="DF12" s="101">
        <f>BJ12/AG12</f>
        <v>0.67063197026022303</v>
      </c>
      <c r="DG12" s="101">
        <f>BK12/AH12</f>
        <v>0.49463007159904537</v>
      </c>
      <c r="DH12" s="101">
        <f>BL12/AI12</f>
        <v>0.51990898748577929</v>
      </c>
      <c r="DI12" s="101">
        <f>BM12/AJ12</f>
        <v>0.66107226107226102</v>
      </c>
      <c r="DJ12" s="101">
        <f t="shared" ref="DJ12" si="12">BN12/AK12</f>
        <v>0.7810810810810811</v>
      </c>
      <c r="DK12" s="187">
        <f t="shared" si="1"/>
        <v>0.69028465346534651</v>
      </c>
      <c r="DL12" s="210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136"/>
      <c r="DX12" s="210"/>
      <c r="DY12" s="211"/>
      <c r="DZ12" s="211"/>
      <c r="EA12" s="211"/>
      <c r="EB12" s="148"/>
      <c r="EC12" s="149"/>
      <c r="ED12" s="211"/>
      <c r="EE12" s="211"/>
      <c r="EF12" s="211"/>
      <c r="EG12" s="211"/>
      <c r="EH12" s="211"/>
      <c r="EI12" s="136"/>
    </row>
    <row r="13" spans="1:139" s="4" customFormat="1" ht="37.5" customHeight="1">
      <c r="A13" s="263" t="s">
        <v>118</v>
      </c>
      <c r="B13" s="309"/>
      <c r="C13" s="131"/>
      <c r="D13" s="132"/>
      <c r="E13" s="218"/>
      <c r="F13" s="207"/>
      <c r="G13" s="207"/>
      <c r="H13" s="207"/>
      <c r="I13" s="207"/>
      <c r="J13" s="207"/>
      <c r="K13" s="207"/>
      <c r="L13" s="207"/>
      <c r="M13" s="207"/>
      <c r="N13" s="122"/>
      <c r="O13" s="126"/>
      <c r="P13" s="127"/>
      <c r="Q13" s="207"/>
      <c r="R13" s="207"/>
      <c r="S13" s="207"/>
      <c r="T13" s="207"/>
      <c r="U13" s="207"/>
      <c r="V13" s="207"/>
      <c r="W13" s="207"/>
      <c r="X13" s="207"/>
      <c r="Y13" s="207"/>
      <c r="Z13" s="122"/>
      <c r="AA13" s="128"/>
      <c r="AB13" s="128"/>
      <c r="AC13" s="212"/>
      <c r="AD13" s="223"/>
      <c r="AE13" s="223"/>
      <c r="AF13" s="223"/>
      <c r="AG13" s="223"/>
      <c r="AH13" s="223"/>
      <c r="AI13" s="223"/>
      <c r="AJ13" s="223"/>
      <c r="AK13" s="223"/>
      <c r="AL13" s="176"/>
      <c r="AM13" s="139"/>
      <c r="AN13" s="127"/>
      <c r="AO13" s="127"/>
      <c r="AP13" s="207"/>
      <c r="AQ13" s="207"/>
      <c r="AR13" s="207"/>
      <c r="AS13" s="207"/>
      <c r="AT13" s="207"/>
      <c r="AU13" s="143"/>
      <c r="AV13" s="132"/>
      <c r="AW13" s="132"/>
      <c r="AX13" s="218"/>
      <c r="AY13" s="207"/>
      <c r="AZ13" s="207"/>
      <c r="BA13" s="207"/>
      <c r="BB13" s="207"/>
      <c r="BC13" s="143"/>
      <c r="BD13" s="131"/>
      <c r="BE13" s="132"/>
      <c r="BF13" s="218"/>
      <c r="BG13" s="207"/>
      <c r="BH13" s="207"/>
      <c r="BI13" s="207"/>
      <c r="BJ13" s="207"/>
      <c r="BK13" s="207"/>
      <c r="BL13" s="207"/>
      <c r="BM13" s="207"/>
      <c r="BN13" s="207"/>
      <c r="BO13" s="122"/>
      <c r="BP13" s="126"/>
      <c r="BQ13" s="127"/>
      <c r="BR13" s="207"/>
      <c r="BS13" s="207"/>
      <c r="BT13" s="207"/>
      <c r="BU13" s="207"/>
      <c r="BV13" s="207"/>
      <c r="BW13" s="207"/>
      <c r="BX13" s="207"/>
      <c r="BY13" s="207"/>
      <c r="BZ13" s="207"/>
      <c r="CA13" s="122"/>
      <c r="CB13" s="126"/>
      <c r="CC13" s="127"/>
      <c r="CD13" s="207"/>
      <c r="CE13" s="207"/>
      <c r="CF13" s="207"/>
      <c r="CG13" s="207"/>
      <c r="CH13" s="207"/>
      <c r="CI13" s="207"/>
      <c r="CJ13" s="207"/>
      <c r="CK13" s="207"/>
      <c r="CL13" s="207"/>
      <c r="CM13" s="122"/>
      <c r="CN13" s="126"/>
      <c r="CO13" s="127"/>
      <c r="CP13" s="207"/>
      <c r="CQ13" s="207"/>
      <c r="CR13" s="207"/>
      <c r="CS13" s="207"/>
      <c r="CT13" s="207"/>
      <c r="CU13" s="207"/>
      <c r="CV13" s="207"/>
      <c r="CW13" s="207"/>
      <c r="CX13" s="207"/>
      <c r="CY13" s="122"/>
      <c r="CZ13" s="214"/>
      <c r="DA13" s="215"/>
      <c r="DB13" s="207"/>
      <c r="DC13" s="215"/>
      <c r="DD13" s="215"/>
      <c r="DE13" s="215"/>
      <c r="DF13" s="215"/>
      <c r="DG13" s="215"/>
      <c r="DH13" s="215"/>
      <c r="DI13" s="215"/>
      <c r="DJ13" s="215"/>
      <c r="DK13" s="193"/>
      <c r="DL13" s="126"/>
      <c r="DM13" s="127"/>
      <c r="DN13" s="207"/>
      <c r="DO13" s="207"/>
      <c r="DP13" s="207"/>
      <c r="DQ13" s="207"/>
      <c r="DR13" s="207"/>
      <c r="DS13" s="207"/>
      <c r="DT13" s="207"/>
      <c r="DU13" s="207"/>
      <c r="DV13" s="207"/>
      <c r="DW13" s="122"/>
      <c r="DX13" s="126"/>
      <c r="DY13" s="127"/>
      <c r="DZ13" s="207"/>
      <c r="EA13" s="207"/>
      <c r="EB13" s="146"/>
      <c r="EC13" s="141"/>
      <c r="ED13" s="207"/>
      <c r="EE13" s="207"/>
      <c r="EF13" s="207"/>
      <c r="EG13" s="207"/>
      <c r="EH13" s="207"/>
      <c r="EI13" s="122"/>
    </row>
    <row r="14" spans="1:139" s="4" customFormat="1" ht="35.25" customHeight="1" thickBot="1">
      <c r="A14" s="121"/>
      <c r="B14" s="305" t="s">
        <v>82</v>
      </c>
      <c r="C14" s="221">
        <v>22</v>
      </c>
      <c r="D14" s="222">
        <v>12</v>
      </c>
      <c r="E14" s="222">
        <v>12</v>
      </c>
      <c r="F14" s="211">
        <v>12</v>
      </c>
      <c r="G14" s="211">
        <v>4</v>
      </c>
      <c r="H14" s="211">
        <v>10</v>
      </c>
      <c r="I14" s="211">
        <v>6</v>
      </c>
      <c r="J14" s="211">
        <v>7</v>
      </c>
      <c r="K14" s="211">
        <v>15</v>
      </c>
      <c r="L14" s="211">
        <v>16</v>
      </c>
      <c r="M14" s="211">
        <v>13</v>
      </c>
      <c r="N14" s="136">
        <v>10</v>
      </c>
      <c r="O14" s="210">
        <v>16</v>
      </c>
      <c r="P14" s="211">
        <v>3</v>
      </c>
      <c r="Q14" s="211">
        <v>5</v>
      </c>
      <c r="R14" s="211">
        <v>10</v>
      </c>
      <c r="S14" s="211">
        <v>9</v>
      </c>
      <c r="T14" s="211">
        <v>9</v>
      </c>
      <c r="U14" s="211">
        <v>9</v>
      </c>
      <c r="V14" s="211">
        <v>5</v>
      </c>
      <c r="W14" s="211">
        <v>7</v>
      </c>
      <c r="X14" s="211">
        <v>6</v>
      </c>
      <c r="Y14" s="211">
        <v>8</v>
      </c>
      <c r="Z14" s="136">
        <v>2</v>
      </c>
      <c r="AA14" s="213">
        <v>38</v>
      </c>
      <c r="AB14" s="213">
        <v>15</v>
      </c>
      <c r="AC14" s="213">
        <v>17</v>
      </c>
      <c r="AD14" s="226">
        <v>22</v>
      </c>
      <c r="AE14" s="226">
        <v>13</v>
      </c>
      <c r="AF14" s="226">
        <v>19</v>
      </c>
      <c r="AG14" s="226">
        <v>15</v>
      </c>
      <c r="AH14" s="226">
        <v>12</v>
      </c>
      <c r="AI14" s="226">
        <v>22</v>
      </c>
      <c r="AJ14" s="226">
        <v>22</v>
      </c>
      <c r="AK14" s="226">
        <v>21</v>
      </c>
      <c r="AL14" s="177">
        <v>12</v>
      </c>
      <c r="AM14" s="120"/>
      <c r="AN14" s="211">
        <v>8</v>
      </c>
      <c r="AO14" s="211">
        <v>3</v>
      </c>
      <c r="AP14" s="211">
        <v>5</v>
      </c>
      <c r="AQ14" s="211">
        <v>2</v>
      </c>
      <c r="AR14" s="211">
        <v>3</v>
      </c>
      <c r="AS14" s="211"/>
      <c r="AT14" s="211"/>
      <c r="AU14" s="174"/>
      <c r="AV14" s="222">
        <v>10</v>
      </c>
      <c r="AW14" s="222">
        <v>2</v>
      </c>
      <c r="AX14" s="222">
        <v>2</v>
      </c>
      <c r="AY14" s="211">
        <v>3</v>
      </c>
      <c r="AZ14" s="211">
        <v>6</v>
      </c>
      <c r="BA14" s="211"/>
      <c r="BB14" s="211"/>
      <c r="BC14" s="174"/>
      <c r="BD14" s="221">
        <v>18</v>
      </c>
      <c r="BE14" s="222">
        <v>5</v>
      </c>
      <c r="BF14" s="222">
        <f>AP14+AX14</f>
        <v>7</v>
      </c>
      <c r="BG14" s="211">
        <v>5</v>
      </c>
      <c r="BH14" s="211">
        <v>9</v>
      </c>
      <c r="BI14" s="211">
        <v>6</v>
      </c>
      <c r="BJ14" s="211">
        <v>6</v>
      </c>
      <c r="BK14" s="211">
        <v>5</v>
      </c>
      <c r="BL14" s="211">
        <v>4</v>
      </c>
      <c r="BM14" s="211">
        <v>11</v>
      </c>
      <c r="BN14" s="211">
        <v>4</v>
      </c>
      <c r="BO14" s="136">
        <v>5</v>
      </c>
      <c r="BP14" s="210">
        <v>6</v>
      </c>
      <c r="BQ14" s="211">
        <v>2</v>
      </c>
      <c r="BR14" s="211">
        <v>3</v>
      </c>
      <c r="BS14" s="211">
        <v>1</v>
      </c>
      <c r="BT14" s="211">
        <v>8</v>
      </c>
      <c r="BU14" s="211">
        <v>5</v>
      </c>
      <c r="BV14" s="211">
        <v>2</v>
      </c>
      <c r="BW14" s="211">
        <v>1</v>
      </c>
      <c r="BX14" s="211">
        <v>0</v>
      </c>
      <c r="BY14" s="211">
        <v>1</v>
      </c>
      <c r="BZ14" s="211">
        <v>2</v>
      </c>
      <c r="CA14" s="136">
        <v>2</v>
      </c>
      <c r="CB14" s="210">
        <v>5</v>
      </c>
      <c r="CC14" s="211">
        <v>0</v>
      </c>
      <c r="CD14" s="211">
        <v>1</v>
      </c>
      <c r="CE14" s="211">
        <v>0</v>
      </c>
      <c r="CF14" s="211">
        <v>1</v>
      </c>
      <c r="CG14" s="211">
        <v>4</v>
      </c>
      <c r="CH14" s="211">
        <v>2</v>
      </c>
      <c r="CI14" s="211">
        <v>0</v>
      </c>
      <c r="CJ14" s="211">
        <v>0</v>
      </c>
      <c r="CK14" s="211">
        <v>1</v>
      </c>
      <c r="CL14" s="211">
        <v>1</v>
      </c>
      <c r="CM14" s="136">
        <v>0</v>
      </c>
      <c r="CN14" s="210">
        <v>2</v>
      </c>
      <c r="CO14" s="211">
        <v>0</v>
      </c>
      <c r="CP14" s="211">
        <v>0</v>
      </c>
      <c r="CQ14" s="211">
        <v>0</v>
      </c>
      <c r="CR14" s="211">
        <v>0</v>
      </c>
      <c r="CS14" s="211">
        <v>1</v>
      </c>
      <c r="CT14" s="211">
        <v>2</v>
      </c>
      <c r="CU14" s="211">
        <v>0</v>
      </c>
      <c r="CV14" s="211">
        <v>0</v>
      </c>
      <c r="CW14" s="211">
        <v>0</v>
      </c>
      <c r="CX14" s="211">
        <v>1</v>
      </c>
      <c r="CY14" s="136">
        <v>0</v>
      </c>
      <c r="CZ14" s="216">
        <v>0.47368421052631576</v>
      </c>
      <c r="DA14" s="217">
        <v>0.33333333333333331</v>
      </c>
      <c r="DB14" s="217">
        <v>0.41176470588235292</v>
      </c>
      <c r="DC14" s="217">
        <v>0.22727272727272727</v>
      </c>
      <c r="DD14" s="217">
        <v>0.69230769230769229</v>
      </c>
      <c r="DE14" s="217">
        <f>BI14/AF14</f>
        <v>0.31578947368421051</v>
      </c>
      <c r="DF14" s="217">
        <f>BJ14/AG14</f>
        <v>0.4</v>
      </c>
      <c r="DG14" s="217">
        <f>BK14/AH14</f>
        <v>0.41666666666666669</v>
      </c>
      <c r="DH14" s="217">
        <f>BL14/AI14</f>
        <v>0.18181818181818182</v>
      </c>
      <c r="DI14" s="217">
        <f>BM14/AJ14</f>
        <v>0.5</v>
      </c>
      <c r="DJ14" s="217">
        <f t="shared" ref="DJ14" si="13">BN14/AK14</f>
        <v>0.19047619047619047</v>
      </c>
      <c r="DK14" s="187">
        <f t="shared" si="1"/>
        <v>0.41666666666666669</v>
      </c>
      <c r="DL14" s="210">
        <v>11</v>
      </c>
      <c r="DM14" s="211">
        <v>13</v>
      </c>
      <c r="DN14" s="211">
        <v>13</v>
      </c>
      <c r="DO14" s="211">
        <v>12</v>
      </c>
      <c r="DP14" s="211">
        <v>9</v>
      </c>
      <c r="DQ14" s="211">
        <v>10</v>
      </c>
      <c r="DR14" s="211">
        <v>10</v>
      </c>
      <c r="DS14" s="211">
        <v>9</v>
      </c>
      <c r="DT14" s="211">
        <v>9</v>
      </c>
      <c r="DU14" s="211">
        <v>9</v>
      </c>
      <c r="DV14" s="211">
        <v>11</v>
      </c>
      <c r="DW14" s="136">
        <v>12</v>
      </c>
      <c r="DX14" s="210">
        <v>7</v>
      </c>
      <c r="DY14" s="211">
        <v>11</v>
      </c>
      <c r="DZ14" s="211">
        <v>12</v>
      </c>
      <c r="EA14" s="211">
        <v>10</v>
      </c>
      <c r="EB14" s="148">
        <v>9</v>
      </c>
      <c r="EC14" s="148">
        <v>9</v>
      </c>
      <c r="ED14" s="211">
        <v>9</v>
      </c>
      <c r="EE14" s="211">
        <v>6</v>
      </c>
      <c r="EF14" s="211">
        <v>7</v>
      </c>
      <c r="EG14" s="211">
        <v>8</v>
      </c>
      <c r="EH14" s="211">
        <v>9</v>
      </c>
      <c r="EI14" s="136">
        <v>9</v>
      </c>
    </row>
    <row r="15" spans="1:139" s="4" customFormat="1" ht="61.5" customHeight="1">
      <c r="A15" s="263" t="s">
        <v>119</v>
      </c>
      <c r="B15" s="310"/>
      <c r="C15" s="138"/>
      <c r="D15" s="139"/>
      <c r="E15" s="139"/>
      <c r="F15" s="141"/>
      <c r="G15" s="141"/>
      <c r="H15" s="141"/>
      <c r="I15" s="141"/>
      <c r="J15" s="141"/>
      <c r="K15" s="141"/>
      <c r="L15" s="141"/>
      <c r="M15" s="141"/>
      <c r="N15" s="144"/>
      <c r="O15" s="140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4"/>
      <c r="AA15" s="139"/>
      <c r="AB15" s="139"/>
      <c r="AC15" s="139"/>
      <c r="AD15" s="223"/>
      <c r="AE15" s="223"/>
      <c r="AF15" s="223"/>
      <c r="AG15" s="223"/>
      <c r="AH15" s="223"/>
      <c r="AI15" s="223"/>
      <c r="AJ15" s="223"/>
      <c r="AK15" s="223"/>
      <c r="AL15" s="176"/>
      <c r="AM15" s="139"/>
      <c r="AN15" s="141"/>
      <c r="AO15" s="141"/>
      <c r="AP15" s="141"/>
      <c r="AQ15" s="141"/>
      <c r="AR15" s="141"/>
      <c r="AS15" s="141"/>
      <c r="AT15" s="141"/>
      <c r="AU15" s="285"/>
      <c r="AV15" s="139"/>
      <c r="AW15" s="139"/>
      <c r="AX15" s="139"/>
      <c r="AY15" s="141"/>
      <c r="AZ15" s="141"/>
      <c r="BA15" s="141"/>
      <c r="BB15" s="141"/>
      <c r="BC15" s="285"/>
      <c r="BD15" s="138"/>
      <c r="BE15" s="139"/>
      <c r="BF15" s="139"/>
      <c r="BG15" s="141"/>
      <c r="BH15" s="141"/>
      <c r="BI15" s="141"/>
      <c r="BJ15" s="141"/>
      <c r="BK15" s="141"/>
      <c r="BL15" s="141"/>
      <c r="BM15" s="141"/>
      <c r="BN15" s="141"/>
      <c r="BO15" s="144"/>
      <c r="BP15" s="140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4"/>
      <c r="CB15" s="140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4"/>
      <c r="CN15" s="140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4"/>
      <c r="CZ15" s="140"/>
      <c r="DA15" s="141"/>
      <c r="DB15" s="141"/>
      <c r="DC15" s="145"/>
      <c r="DD15" s="145"/>
      <c r="DE15" s="215"/>
      <c r="DF15" s="215"/>
      <c r="DG15" s="215"/>
      <c r="DH15" s="215"/>
      <c r="DI15" s="215"/>
      <c r="DJ15" s="215"/>
      <c r="DK15" s="193"/>
      <c r="DL15" s="140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4"/>
      <c r="DX15" s="140"/>
      <c r="DY15" s="141"/>
      <c r="DZ15" s="141"/>
      <c r="EA15" s="141"/>
      <c r="EB15" s="146"/>
      <c r="EC15" s="141"/>
      <c r="ED15" s="207"/>
      <c r="EE15" s="207"/>
      <c r="EF15" s="207"/>
      <c r="EG15" s="207"/>
      <c r="EH15" s="207"/>
      <c r="EI15" s="122"/>
    </row>
    <row r="16" spans="1:139" s="4" customFormat="1" ht="29.25" customHeight="1" thickBot="1">
      <c r="A16" s="121"/>
      <c r="B16" s="305" t="s">
        <v>82</v>
      </c>
      <c r="C16" s="221">
        <v>3</v>
      </c>
      <c r="D16" s="222">
        <v>5</v>
      </c>
      <c r="E16" s="222">
        <v>3</v>
      </c>
      <c r="F16" s="211">
        <v>2</v>
      </c>
      <c r="G16" s="211">
        <v>1</v>
      </c>
      <c r="H16" s="211">
        <v>0</v>
      </c>
      <c r="I16" s="211">
        <v>3</v>
      </c>
      <c r="J16" s="211">
        <v>2</v>
      </c>
      <c r="K16" s="211">
        <v>5</v>
      </c>
      <c r="L16" s="211">
        <v>9</v>
      </c>
      <c r="M16" s="211">
        <v>3</v>
      </c>
      <c r="N16" s="136">
        <v>2</v>
      </c>
      <c r="O16" s="210">
        <v>0</v>
      </c>
      <c r="P16" s="211">
        <v>1</v>
      </c>
      <c r="Q16" s="211">
        <v>1</v>
      </c>
      <c r="R16" s="211">
        <v>0</v>
      </c>
      <c r="S16" s="211">
        <v>1</v>
      </c>
      <c r="T16" s="211">
        <v>1</v>
      </c>
      <c r="U16" s="211">
        <v>0</v>
      </c>
      <c r="V16" s="211">
        <v>1</v>
      </c>
      <c r="W16" s="211">
        <v>0</v>
      </c>
      <c r="X16" s="211">
        <v>0</v>
      </c>
      <c r="Y16" s="211">
        <v>3</v>
      </c>
      <c r="Z16" s="136">
        <v>0</v>
      </c>
      <c r="AA16" s="222">
        <v>3</v>
      </c>
      <c r="AB16" s="222">
        <v>6</v>
      </c>
      <c r="AC16" s="222">
        <v>4</v>
      </c>
      <c r="AD16" s="226">
        <v>2</v>
      </c>
      <c r="AE16" s="226">
        <v>2</v>
      </c>
      <c r="AF16" s="226">
        <v>1</v>
      </c>
      <c r="AG16" s="226">
        <v>3</v>
      </c>
      <c r="AH16" s="226">
        <v>3</v>
      </c>
      <c r="AI16" s="226">
        <v>5</v>
      </c>
      <c r="AJ16" s="226">
        <v>9</v>
      </c>
      <c r="AK16" s="226">
        <v>6</v>
      </c>
      <c r="AL16" s="177">
        <v>2</v>
      </c>
      <c r="AM16" s="120"/>
      <c r="AN16" s="211">
        <v>0</v>
      </c>
      <c r="AO16" s="211">
        <v>1</v>
      </c>
      <c r="AP16" s="211">
        <v>0</v>
      </c>
      <c r="AQ16" s="211">
        <v>0</v>
      </c>
      <c r="AR16" s="211">
        <v>0</v>
      </c>
      <c r="AS16" s="211"/>
      <c r="AT16" s="211"/>
      <c r="AU16" s="174"/>
      <c r="AV16" s="222">
        <v>0</v>
      </c>
      <c r="AW16" s="222">
        <v>0</v>
      </c>
      <c r="AX16" s="222">
        <v>0</v>
      </c>
      <c r="AY16" s="211">
        <v>0</v>
      </c>
      <c r="AZ16" s="211">
        <v>0</v>
      </c>
      <c r="BA16" s="211"/>
      <c r="BB16" s="211"/>
      <c r="BC16" s="174"/>
      <c r="BD16" s="221">
        <v>0</v>
      </c>
      <c r="BE16" s="222">
        <v>1</v>
      </c>
      <c r="BF16" s="222">
        <v>0</v>
      </c>
      <c r="BG16" s="211">
        <v>0</v>
      </c>
      <c r="BH16" s="211">
        <v>0</v>
      </c>
      <c r="BI16" s="211">
        <v>0</v>
      </c>
      <c r="BJ16" s="211">
        <v>0</v>
      </c>
      <c r="BK16" s="211">
        <v>0</v>
      </c>
      <c r="BL16" s="211">
        <v>0</v>
      </c>
      <c r="BM16" s="211">
        <v>0</v>
      </c>
      <c r="BN16" s="211">
        <v>1</v>
      </c>
      <c r="BO16" s="136">
        <v>0</v>
      </c>
      <c r="BP16" s="239">
        <v>0</v>
      </c>
      <c r="BQ16" s="226">
        <v>0</v>
      </c>
      <c r="BR16" s="226">
        <v>0</v>
      </c>
      <c r="BS16" s="226">
        <v>0</v>
      </c>
      <c r="BT16" s="226">
        <v>0</v>
      </c>
      <c r="BU16" s="226">
        <v>0</v>
      </c>
      <c r="BV16" s="226">
        <v>0</v>
      </c>
      <c r="BW16" s="226">
        <v>0</v>
      </c>
      <c r="BX16" s="226">
        <v>0</v>
      </c>
      <c r="BY16" s="226">
        <v>0</v>
      </c>
      <c r="BZ16" s="226">
        <v>0</v>
      </c>
      <c r="CA16" s="135">
        <v>0</v>
      </c>
      <c r="CB16" s="239">
        <v>0</v>
      </c>
      <c r="CC16" s="226">
        <v>0</v>
      </c>
      <c r="CD16" s="226">
        <v>0</v>
      </c>
      <c r="CE16" s="226">
        <v>0</v>
      </c>
      <c r="CF16" s="226">
        <v>0</v>
      </c>
      <c r="CG16" s="226">
        <v>0</v>
      </c>
      <c r="CH16" s="226">
        <v>0</v>
      </c>
      <c r="CI16" s="226">
        <v>0</v>
      </c>
      <c r="CJ16" s="226">
        <v>0</v>
      </c>
      <c r="CK16" s="226">
        <v>0</v>
      </c>
      <c r="CL16" s="226">
        <v>0</v>
      </c>
      <c r="CM16" s="135">
        <v>0</v>
      </c>
      <c r="CN16" s="239">
        <v>0</v>
      </c>
      <c r="CO16" s="226">
        <v>0</v>
      </c>
      <c r="CP16" s="226">
        <v>0</v>
      </c>
      <c r="CQ16" s="226">
        <v>0</v>
      </c>
      <c r="CR16" s="226">
        <v>0</v>
      </c>
      <c r="CS16" s="226">
        <v>0</v>
      </c>
      <c r="CT16" s="226">
        <v>0</v>
      </c>
      <c r="CU16" s="226">
        <v>0</v>
      </c>
      <c r="CV16" s="226">
        <v>0</v>
      </c>
      <c r="CW16" s="226">
        <v>0</v>
      </c>
      <c r="CX16" s="226">
        <v>0</v>
      </c>
      <c r="CY16" s="135">
        <v>0</v>
      </c>
      <c r="CZ16" s="216">
        <v>0</v>
      </c>
      <c r="DA16" s="217">
        <v>0.16666666666666666</v>
      </c>
      <c r="DB16" s="217">
        <v>0</v>
      </c>
      <c r="DC16" s="217">
        <v>0</v>
      </c>
      <c r="DD16" s="217">
        <v>0</v>
      </c>
      <c r="DE16" s="217">
        <f>BI16/AF16</f>
        <v>0</v>
      </c>
      <c r="DF16" s="217">
        <f>BJ16/AG16</f>
        <v>0</v>
      </c>
      <c r="DG16" s="217">
        <f>BK16/AH16</f>
        <v>0</v>
      </c>
      <c r="DH16" s="217">
        <f>BL16/AI16</f>
        <v>0</v>
      </c>
      <c r="DI16" s="217">
        <f>BM16/AJ16</f>
        <v>0</v>
      </c>
      <c r="DJ16" s="217">
        <f t="shared" ref="DJ16" si="14">BN16/AK16</f>
        <v>0.16666666666666666</v>
      </c>
      <c r="DK16" s="286">
        <v>0</v>
      </c>
      <c r="DL16" s="210">
        <v>3</v>
      </c>
      <c r="DM16" s="211">
        <v>3</v>
      </c>
      <c r="DN16" s="211">
        <v>9</v>
      </c>
      <c r="DO16" s="211">
        <v>4</v>
      </c>
      <c r="DP16" s="211">
        <v>3</v>
      </c>
      <c r="DQ16" s="211">
        <v>3</v>
      </c>
      <c r="DR16" s="211">
        <v>3</v>
      </c>
      <c r="DS16" s="211">
        <v>2</v>
      </c>
      <c r="DT16" s="211">
        <v>3</v>
      </c>
      <c r="DU16" s="211">
        <v>3</v>
      </c>
      <c r="DV16" s="211">
        <v>3</v>
      </c>
      <c r="DW16" s="136">
        <v>6</v>
      </c>
      <c r="DX16" s="210">
        <v>1</v>
      </c>
      <c r="DY16" s="211">
        <v>1</v>
      </c>
      <c r="DZ16" s="211">
        <v>8</v>
      </c>
      <c r="EA16" s="211">
        <v>2</v>
      </c>
      <c r="EB16" s="148">
        <v>2</v>
      </c>
      <c r="EC16" s="148">
        <v>3</v>
      </c>
      <c r="ED16" s="211">
        <v>3</v>
      </c>
      <c r="EE16" s="211">
        <v>2</v>
      </c>
      <c r="EF16" s="211">
        <v>2</v>
      </c>
      <c r="EG16" s="211">
        <v>2</v>
      </c>
      <c r="EH16" s="211">
        <v>2</v>
      </c>
      <c r="EI16" s="136">
        <v>4</v>
      </c>
    </row>
    <row r="17" spans="1:139" s="4" customFormat="1" ht="56.25" customHeight="1">
      <c r="A17" s="352" t="s">
        <v>138</v>
      </c>
      <c r="B17" s="353"/>
      <c r="C17" s="219"/>
      <c r="D17" s="220"/>
      <c r="E17" s="220"/>
      <c r="F17" s="209"/>
      <c r="G17" s="209"/>
      <c r="H17" s="209"/>
      <c r="I17" s="209"/>
      <c r="J17" s="209"/>
      <c r="K17" s="209"/>
      <c r="L17" s="209"/>
      <c r="M17" s="209"/>
      <c r="N17" s="50"/>
      <c r="O17" s="208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50"/>
      <c r="AA17" s="116"/>
      <c r="AB17" s="220"/>
      <c r="AC17" s="220"/>
      <c r="AD17" s="225"/>
      <c r="AE17" s="225"/>
      <c r="AF17" s="225"/>
      <c r="AG17" s="225"/>
      <c r="AH17" s="225"/>
      <c r="AI17" s="225"/>
      <c r="AJ17" s="225"/>
      <c r="AK17" s="225"/>
      <c r="AL17" s="175"/>
      <c r="AM17" s="64"/>
      <c r="AN17" s="209"/>
      <c r="AO17" s="209"/>
      <c r="AP17" s="209"/>
      <c r="AQ17" s="209"/>
      <c r="AR17" s="209"/>
      <c r="AS17" s="209"/>
      <c r="AT17" s="209"/>
      <c r="AU17" s="105"/>
      <c r="AV17" s="220"/>
      <c r="AW17" s="220"/>
      <c r="AX17" s="220"/>
      <c r="AY17" s="209"/>
      <c r="AZ17" s="209"/>
      <c r="BA17" s="209"/>
      <c r="BB17" s="209"/>
      <c r="BC17" s="105"/>
      <c r="BD17" s="219"/>
      <c r="BE17" s="220"/>
      <c r="BF17" s="220"/>
      <c r="BG17" s="209"/>
      <c r="BH17" s="209"/>
      <c r="BI17" s="209"/>
      <c r="BJ17" s="209"/>
      <c r="BK17" s="209"/>
      <c r="BL17" s="209"/>
      <c r="BM17" s="209"/>
      <c r="BN17" s="209"/>
      <c r="BO17" s="50"/>
      <c r="BP17" s="208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58"/>
      <c r="CB17" s="208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58"/>
      <c r="CN17" s="208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58"/>
      <c r="CZ17" s="229"/>
      <c r="DA17" s="230"/>
      <c r="DB17" s="225"/>
      <c r="DC17" s="230"/>
      <c r="DD17" s="230"/>
      <c r="DE17" s="230"/>
      <c r="DF17" s="230"/>
      <c r="DG17" s="230"/>
      <c r="DH17" s="230"/>
      <c r="DI17" s="230"/>
      <c r="DJ17" s="230"/>
      <c r="DK17" s="194"/>
      <c r="DL17" s="208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0"/>
      <c r="DX17" s="208"/>
      <c r="DY17" s="209"/>
      <c r="DZ17" s="209"/>
      <c r="EA17" s="209"/>
      <c r="EB17" s="95"/>
      <c r="EC17" s="95"/>
      <c r="ED17" s="209"/>
      <c r="EE17" s="209"/>
      <c r="EF17" s="209"/>
      <c r="EG17" s="209"/>
      <c r="EH17" s="209"/>
      <c r="EI17" s="50"/>
    </row>
    <row r="18" spans="1:139" s="4" customFormat="1" ht="29.25" customHeight="1" thickBot="1">
      <c r="A18" s="34"/>
      <c r="B18" s="301" t="s">
        <v>82</v>
      </c>
      <c r="C18" s="219">
        <v>72</v>
      </c>
      <c r="D18" s="220">
        <v>54</v>
      </c>
      <c r="E18" s="220">
        <v>66</v>
      </c>
      <c r="F18" s="209">
        <v>90</v>
      </c>
      <c r="G18" s="209">
        <v>103</v>
      </c>
      <c r="H18" s="209">
        <v>63</v>
      </c>
      <c r="I18" s="209">
        <v>54</v>
      </c>
      <c r="J18" s="209">
        <v>45</v>
      </c>
      <c r="K18" s="209">
        <v>32</v>
      </c>
      <c r="L18" s="209">
        <v>53</v>
      </c>
      <c r="M18" s="209">
        <v>46</v>
      </c>
      <c r="N18" s="50">
        <v>55</v>
      </c>
      <c r="O18" s="208">
        <v>29</v>
      </c>
      <c r="P18" s="209">
        <v>26</v>
      </c>
      <c r="Q18" s="209">
        <v>30</v>
      </c>
      <c r="R18" s="209">
        <v>26</v>
      </c>
      <c r="S18" s="209">
        <v>54</v>
      </c>
      <c r="T18" s="209">
        <v>39</v>
      </c>
      <c r="U18" s="209">
        <v>26</v>
      </c>
      <c r="V18" s="209">
        <v>24</v>
      </c>
      <c r="W18" s="209">
        <v>9</v>
      </c>
      <c r="X18" s="209">
        <v>17</v>
      </c>
      <c r="Y18" s="209">
        <v>13</v>
      </c>
      <c r="Z18" s="50">
        <v>26</v>
      </c>
      <c r="AA18" s="116">
        <v>101</v>
      </c>
      <c r="AB18" s="220">
        <v>80</v>
      </c>
      <c r="AC18" s="220">
        <v>96</v>
      </c>
      <c r="AD18" s="209">
        <f>F18+R18</f>
        <v>116</v>
      </c>
      <c r="AE18" s="209">
        <v>157</v>
      </c>
      <c r="AF18" s="209">
        <v>102</v>
      </c>
      <c r="AG18" s="209">
        <v>80</v>
      </c>
      <c r="AH18" s="209">
        <v>69</v>
      </c>
      <c r="AI18" s="209">
        <v>41</v>
      </c>
      <c r="AJ18" s="209">
        <v>70</v>
      </c>
      <c r="AK18" s="209">
        <v>59</v>
      </c>
      <c r="AL18" s="105">
        <v>81</v>
      </c>
      <c r="AM18" s="64"/>
      <c r="AN18" s="209">
        <v>3</v>
      </c>
      <c r="AO18" s="209">
        <v>6</v>
      </c>
      <c r="AP18" s="209">
        <v>7</v>
      </c>
      <c r="AQ18" s="209">
        <v>11</v>
      </c>
      <c r="AR18" s="209">
        <v>25</v>
      </c>
      <c r="AS18" s="209"/>
      <c r="AT18" s="209"/>
      <c r="AU18" s="105"/>
      <c r="AV18" s="220">
        <v>4</v>
      </c>
      <c r="AW18" s="220">
        <v>1</v>
      </c>
      <c r="AX18" s="220">
        <v>1</v>
      </c>
      <c r="AY18" s="209">
        <v>4</v>
      </c>
      <c r="AZ18" s="209">
        <v>14</v>
      </c>
      <c r="BA18" s="209"/>
      <c r="BB18" s="209"/>
      <c r="BC18" s="105"/>
      <c r="BD18" s="219">
        <v>7</v>
      </c>
      <c r="BE18" s="220">
        <v>7</v>
      </c>
      <c r="BF18" s="220">
        <f>AP18+AX18</f>
        <v>8</v>
      </c>
      <c r="BG18" s="209">
        <f>AQ18+AY18</f>
        <v>15</v>
      </c>
      <c r="BH18" s="209">
        <v>38</v>
      </c>
      <c r="BI18" s="209">
        <v>30</v>
      </c>
      <c r="BJ18" s="209">
        <v>18</v>
      </c>
      <c r="BK18" s="209">
        <v>15</v>
      </c>
      <c r="BL18" s="209">
        <v>10</v>
      </c>
      <c r="BM18" s="209">
        <v>6</v>
      </c>
      <c r="BN18" s="209">
        <v>2</v>
      </c>
      <c r="BO18" s="50">
        <v>8</v>
      </c>
      <c r="BP18" s="208">
        <v>2</v>
      </c>
      <c r="BQ18" s="225">
        <v>5</v>
      </c>
      <c r="BR18" s="225">
        <v>6</v>
      </c>
      <c r="BS18" s="225">
        <v>8</v>
      </c>
      <c r="BT18" s="225">
        <v>9</v>
      </c>
      <c r="BU18" s="225">
        <v>16</v>
      </c>
      <c r="BV18" s="225">
        <v>10</v>
      </c>
      <c r="BW18" s="225">
        <v>13</v>
      </c>
      <c r="BX18" s="225">
        <v>9</v>
      </c>
      <c r="BY18" s="225">
        <v>4</v>
      </c>
      <c r="BZ18" s="225">
        <v>1</v>
      </c>
      <c r="CA18" s="58">
        <v>1</v>
      </c>
      <c r="CB18" s="208">
        <v>1</v>
      </c>
      <c r="CC18" s="225">
        <v>5</v>
      </c>
      <c r="CD18" s="225">
        <v>6</v>
      </c>
      <c r="CE18" s="225">
        <v>7</v>
      </c>
      <c r="CF18" s="225">
        <v>7</v>
      </c>
      <c r="CG18" s="225">
        <v>9</v>
      </c>
      <c r="CH18" s="225">
        <v>8</v>
      </c>
      <c r="CI18" s="225">
        <v>9</v>
      </c>
      <c r="CJ18" s="225">
        <v>9</v>
      </c>
      <c r="CK18" s="225">
        <v>2</v>
      </c>
      <c r="CL18" s="225">
        <v>0</v>
      </c>
      <c r="CM18" s="58">
        <v>0</v>
      </c>
      <c r="CN18" s="208">
        <v>0</v>
      </c>
      <c r="CO18" s="225">
        <v>3</v>
      </c>
      <c r="CP18" s="225">
        <v>5</v>
      </c>
      <c r="CQ18" s="225">
        <v>6</v>
      </c>
      <c r="CR18" s="225">
        <v>7</v>
      </c>
      <c r="CS18" s="225">
        <v>8</v>
      </c>
      <c r="CT18" s="225">
        <v>7</v>
      </c>
      <c r="CU18" s="225">
        <v>8</v>
      </c>
      <c r="CV18" s="225">
        <v>8</v>
      </c>
      <c r="CW18" s="225">
        <v>0</v>
      </c>
      <c r="CX18" s="225">
        <v>0</v>
      </c>
      <c r="CY18" s="58">
        <v>0</v>
      </c>
      <c r="CZ18" s="229">
        <v>6.9306930693069313E-2</v>
      </c>
      <c r="DA18" s="230">
        <v>8.7499999999999994E-2</v>
      </c>
      <c r="DB18" s="230">
        <v>8.3333333333333329E-2</v>
      </c>
      <c r="DC18" s="230">
        <v>0.12931034482758622</v>
      </c>
      <c r="DD18" s="230">
        <v>0.242038</v>
      </c>
      <c r="DE18" s="230">
        <f>BI18/AF18</f>
        <v>0.29411764705882354</v>
      </c>
      <c r="DF18" s="230">
        <f>BJ18/AG18</f>
        <v>0.22500000000000001</v>
      </c>
      <c r="DG18" s="230">
        <f>BK18/AH18</f>
        <v>0.21739130434782608</v>
      </c>
      <c r="DH18" s="230">
        <f>BL18/AI18</f>
        <v>0.24390243902439024</v>
      </c>
      <c r="DI18" s="230">
        <f>BM18/AJ18</f>
        <v>8.5714285714285715E-2</v>
      </c>
      <c r="DJ18" s="230">
        <f t="shared" ref="DJ18" si="15">BN18/AK18</f>
        <v>3.3898305084745763E-2</v>
      </c>
      <c r="DK18" s="286">
        <f>BO18/AL18</f>
        <v>9.8765432098765427E-2</v>
      </c>
      <c r="DL18" s="208">
        <v>12</v>
      </c>
      <c r="DM18" s="209">
        <v>10</v>
      </c>
      <c r="DN18" s="209">
        <v>9</v>
      </c>
      <c r="DO18" s="209">
        <v>7</v>
      </c>
      <c r="DP18" s="209">
        <v>6</v>
      </c>
      <c r="DQ18" s="209">
        <v>7</v>
      </c>
      <c r="DR18" s="209">
        <v>7</v>
      </c>
      <c r="DS18" s="209">
        <v>7</v>
      </c>
      <c r="DT18" s="209">
        <v>6</v>
      </c>
      <c r="DU18" s="209">
        <v>5</v>
      </c>
      <c r="DV18" s="209">
        <v>5</v>
      </c>
      <c r="DW18" s="50">
        <v>5</v>
      </c>
      <c r="DX18" s="208">
        <v>13</v>
      </c>
      <c r="DY18" s="209">
        <v>9</v>
      </c>
      <c r="DZ18" s="209">
        <v>8</v>
      </c>
      <c r="EA18" s="209">
        <v>6</v>
      </c>
      <c r="EB18" s="95">
        <v>5</v>
      </c>
      <c r="EC18" s="95">
        <v>6</v>
      </c>
      <c r="ED18" s="209">
        <v>6</v>
      </c>
      <c r="EE18" s="209">
        <v>6</v>
      </c>
      <c r="EF18" s="209">
        <v>5</v>
      </c>
      <c r="EG18" s="209">
        <v>4</v>
      </c>
      <c r="EH18" s="209">
        <v>4</v>
      </c>
      <c r="EI18" s="50">
        <v>4</v>
      </c>
    </row>
    <row r="19" spans="1:139" s="4" customFormat="1" ht="58.5" customHeight="1">
      <c r="A19" s="363" t="s">
        <v>156</v>
      </c>
      <c r="B19" s="342"/>
      <c r="C19" s="323"/>
      <c r="D19" s="324"/>
      <c r="E19" s="324"/>
      <c r="F19" s="324"/>
      <c r="G19" s="207"/>
      <c r="H19" s="207"/>
      <c r="I19" s="207"/>
      <c r="J19" s="207"/>
      <c r="K19" s="207"/>
      <c r="L19" s="207"/>
      <c r="M19" s="207"/>
      <c r="N19" s="122"/>
      <c r="O19" s="327"/>
      <c r="P19" s="328"/>
      <c r="Q19" s="328"/>
      <c r="R19" s="328"/>
      <c r="S19" s="207"/>
      <c r="T19" s="207"/>
      <c r="U19" s="207"/>
      <c r="V19" s="207"/>
      <c r="W19" s="207"/>
      <c r="X19" s="207"/>
      <c r="Y19" s="207"/>
      <c r="Z19" s="122"/>
      <c r="AA19" s="338"/>
      <c r="AB19" s="338"/>
      <c r="AC19" s="338"/>
      <c r="AD19" s="128"/>
      <c r="AE19" s="207"/>
      <c r="AF19" s="207"/>
      <c r="AG19" s="207"/>
      <c r="AH19" s="207"/>
      <c r="AI19" s="207"/>
      <c r="AJ19" s="207"/>
      <c r="AK19" s="207"/>
      <c r="AL19" s="143"/>
      <c r="AM19" s="139"/>
      <c r="AN19" s="328"/>
      <c r="AO19" s="328"/>
      <c r="AP19" s="328"/>
      <c r="AQ19" s="328"/>
      <c r="AR19" s="207"/>
      <c r="AS19" s="207"/>
      <c r="AT19" s="207"/>
      <c r="AU19" s="143"/>
      <c r="AV19" s="324"/>
      <c r="AW19" s="324"/>
      <c r="AX19" s="324"/>
      <c r="AY19" s="324"/>
      <c r="AZ19" s="207"/>
      <c r="BA19" s="207"/>
      <c r="BB19" s="207"/>
      <c r="BC19" s="143"/>
      <c r="BD19" s="323"/>
      <c r="BE19" s="324"/>
      <c r="BF19" s="324"/>
      <c r="BG19" s="324"/>
      <c r="BH19" s="207"/>
      <c r="BI19" s="207"/>
      <c r="BJ19" s="207"/>
      <c r="BK19" s="207"/>
      <c r="BL19" s="207"/>
      <c r="BM19" s="207"/>
      <c r="BN19" s="207"/>
      <c r="BO19" s="122"/>
      <c r="BP19" s="327"/>
      <c r="BQ19" s="328"/>
      <c r="BR19" s="328"/>
      <c r="BS19" s="328"/>
      <c r="BT19" s="223"/>
      <c r="BU19" s="223"/>
      <c r="BV19" s="223"/>
      <c r="BW19" s="223"/>
      <c r="BX19" s="223"/>
      <c r="BY19" s="223"/>
      <c r="BZ19" s="223"/>
      <c r="CA19" s="129"/>
      <c r="CB19" s="327"/>
      <c r="CC19" s="328"/>
      <c r="CD19" s="328"/>
      <c r="CE19" s="328"/>
      <c r="CF19" s="223"/>
      <c r="CG19" s="223"/>
      <c r="CH19" s="223"/>
      <c r="CI19" s="223"/>
      <c r="CJ19" s="223"/>
      <c r="CK19" s="223"/>
      <c r="CL19" s="223"/>
      <c r="CM19" s="129"/>
      <c r="CN19" s="327"/>
      <c r="CO19" s="328"/>
      <c r="CP19" s="328"/>
      <c r="CQ19" s="328"/>
      <c r="CR19" s="223"/>
      <c r="CS19" s="223"/>
      <c r="CT19" s="223"/>
      <c r="CU19" s="223"/>
      <c r="CV19" s="223"/>
      <c r="CW19" s="223"/>
      <c r="CX19" s="223"/>
      <c r="CY19" s="129"/>
      <c r="CZ19" s="381"/>
      <c r="DA19" s="382"/>
      <c r="DB19" s="382"/>
      <c r="DC19" s="382"/>
      <c r="DD19" s="215"/>
      <c r="DE19" s="215"/>
      <c r="DF19" s="215"/>
      <c r="DG19" s="215"/>
      <c r="DH19" s="215"/>
      <c r="DI19" s="215"/>
      <c r="DJ19" s="215"/>
      <c r="DK19" s="193"/>
      <c r="DL19" s="206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122"/>
      <c r="DX19" s="206"/>
      <c r="DY19" s="207"/>
      <c r="DZ19" s="207"/>
      <c r="EA19" s="207"/>
      <c r="EB19" s="146"/>
      <c r="EC19" s="146"/>
      <c r="ED19" s="207"/>
      <c r="EE19" s="207"/>
      <c r="EF19" s="207"/>
      <c r="EG19" s="207"/>
      <c r="EH19" s="207"/>
      <c r="EI19" s="122"/>
    </row>
    <row r="20" spans="1:139" s="4" customFormat="1" ht="29.25" customHeight="1" thickBot="1">
      <c r="A20" s="133"/>
      <c r="B20" s="305" t="s">
        <v>82</v>
      </c>
      <c r="C20" s="325"/>
      <c r="D20" s="326"/>
      <c r="E20" s="326"/>
      <c r="F20" s="326"/>
      <c r="G20" s="211">
        <v>218</v>
      </c>
      <c r="H20" s="211">
        <v>184</v>
      </c>
      <c r="I20" s="211">
        <v>192</v>
      </c>
      <c r="J20" s="211">
        <v>206</v>
      </c>
      <c r="K20" s="211">
        <v>184</v>
      </c>
      <c r="L20" s="211">
        <v>184</v>
      </c>
      <c r="M20" s="211">
        <v>206</v>
      </c>
      <c r="N20" s="136">
        <v>220</v>
      </c>
      <c r="O20" s="329"/>
      <c r="P20" s="330"/>
      <c r="Q20" s="330"/>
      <c r="R20" s="330"/>
      <c r="S20" s="211">
        <v>137</v>
      </c>
      <c r="T20" s="211">
        <v>134</v>
      </c>
      <c r="U20" s="211">
        <v>138</v>
      </c>
      <c r="V20" s="211">
        <v>133</v>
      </c>
      <c r="W20" s="211">
        <v>105</v>
      </c>
      <c r="X20" s="211">
        <v>131</v>
      </c>
      <c r="Y20" s="211">
        <v>138</v>
      </c>
      <c r="Z20" s="136">
        <v>149</v>
      </c>
      <c r="AA20" s="339"/>
      <c r="AB20" s="339"/>
      <c r="AC20" s="339"/>
      <c r="AD20" s="178"/>
      <c r="AE20" s="211">
        <v>355</v>
      </c>
      <c r="AF20" s="211">
        <v>318</v>
      </c>
      <c r="AG20" s="211">
        <v>330</v>
      </c>
      <c r="AH20" s="211">
        <v>339</v>
      </c>
      <c r="AI20" s="211">
        <v>289</v>
      </c>
      <c r="AJ20" s="211">
        <v>315</v>
      </c>
      <c r="AK20" s="211">
        <v>344</v>
      </c>
      <c r="AL20" s="174">
        <v>369</v>
      </c>
      <c r="AM20" s="120"/>
      <c r="AN20" s="330"/>
      <c r="AO20" s="330"/>
      <c r="AP20" s="330"/>
      <c r="AQ20" s="330"/>
      <c r="AR20" s="211">
        <v>203</v>
      </c>
      <c r="AS20" s="211"/>
      <c r="AT20" s="211"/>
      <c r="AU20" s="174"/>
      <c r="AV20" s="326"/>
      <c r="AW20" s="326"/>
      <c r="AX20" s="326"/>
      <c r="AY20" s="326"/>
      <c r="AZ20" s="211">
        <v>127</v>
      </c>
      <c r="BA20" s="211"/>
      <c r="BB20" s="211"/>
      <c r="BC20" s="174"/>
      <c r="BD20" s="325"/>
      <c r="BE20" s="326"/>
      <c r="BF20" s="326"/>
      <c r="BG20" s="326"/>
      <c r="BH20" s="211">
        <v>330</v>
      </c>
      <c r="BI20" s="211">
        <v>281</v>
      </c>
      <c r="BJ20" s="211">
        <v>274</v>
      </c>
      <c r="BK20" s="211">
        <v>275</v>
      </c>
      <c r="BL20" s="211">
        <v>231</v>
      </c>
      <c r="BM20" s="211">
        <v>288</v>
      </c>
      <c r="BN20" s="211">
        <v>273</v>
      </c>
      <c r="BO20" s="136">
        <v>328</v>
      </c>
      <c r="BP20" s="329"/>
      <c r="BQ20" s="330"/>
      <c r="BR20" s="330"/>
      <c r="BS20" s="330"/>
      <c r="BT20" s="226">
        <v>280</v>
      </c>
      <c r="BU20" s="226">
        <v>239</v>
      </c>
      <c r="BV20" s="226">
        <v>216</v>
      </c>
      <c r="BW20" s="226">
        <v>232</v>
      </c>
      <c r="BX20" s="226">
        <v>176</v>
      </c>
      <c r="BY20" s="226">
        <v>213</v>
      </c>
      <c r="BZ20" s="226">
        <v>221</v>
      </c>
      <c r="CA20" s="135">
        <v>265</v>
      </c>
      <c r="CB20" s="329"/>
      <c r="CC20" s="330"/>
      <c r="CD20" s="330"/>
      <c r="CE20" s="330"/>
      <c r="CF20" s="226">
        <v>218</v>
      </c>
      <c r="CG20" s="226">
        <v>209</v>
      </c>
      <c r="CH20" s="226">
        <v>183</v>
      </c>
      <c r="CI20" s="226">
        <v>181</v>
      </c>
      <c r="CJ20" s="226">
        <v>133</v>
      </c>
      <c r="CK20" s="226">
        <v>153</v>
      </c>
      <c r="CL20" s="226">
        <v>166</v>
      </c>
      <c r="CM20" s="135">
        <v>190</v>
      </c>
      <c r="CN20" s="329"/>
      <c r="CO20" s="330"/>
      <c r="CP20" s="330"/>
      <c r="CQ20" s="330"/>
      <c r="CR20" s="226">
        <v>185</v>
      </c>
      <c r="CS20" s="226">
        <v>160</v>
      </c>
      <c r="CT20" s="226">
        <v>155</v>
      </c>
      <c r="CU20" s="226">
        <v>155</v>
      </c>
      <c r="CV20" s="226">
        <v>102</v>
      </c>
      <c r="CW20" s="226">
        <v>120</v>
      </c>
      <c r="CX20" s="226">
        <v>117</v>
      </c>
      <c r="CY20" s="135">
        <v>129</v>
      </c>
      <c r="CZ20" s="379"/>
      <c r="DA20" s="380"/>
      <c r="DB20" s="380"/>
      <c r="DC20" s="380"/>
      <c r="DD20" s="217">
        <v>0.92957746478873238</v>
      </c>
      <c r="DE20" s="217">
        <f>BI20/AF20</f>
        <v>0.88364779874213839</v>
      </c>
      <c r="DF20" s="217">
        <f>BJ20/AG20</f>
        <v>0.83030303030303032</v>
      </c>
      <c r="DG20" s="217">
        <f>BK20/AH20</f>
        <v>0.8112094395280236</v>
      </c>
      <c r="DH20" s="217">
        <f>BL20/AI20</f>
        <v>0.79930795847750868</v>
      </c>
      <c r="DI20" s="217">
        <f>BM20/AJ20</f>
        <v>0.91428571428571426</v>
      </c>
      <c r="DJ20" s="217">
        <f t="shared" ref="DJ20" si="16">BN20/AK20</f>
        <v>0.79360465116279066</v>
      </c>
      <c r="DK20" s="241">
        <f>BO20/AL20</f>
        <v>0.88888888888888884</v>
      </c>
      <c r="DL20" s="210"/>
      <c r="DM20" s="211"/>
      <c r="DN20" s="211"/>
      <c r="DO20" s="211"/>
      <c r="DP20" s="211">
        <v>64</v>
      </c>
      <c r="DQ20" s="211">
        <v>67</v>
      </c>
      <c r="DR20" s="211">
        <v>57</v>
      </c>
      <c r="DS20" s="211">
        <v>55</v>
      </c>
      <c r="DT20" s="211">
        <v>55</v>
      </c>
      <c r="DU20" s="211">
        <v>49</v>
      </c>
      <c r="DV20" s="211">
        <v>37</v>
      </c>
      <c r="DW20" s="136">
        <v>46</v>
      </c>
      <c r="DX20" s="210"/>
      <c r="DY20" s="211"/>
      <c r="DZ20" s="211"/>
      <c r="EA20" s="211"/>
      <c r="EB20" s="148">
        <v>42</v>
      </c>
      <c r="EC20" s="148">
        <v>51</v>
      </c>
      <c r="ED20" s="211">
        <v>40</v>
      </c>
      <c r="EE20" s="211">
        <v>40</v>
      </c>
      <c r="EF20" s="211">
        <v>38</v>
      </c>
      <c r="EG20" s="211">
        <v>32</v>
      </c>
      <c r="EH20" s="211">
        <v>26</v>
      </c>
      <c r="EI20" s="136">
        <v>30</v>
      </c>
    </row>
    <row r="21" spans="1:139" s="4" customFormat="1" ht="37.5" customHeight="1">
      <c r="A21" s="341" t="s">
        <v>120</v>
      </c>
      <c r="B21" s="342"/>
      <c r="C21" s="131"/>
      <c r="D21" s="132"/>
      <c r="E21" s="218"/>
      <c r="F21" s="207"/>
      <c r="G21" s="207"/>
      <c r="H21" s="207"/>
      <c r="I21" s="207"/>
      <c r="J21" s="207"/>
      <c r="K21" s="207"/>
      <c r="L21" s="207"/>
      <c r="M21" s="207"/>
      <c r="N21" s="122"/>
      <c r="O21" s="126"/>
      <c r="P21" s="127"/>
      <c r="Q21" s="207"/>
      <c r="R21" s="207"/>
      <c r="S21" s="207"/>
      <c r="T21" s="207"/>
      <c r="U21" s="207"/>
      <c r="V21" s="207"/>
      <c r="W21" s="207"/>
      <c r="X21" s="207"/>
      <c r="Y21" s="207"/>
      <c r="Z21" s="122"/>
      <c r="AA21" s="128"/>
      <c r="AB21" s="128"/>
      <c r="AC21" s="212"/>
      <c r="AD21" s="223"/>
      <c r="AE21" s="223"/>
      <c r="AF21" s="223"/>
      <c r="AG21" s="223"/>
      <c r="AH21" s="223"/>
      <c r="AI21" s="223"/>
      <c r="AJ21" s="223"/>
      <c r="AK21" s="223"/>
      <c r="AL21" s="176"/>
      <c r="AM21" s="139"/>
      <c r="AN21" s="127"/>
      <c r="AO21" s="127"/>
      <c r="AP21" s="207"/>
      <c r="AQ21" s="207"/>
      <c r="AR21" s="207"/>
      <c r="AS21" s="207"/>
      <c r="AT21" s="207"/>
      <c r="AU21" s="143"/>
      <c r="AV21" s="132"/>
      <c r="AW21" s="132"/>
      <c r="AX21" s="218"/>
      <c r="AY21" s="207"/>
      <c r="AZ21" s="207"/>
      <c r="BA21" s="207"/>
      <c r="BB21" s="207"/>
      <c r="BC21" s="143"/>
      <c r="BD21" s="131"/>
      <c r="BE21" s="132"/>
      <c r="BF21" s="218"/>
      <c r="BG21" s="207"/>
      <c r="BH21" s="207"/>
      <c r="BI21" s="207"/>
      <c r="BJ21" s="207"/>
      <c r="BK21" s="207"/>
      <c r="BL21" s="207"/>
      <c r="BM21" s="207"/>
      <c r="BN21" s="207"/>
      <c r="BO21" s="122"/>
      <c r="BP21" s="126"/>
      <c r="BQ21" s="127"/>
      <c r="BR21" s="207"/>
      <c r="BS21" s="207"/>
      <c r="BT21" s="207"/>
      <c r="BU21" s="207"/>
      <c r="BV21" s="207"/>
      <c r="BW21" s="207"/>
      <c r="BX21" s="207"/>
      <c r="BY21" s="207"/>
      <c r="BZ21" s="207"/>
      <c r="CA21" s="122"/>
      <c r="CB21" s="126"/>
      <c r="CC21" s="127"/>
      <c r="CD21" s="207"/>
      <c r="CE21" s="207"/>
      <c r="CF21" s="207"/>
      <c r="CG21" s="207"/>
      <c r="CH21" s="207"/>
      <c r="CI21" s="207"/>
      <c r="CJ21" s="207"/>
      <c r="CK21" s="207"/>
      <c r="CL21" s="207"/>
      <c r="CM21" s="122"/>
      <c r="CN21" s="126"/>
      <c r="CO21" s="127"/>
      <c r="CP21" s="207"/>
      <c r="CQ21" s="207"/>
      <c r="CR21" s="207"/>
      <c r="CS21" s="207"/>
      <c r="CT21" s="207"/>
      <c r="CU21" s="207"/>
      <c r="CV21" s="207"/>
      <c r="CW21" s="207"/>
      <c r="CX21" s="207"/>
      <c r="CY21" s="122"/>
      <c r="CZ21" s="214"/>
      <c r="DA21" s="215"/>
      <c r="DB21" s="223"/>
      <c r="DC21" s="215"/>
      <c r="DD21" s="215"/>
      <c r="DE21" s="215"/>
      <c r="DF21" s="215"/>
      <c r="DG21" s="215"/>
      <c r="DH21" s="215"/>
      <c r="DI21" s="215"/>
      <c r="DJ21" s="215"/>
      <c r="DK21" s="193"/>
      <c r="DL21" s="126"/>
      <c r="DM21" s="127"/>
      <c r="DN21" s="207"/>
      <c r="DO21" s="207"/>
      <c r="DP21" s="207"/>
      <c r="DQ21" s="207"/>
      <c r="DR21" s="207"/>
      <c r="DS21" s="207"/>
      <c r="DT21" s="207"/>
      <c r="DU21" s="207"/>
      <c r="DV21" s="207"/>
      <c r="DW21" s="122"/>
      <c r="DX21" s="126"/>
      <c r="DY21" s="127"/>
      <c r="DZ21" s="207"/>
      <c r="EA21" s="207"/>
      <c r="EB21" s="146"/>
      <c r="EC21" s="146"/>
      <c r="ED21" s="207"/>
      <c r="EE21" s="207"/>
      <c r="EF21" s="207"/>
      <c r="EG21" s="207"/>
      <c r="EH21" s="207"/>
      <c r="EI21" s="122"/>
    </row>
    <row r="22" spans="1:139" s="4" customFormat="1" ht="29.25" customHeight="1">
      <c r="A22" s="34"/>
      <c r="B22" s="301" t="s">
        <v>82</v>
      </c>
      <c r="C22" s="219">
        <v>1</v>
      </c>
      <c r="D22" s="220">
        <v>1</v>
      </c>
      <c r="E22" s="220">
        <v>1</v>
      </c>
      <c r="F22" s="209">
        <v>1</v>
      </c>
      <c r="G22" s="209">
        <v>1</v>
      </c>
      <c r="H22" s="209">
        <v>0</v>
      </c>
      <c r="I22" s="209">
        <v>0</v>
      </c>
      <c r="J22" s="209">
        <v>0</v>
      </c>
      <c r="K22" s="209">
        <v>2</v>
      </c>
      <c r="L22" s="209">
        <v>1</v>
      </c>
      <c r="M22" s="209">
        <v>2</v>
      </c>
      <c r="N22" s="50">
        <v>2</v>
      </c>
      <c r="O22" s="208">
        <v>9</v>
      </c>
      <c r="P22" s="209">
        <v>12</v>
      </c>
      <c r="Q22" s="209">
        <v>7</v>
      </c>
      <c r="R22" s="209">
        <v>7</v>
      </c>
      <c r="S22" s="209">
        <v>15</v>
      </c>
      <c r="T22" s="209">
        <v>19</v>
      </c>
      <c r="U22" s="209">
        <v>7</v>
      </c>
      <c r="V22" s="209">
        <v>7</v>
      </c>
      <c r="W22" s="209">
        <v>15</v>
      </c>
      <c r="X22" s="209">
        <v>27</v>
      </c>
      <c r="Y22" s="209">
        <v>31</v>
      </c>
      <c r="Z22" s="50">
        <v>36</v>
      </c>
      <c r="AA22" s="116">
        <v>10</v>
      </c>
      <c r="AB22" s="116">
        <v>13</v>
      </c>
      <c r="AC22" s="116">
        <v>8</v>
      </c>
      <c r="AD22" s="225">
        <v>8</v>
      </c>
      <c r="AE22" s="225">
        <v>16</v>
      </c>
      <c r="AF22" s="225">
        <v>19</v>
      </c>
      <c r="AG22" s="225">
        <v>7</v>
      </c>
      <c r="AH22" s="225">
        <v>7</v>
      </c>
      <c r="AI22" s="225">
        <v>17</v>
      </c>
      <c r="AJ22" s="225">
        <v>28</v>
      </c>
      <c r="AK22" s="225">
        <v>33</v>
      </c>
      <c r="AL22" s="175">
        <v>38</v>
      </c>
      <c r="AM22" s="64"/>
      <c r="AN22" s="209">
        <v>1</v>
      </c>
      <c r="AO22" s="209">
        <v>1</v>
      </c>
      <c r="AP22" s="209">
        <v>1</v>
      </c>
      <c r="AQ22" s="209">
        <v>1</v>
      </c>
      <c r="AR22" s="209">
        <v>1</v>
      </c>
      <c r="AS22" s="209"/>
      <c r="AT22" s="209"/>
      <c r="AU22" s="105"/>
      <c r="AV22" s="220">
        <v>0</v>
      </c>
      <c r="AW22" s="220">
        <v>1</v>
      </c>
      <c r="AX22" s="220">
        <v>0</v>
      </c>
      <c r="AY22" s="209">
        <v>0</v>
      </c>
      <c r="AZ22" s="209">
        <v>0</v>
      </c>
      <c r="BA22" s="209"/>
      <c r="BB22" s="209"/>
      <c r="BC22" s="105"/>
      <c r="BD22" s="219">
        <v>1</v>
      </c>
      <c r="BE22" s="220">
        <v>2</v>
      </c>
      <c r="BF22" s="220">
        <v>1</v>
      </c>
      <c r="BG22" s="209">
        <v>1</v>
      </c>
      <c r="BH22" s="209">
        <v>1</v>
      </c>
      <c r="BI22" s="209">
        <v>0</v>
      </c>
      <c r="BJ22" s="209">
        <v>1</v>
      </c>
      <c r="BK22" s="209">
        <v>1</v>
      </c>
      <c r="BL22" s="209">
        <v>2</v>
      </c>
      <c r="BM22" s="209">
        <v>1</v>
      </c>
      <c r="BN22" s="209">
        <v>7</v>
      </c>
      <c r="BO22" s="50">
        <v>8</v>
      </c>
      <c r="BP22" s="208">
        <v>1</v>
      </c>
      <c r="BQ22" s="209">
        <v>1</v>
      </c>
      <c r="BR22" s="209">
        <v>1</v>
      </c>
      <c r="BS22" s="209">
        <v>1</v>
      </c>
      <c r="BT22" s="209">
        <v>0</v>
      </c>
      <c r="BU22" s="209">
        <v>0</v>
      </c>
      <c r="BV22" s="209">
        <v>0</v>
      </c>
      <c r="BW22" s="209">
        <v>1</v>
      </c>
      <c r="BX22" s="209">
        <v>1</v>
      </c>
      <c r="BY22" s="209">
        <v>1</v>
      </c>
      <c r="BZ22" s="209">
        <v>1</v>
      </c>
      <c r="CA22" s="50">
        <v>3</v>
      </c>
      <c r="CB22" s="208">
        <v>1</v>
      </c>
      <c r="CC22" s="209">
        <v>1</v>
      </c>
      <c r="CD22" s="209">
        <v>1</v>
      </c>
      <c r="CE22" s="209">
        <v>1</v>
      </c>
      <c r="CF22" s="209">
        <v>0</v>
      </c>
      <c r="CG22" s="209">
        <v>0</v>
      </c>
      <c r="CH22" s="209">
        <v>0</v>
      </c>
      <c r="CI22" s="209">
        <v>0</v>
      </c>
      <c r="CJ22" s="209">
        <v>1</v>
      </c>
      <c r="CK22" s="209">
        <v>1</v>
      </c>
      <c r="CL22" s="209">
        <v>1</v>
      </c>
      <c r="CM22" s="50">
        <v>2</v>
      </c>
      <c r="CN22" s="208">
        <v>1</v>
      </c>
      <c r="CO22" s="209">
        <v>1</v>
      </c>
      <c r="CP22" s="209">
        <v>1</v>
      </c>
      <c r="CQ22" s="209">
        <v>1</v>
      </c>
      <c r="CR22" s="209">
        <v>0</v>
      </c>
      <c r="CS22" s="209">
        <v>0</v>
      </c>
      <c r="CT22" s="209">
        <v>0</v>
      </c>
      <c r="CU22" s="209">
        <v>0</v>
      </c>
      <c r="CV22" s="209">
        <v>0</v>
      </c>
      <c r="CW22" s="209">
        <v>0</v>
      </c>
      <c r="CX22" s="209">
        <v>1</v>
      </c>
      <c r="CY22" s="50">
        <v>1</v>
      </c>
      <c r="CZ22" s="229">
        <v>0.1</v>
      </c>
      <c r="DA22" s="230">
        <v>0.15384615384615385</v>
      </c>
      <c r="DB22" s="230">
        <v>0.125</v>
      </c>
      <c r="DC22" s="230">
        <v>0.125</v>
      </c>
      <c r="DD22" s="230">
        <v>6.25E-2</v>
      </c>
      <c r="DE22" s="230">
        <f>BI22/AF22</f>
        <v>0</v>
      </c>
      <c r="DF22" s="230">
        <f>BJ22/AG22</f>
        <v>0.14285714285714285</v>
      </c>
      <c r="DG22" s="230">
        <f>BK22/AH22</f>
        <v>0.14285714285714285</v>
      </c>
      <c r="DH22" s="230">
        <f>BL22/AI22</f>
        <v>0.11764705882352941</v>
      </c>
      <c r="DI22" s="230">
        <f>BM22/AJ22</f>
        <v>3.5714285714285712E-2</v>
      </c>
      <c r="DJ22" s="230">
        <f t="shared" ref="DJ22" si="17">BN22/AK22</f>
        <v>0.21212121212121213</v>
      </c>
      <c r="DK22" s="194">
        <f>BO22/AL22</f>
        <v>0.21052631578947367</v>
      </c>
      <c r="DL22" s="208">
        <v>3</v>
      </c>
      <c r="DM22" s="209">
        <v>3</v>
      </c>
      <c r="DN22" s="209">
        <v>3</v>
      </c>
      <c r="DO22" s="209">
        <v>3</v>
      </c>
      <c r="DP22" s="209">
        <v>5</v>
      </c>
      <c r="DQ22" s="209">
        <v>5</v>
      </c>
      <c r="DR22" s="209">
        <v>5</v>
      </c>
      <c r="DS22" s="209">
        <v>5</v>
      </c>
      <c r="DT22" s="209">
        <v>4</v>
      </c>
      <c r="DU22" s="209">
        <v>3</v>
      </c>
      <c r="DV22" s="209">
        <v>4</v>
      </c>
      <c r="DW22" s="50">
        <v>5</v>
      </c>
      <c r="DX22" s="208">
        <v>2</v>
      </c>
      <c r="DY22" s="209">
        <v>2</v>
      </c>
      <c r="DZ22" s="209">
        <v>2</v>
      </c>
      <c r="EA22" s="209">
        <v>3</v>
      </c>
      <c r="EB22" s="95">
        <v>4</v>
      </c>
      <c r="EC22" s="95">
        <v>4</v>
      </c>
      <c r="ED22" s="209">
        <v>5</v>
      </c>
      <c r="EE22" s="209">
        <v>4</v>
      </c>
      <c r="EF22" s="209">
        <v>3</v>
      </c>
      <c r="EG22" s="209">
        <v>3</v>
      </c>
      <c r="EH22" s="209">
        <v>4</v>
      </c>
      <c r="EI22" s="50">
        <v>4</v>
      </c>
    </row>
    <row r="23" spans="1:139" s="4" customFormat="1" ht="29.25" customHeight="1">
      <c r="A23" s="34"/>
      <c r="B23" s="301" t="s">
        <v>83</v>
      </c>
      <c r="C23" s="219">
        <v>0</v>
      </c>
      <c r="D23" s="220">
        <v>0</v>
      </c>
      <c r="E23" s="220">
        <v>0</v>
      </c>
      <c r="F23" s="209">
        <v>0</v>
      </c>
      <c r="G23" s="209">
        <v>0</v>
      </c>
      <c r="H23" s="209"/>
      <c r="I23" s="209"/>
      <c r="J23" s="209">
        <v>0</v>
      </c>
      <c r="K23" s="209">
        <v>0</v>
      </c>
      <c r="L23" s="209">
        <v>0</v>
      </c>
      <c r="M23" s="209">
        <v>0</v>
      </c>
      <c r="N23" s="50">
        <v>0</v>
      </c>
      <c r="O23" s="208">
        <v>0</v>
      </c>
      <c r="P23" s="209">
        <v>0</v>
      </c>
      <c r="Q23" s="209">
        <v>1</v>
      </c>
      <c r="R23" s="209">
        <v>4</v>
      </c>
      <c r="S23" s="209">
        <v>2</v>
      </c>
      <c r="T23" s="209"/>
      <c r="U23" s="209"/>
      <c r="V23" s="209">
        <v>2</v>
      </c>
      <c r="W23" s="209">
        <v>0</v>
      </c>
      <c r="X23" s="209">
        <v>0</v>
      </c>
      <c r="Y23" s="209">
        <v>0</v>
      </c>
      <c r="Z23" s="50">
        <v>0</v>
      </c>
      <c r="AA23" s="116">
        <v>0</v>
      </c>
      <c r="AB23" s="116">
        <v>0</v>
      </c>
      <c r="AC23" s="116">
        <v>1</v>
      </c>
      <c r="AD23" s="225">
        <v>4</v>
      </c>
      <c r="AE23" s="225">
        <v>2</v>
      </c>
      <c r="AF23" s="111"/>
      <c r="AG23" s="111"/>
      <c r="AH23" s="225">
        <v>2</v>
      </c>
      <c r="AI23" s="225">
        <v>0</v>
      </c>
      <c r="AJ23" s="225">
        <v>0</v>
      </c>
      <c r="AK23" s="225">
        <v>0</v>
      </c>
      <c r="AL23" s="175">
        <v>0</v>
      </c>
      <c r="AM23" s="64"/>
      <c r="AN23" s="209">
        <v>0</v>
      </c>
      <c r="AO23" s="209">
        <v>0</v>
      </c>
      <c r="AP23" s="209">
        <v>0</v>
      </c>
      <c r="AQ23" s="209">
        <v>0</v>
      </c>
      <c r="AR23" s="209">
        <v>0</v>
      </c>
      <c r="AS23" s="209"/>
      <c r="AT23" s="209"/>
      <c r="AU23" s="105"/>
      <c r="AV23" s="220">
        <v>0</v>
      </c>
      <c r="AW23" s="220">
        <v>0</v>
      </c>
      <c r="AX23" s="220">
        <v>1</v>
      </c>
      <c r="AY23" s="209">
        <v>1</v>
      </c>
      <c r="AZ23" s="209">
        <v>2</v>
      </c>
      <c r="BA23" s="209"/>
      <c r="BB23" s="209"/>
      <c r="BC23" s="105"/>
      <c r="BD23" s="219">
        <v>0</v>
      </c>
      <c r="BE23" s="220">
        <v>0</v>
      </c>
      <c r="BF23" s="220">
        <v>1</v>
      </c>
      <c r="BG23" s="209">
        <v>1</v>
      </c>
      <c r="BH23" s="209">
        <v>2</v>
      </c>
      <c r="BI23" s="209"/>
      <c r="BJ23" s="209"/>
      <c r="BK23" s="209">
        <v>1</v>
      </c>
      <c r="BL23" s="209"/>
      <c r="BM23" s="209"/>
      <c r="BN23" s="209"/>
      <c r="BO23" s="50">
        <v>0</v>
      </c>
      <c r="BP23" s="208">
        <v>0</v>
      </c>
      <c r="BQ23" s="209">
        <v>0</v>
      </c>
      <c r="BR23" s="209">
        <v>1</v>
      </c>
      <c r="BS23" s="209">
        <v>1</v>
      </c>
      <c r="BT23" s="209">
        <v>2</v>
      </c>
      <c r="BU23" s="209"/>
      <c r="BV23" s="209"/>
      <c r="BW23" s="209">
        <v>0</v>
      </c>
      <c r="BX23" s="209"/>
      <c r="BY23" s="209"/>
      <c r="BZ23" s="209"/>
      <c r="CA23" s="50">
        <v>0</v>
      </c>
      <c r="CB23" s="208">
        <v>0</v>
      </c>
      <c r="CC23" s="209">
        <v>0</v>
      </c>
      <c r="CD23" s="209">
        <v>1</v>
      </c>
      <c r="CE23" s="209">
        <v>1</v>
      </c>
      <c r="CF23" s="209">
        <v>2</v>
      </c>
      <c r="CG23" s="209"/>
      <c r="CH23" s="209"/>
      <c r="CI23" s="209">
        <v>0</v>
      </c>
      <c r="CJ23" s="209"/>
      <c r="CK23" s="209"/>
      <c r="CL23" s="209"/>
      <c r="CM23" s="50">
        <v>0</v>
      </c>
      <c r="CN23" s="208">
        <v>0</v>
      </c>
      <c r="CO23" s="209">
        <v>0</v>
      </c>
      <c r="CP23" s="209">
        <v>1</v>
      </c>
      <c r="CQ23" s="209">
        <v>1</v>
      </c>
      <c r="CR23" s="209">
        <v>1</v>
      </c>
      <c r="CS23" s="209"/>
      <c r="CT23" s="209"/>
      <c r="CU23" s="209">
        <v>0</v>
      </c>
      <c r="CV23" s="209"/>
      <c r="CW23" s="209"/>
      <c r="CX23" s="209"/>
      <c r="CY23" s="50">
        <v>0</v>
      </c>
      <c r="CZ23" s="229">
        <v>0</v>
      </c>
      <c r="DA23" s="230">
        <v>0</v>
      </c>
      <c r="DB23" s="230">
        <v>1</v>
      </c>
      <c r="DC23" s="230">
        <v>0.25</v>
      </c>
      <c r="DD23" s="230">
        <v>1</v>
      </c>
      <c r="DE23" s="230"/>
      <c r="DF23" s="230"/>
      <c r="DG23" s="230">
        <f>BK23/AH23</f>
        <v>0.5</v>
      </c>
      <c r="DH23" s="230"/>
      <c r="DI23" s="230"/>
      <c r="DJ23" s="230"/>
      <c r="DK23" s="194">
        <v>0</v>
      </c>
      <c r="DL23" s="208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50"/>
      <c r="DX23" s="208"/>
      <c r="DY23" s="209"/>
      <c r="DZ23" s="209"/>
      <c r="EA23" s="209"/>
      <c r="EB23" s="95"/>
      <c r="EC23" s="95"/>
      <c r="ED23" s="209"/>
      <c r="EE23" s="209"/>
      <c r="EF23" s="209"/>
      <c r="EG23" s="209"/>
      <c r="EH23" s="209"/>
      <c r="EI23" s="50"/>
    </row>
    <row r="24" spans="1:139" s="4" customFormat="1" ht="29.25" customHeight="1">
      <c r="A24" s="109"/>
      <c r="B24" s="301" t="s">
        <v>86</v>
      </c>
      <c r="C24" s="219">
        <v>0</v>
      </c>
      <c r="D24" s="220"/>
      <c r="E24" s="220"/>
      <c r="F24" s="209"/>
      <c r="G24" s="209"/>
      <c r="H24" s="209"/>
      <c r="I24" s="209"/>
      <c r="J24" s="209"/>
      <c r="K24" s="209"/>
      <c r="L24" s="209"/>
      <c r="M24" s="209"/>
      <c r="N24" s="50"/>
      <c r="O24" s="208">
        <v>0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50"/>
      <c r="AA24" s="66">
        <v>0</v>
      </c>
      <c r="AB24" s="66"/>
      <c r="AC24" s="66"/>
      <c r="AD24" s="225"/>
      <c r="AE24" s="225"/>
      <c r="AF24" s="225"/>
      <c r="AG24" s="225"/>
      <c r="AH24" s="225"/>
      <c r="AI24" s="225"/>
      <c r="AJ24" s="225"/>
      <c r="AK24" s="225"/>
      <c r="AL24" s="175"/>
      <c r="AM24" s="64"/>
      <c r="AN24" s="209">
        <v>0</v>
      </c>
      <c r="AO24" s="209"/>
      <c r="AP24" s="209"/>
      <c r="AQ24" s="209"/>
      <c r="AR24" s="209"/>
      <c r="AS24" s="209"/>
      <c r="AT24" s="209"/>
      <c r="AU24" s="105"/>
      <c r="AV24" s="220">
        <v>0</v>
      </c>
      <c r="AW24" s="220"/>
      <c r="AX24" s="220"/>
      <c r="AY24" s="209"/>
      <c r="AZ24" s="209"/>
      <c r="BA24" s="209"/>
      <c r="BB24" s="209"/>
      <c r="BC24" s="105"/>
      <c r="BD24" s="219">
        <v>0</v>
      </c>
      <c r="BE24" s="220"/>
      <c r="BF24" s="220"/>
      <c r="BG24" s="209"/>
      <c r="BH24" s="209"/>
      <c r="BI24" s="209"/>
      <c r="BJ24" s="209"/>
      <c r="BK24" s="209"/>
      <c r="BL24" s="209"/>
      <c r="BM24" s="209"/>
      <c r="BN24" s="209"/>
      <c r="BO24" s="50"/>
      <c r="BP24" s="208">
        <v>0</v>
      </c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50"/>
      <c r="CB24" s="208">
        <v>0</v>
      </c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50"/>
      <c r="CN24" s="208">
        <v>0</v>
      </c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50"/>
      <c r="CZ24" s="229">
        <v>0</v>
      </c>
      <c r="DA24" s="230">
        <v>0</v>
      </c>
      <c r="DB24" s="225"/>
      <c r="DC24" s="230"/>
      <c r="DD24" s="230"/>
      <c r="DE24" s="230"/>
      <c r="DF24" s="230"/>
      <c r="DG24" s="230"/>
      <c r="DH24" s="230"/>
      <c r="DI24" s="230"/>
      <c r="DJ24" s="230"/>
      <c r="DK24" s="194"/>
      <c r="DL24" s="208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50"/>
      <c r="DX24" s="208"/>
      <c r="DY24" s="209"/>
      <c r="DZ24" s="209"/>
      <c r="EA24" s="209"/>
      <c r="EB24" s="95"/>
      <c r="EC24" s="95"/>
      <c r="ED24" s="209"/>
      <c r="EE24" s="209"/>
      <c r="EF24" s="209"/>
      <c r="EG24" s="209"/>
      <c r="EH24" s="209"/>
      <c r="EI24" s="50"/>
    </row>
    <row r="25" spans="1:139" s="4" customFormat="1" ht="29.25" customHeight="1">
      <c r="A25" s="109"/>
      <c r="B25" s="302" t="s">
        <v>87</v>
      </c>
      <c r="C25" s="219"/>
      <c r="D25" s="220"/>
      <c r="E25" s="220">
        <v>0</v>
      </c>
      <c r="F25" s="209"/>
      <c r="G25" s="209">
        <v>0</v>
      </c>
      <c r="H25" s="209"/>
      <c r="I25" s="209"/>
      <c r="J25" s="209"/>
      <c r="K25" s="209"/>
      <c r="L25" s="209"/>
      <c r="M25" s="209"/>
      <c r="N25" s="50"/>
      <c r="O25" s="208"/>
      <c r="P25" s="209"/>
      <c r="Q25" s="209">
        <v>2</v>
      </c>
      <c r="R25" s="209"/>
      <c r="S25" s="209">
        <v>0</v>
      </c>
      <c r="T25" s="209"/>
      <c r="U25" s="209"/>
      <c r="V25" s="209"/>
      <c r="W25" s="209">
        <v>0</v>
      </c>
      <c r="X25" s="209"/>
      <c r="Y25" s="209"/>
      <c r="Z25" s="50"/>
      <c r="AA25" s="66"/>
      <c r="AB25" s="66"/>
      <c r="AC25" s="66">
        <v>2</v>
      </c>
      <c r="AD25" s="225"/>
      <c r="AE25" s="225">
        <v>0</v>
      </c>
      <c r="AF25" s="111"/>
      <c r="AG25" s="111"/>
      <c r="AH25" s="111"/>
      <c r="AI25" s="225">
        <v>0</v>
      </c>
      <c r="AJ25" s="111"/>
      <c r="AK25" s="111"/>
      <c r="AL25" s="111"/>
      <c r="AM25" s="64"/>
      <c r="AN25" s="209"/>
      <c r="AO25" s="209"/>
      <c r="AP25" s="209">
        <v>0</v>
      </c>
      <c r="AQ25" s="209"/>
      <c r="AR25" s="209">
        <v>0</v>
      </c>
      <c r="AS25" s="209"/>
      <c r="AT25" s="209"/>
      <c r="AU25" s="105"/>
      <c r="AV25" s="220"/>
      <c r="AW25" s="220"/>
      <c r="AX25" s="220">
        <v>0</v>
      </c>
      <c r="AY25" s="209"/>
      <c r="AZ25" s="209">
        <v>0</v>
      </c>
      <c r="BA25" s="209"/>
      <c r="BB25" s="209"/>
      <c r="BC25" s="105"/>
      <c r="BD25" s="219"/>
      <c r="BE25" s="220"/>
      <c r="BF25" s="220">
        <v>0</v>
      </c>
      <c r="BG25" s="209"/>
      <c r="BH25" s="209">
        <v>0</v>
      </c>
      <c r="BI25" s="209"/>
      <c r="BJ25" s="209"/>
      <c r="BK25" s="209"/>
      <c r="BL25" s="209"/>
      <c r="BM25" s="209"/>
      <c r="BN25" s="209"/>
      <c r="BO25" s="50"/>
      <c r="BP25" s="208"/>
      <c r="BQ25" s="209"/>
      <c r="BR25" s="209"/>
      <c r="BS25" s="209"/>
      <c r="BT25" s="209">
        <v>0</v>
      </c>
      <c r="BU25" s="209"/>
      <c r="BV25" s="209"/>
      <c r="BW25" s="209"/>
      <c r="BX25" s="209"/>
      <c r="BY25" s="209"/>
      <c r="BZ25" s="209"/>
      <c r="CA25" s="50"/>
      <c r="CB25" s="208"/>
      <c r="CC25" s="209"/>
      <c r="CD25" s="209"/>
      <c r="CE25" s="209"/>
      <c r="CF25" s="209">
        <v>0</v>
      </c>
      <c r="CG25" s="209"/>
      <c r="CH25" s="209"/>
      <c r="CI25" s="209"/>
      <c r="CJ25" s="209"/>
      <c r="CK25" s="209"/>
      <c r="CL25" s="209"/>
      <c r="CM25" s="50"/>
      <c r="CN25" s="208"/>
      <c r="CO25" s="209"/>
      <c r="CP25" s="209"/>
      <c r="CQ25" s="209"/>
      <c r="CR25" s="209">
        <v>0</v>
      </c>
      <c r="CS25" s="209"/>
      <c r="CT25" s="209"/>
      <c r="CU25" s="209"/>
      <c r="CV25" s="209"/>
      <c r="CW25" s="209"/>
      <c r="CX25" s="209"/>
      <c r="CY25" s="50"/>
      <c r="CZ25" s="229"/>
      <c r="DA25" s="230"/>
      <c r="DB25" s="230">
        <v>0</v>
      </c>
      <c r="DC25" s="230"/>
      <c r="DD25" s="230">
        <v>0</v>
      </c>
      <c r="DE25" s="230"/>
      <c r="DF25" s="230"/>
      <c r="DG25" s="230"/>
      <c r="DH25" s="230"/>
      <c r="DI25" s="230"/>
      <c r="DJ25" s="230"/>
      <c r="DK25" s="194"/>
      <c r="DL25" s="208"/>
      <c r="DM25" s="209"/>
      <c r="DN25" s="209">
        <v>3</v>
      </c>
      <c r="DO25" s="209"/>
      <c r="DP25" s="209"/>
      <c r="DQ25" s="209"/>
      <c r="DR25" s="209"/>
      <c r="DS25" s="209"/>
      <c r="DT25" s="209">
        <v>0</v>
      </c>
      <c r="DU25" s="209"/>
      <c r="DV25" s="209"/>
      <c r="DW25" s="50"/>
      <c r="DX25" s="208"/>
      <c r="DY25" s="209"/>
      <c r="DZ25" s="209">
        <v>3</v>
      </c>
      <c r="EA25" s="209"/>
      <c r="EB25" s="95"/>
      <c r="EC25" s="95"/>
      <c r="ED25" s="209"/>
      <c r="EE25" s="209"/>
      <c r="EF25" s="209">
        <v>0</v>
      </c>
      <c r="EG25" s="209"/>
      <c r="EH25" s="209"/>
      <c r="EI25" s="50"/>
    </row>
    <row r="26" spans="1:139" s="32" customFormat="1" ht="29.25" customHeight="1" thickBot="1">
      <c r="A26" s="283"/>
      <c r="B26" s="303" t="s">
        <v>117</v>
      </c>
      <c r="C26" s="134">
        <f t="shared" ref="C26:AX26" si="18">SUM(C22:C25)</f>
        <v>1</v>
      </c>
      <c r="D26" s="130">
        <f t="shared" si="18"/>
        <v>1</v>
      </c>
      <c r="E26" s="130">
        <f t="shared" si="18"/>
        <v>1</v>
      </c>
      <c r="F26" s="124">
        <f t="shared" ref="F26:L26" si="19">SUM(F22:F25)</f>
        <v>1</v>
      </c>
      <c r="G26" s="124">
        <f t="shared" si="19"/>
        <v>1</v>
      </c>
      <c r="H26" s="124">
        <f t="shared" si="19"/>
        <v>0</v>
      </c>
      <c r="I26" s="124">
        <f t="shared" si="19"/>
        <v>0</v>
      </c>
      <c r="J26" s="124">
        <f t="shared" si="19"/>
        <v>0</v>
      </c>
      <c r="K26" s="124">
        <f t="shared" si="19"/>
        <v>2</v>
      </c>
      <c r="L26" s="124">
        <f t="shared" si="19"/>
        <v>1</v>
      </c>
      <c r="M26" s="124">
        <f>SUM(M22:M25)</f>
        <v>2</v>
      </c>
      <c r="N26" s="125">
        <f>SUM(N22:N25)</f>
        <v>2</v>
      </c>
      <c r="O26" s="123">
        <f t="shared" si="18"/>
        <v>9</v>
      </c>
      <c r="P26" s="124">
        <f t="shared" si="18"/>
        <v>12</v>
      </c>
      <c r="Q26" s="124">
        <f t="shared" si="18"/>
        <v>10</v>
      </c>
      <c r="R26" s="124">
        <f>SUM(R22:R25)</f>
        <v>11</v>
      </c>
      <c r="S26" s="124">
        <f>SUM(S22:S25)</f>
        <v>17</v>
      </c>
      <c r="T26" s="124">
        <f t="shared" ref="T26:U26" si="20">SUM(T22:T25)</f>
        <v>19</v>
      </c>
      <c r="U26" s="124">
        <f t="shared" si="20"/>
        <v>7</v>
      </c>
      <c r="V26" s="124">
        <f>SUM(V22:V25)</f>
        <v>9</v>
      </c>
      <c r="W26" s="124">
        <f>SUM(W22:W25)</f>
        <v>15</v>
      </c>
      <c r="X26" s="124">
        <f>SUM(X22:X25)</f>
        <v>27</v>
      </c>
      <c r="Y26" s="124">
        <f>SUM(Y22:Y25)</f>
        <v>31</v>
      </c>
      <c r="Z26" s="125">
        <f>SUM(Z22:Z25)</f>
        <v>36</v>
      </c>
      <c r="AA26" s="264">
        <f t="shared" si="18"/>
        <v>10</v>
      </c>
      <c r="AB26" s="130">
        <f t="shared" si="18"/>
        <v>13</v>
      </c>
      <c r="AC26" s="130">
        <f>SUM(AC22:AC25)</f>
        <v>11</v>
      </c>
      <c r="AD26" s="269">
        <f>SUM(AD22:AD25)</f>
        <v>12</v>
      </c>
      <c r="AE26" s="269">
        <f>SUM(AE22:AE25)</f>
        <v>18</v>
      </c>
      <c r="AF26" s="269">
        <f t="shared" ref="AF26:AG26" si="21">SUM(AF22:AF25)</f>
        <v>19</v>
      </c>
      <c r="AG26" s="269">
        <f t="shared" si="21"/>
        <v>7</v>
      </c>
      <c r="AH26" s="269">
        <f>SUM(AH22:AH25)</f>
        <v>9</v>
      </c>
      <c r="AI26" s="269">
        <f>SUM(AI22:AI25)</f>
        <v>17</v>
      </c>
      <c r="AJ26" s="124">
        <f>SUM(AJ22:AJ25)</f>
        <v>28</v>
      </c>
      <c r="AK26" s="124">
        <f>SUM(AK22:AK25)</f>
        <v>33</v>
      </c>
      <c r="AL26" s="125">
        <f>SUM(AL22:AL25)</f>
        <v>38</v>
      </c>
      <c r="AM26" s="120"/>
      <c r="AN26" s="124">
        <f t="shared" si="18"/>
        <v>1</v>
      </c>
      <c r="AO26" s="124">
        <f t="shared" si="18"/>
        <v>1</v>
      </c>
      <c r="AP26" s="124">
        <f t="shared" si="18"/>
        <v>1</v>
      </c>
      <c r="AQ26" s="124">
        <f>SUM(AQ22:AQ25)</f>
        <v>1</v>
      </c>
      <c r="AR26" s="124">
        <f>SUM(AR22:AR25)</f>
        <v>1</v>
      </c>
      <c r="AS26" s="124"/>
      <c r="AT26" s="124"/>
      <c r="AU26" s="147"/>
      <c r="AV26" s="130">
        <f t="shared" si="18"/>
        <v>0</v>
      </c>
      <c r="AW26" s="130">
        <f t="shared" si="18"/>
        <v>1</v>
      </c>
      <c r="AX26" s="130">
        <f t="shared" si="18"/>
        <v>1</v>
      </c>
      <c r="AY26" s="124">
        <f>SUM(AY22:AY25)</f>
        <v>1</v>
      </c>
      <c r="AZ26" s="124">
        <f>SUM(AZ22:AZ25)</f>
        <v>2</v>
      </c>
      <c r="BA26" s="124"/>
      <c r="BB26" s="124"/>
      <c r="BC26" s="147"/>
      <c r="BD26" s="134">
        <f>SUM(BD22:BD24)</f>
        <v>1</v>
      </c>
      <c r="BE26" s="130">
        <f>SUM(BE22:BE24)</f>
        <v>2</v>
      </c>
      <c r="BF26" s="130">
        <f>SUM(BF22:BF25)</f>
        <v>2</v>
      </c>
      <c r="BG26" s="124">
        <f>SUM(BG22:BG25)</f>
        <v>2</v>
      </c>
      <c r="BH26" s="124">
        <f>SUM(BH22:BH25)</f>
        <v>3</v>
      </c>
      <c r="BI26" s="124">
        <f t="shared" ref="BI26:BJ26" si="22">SUM(BI22:BI25)</f>
        <v>0</v>
      </c>
      <c r="BJ26" s="124">
        <f t="shared" si="22"/>
        <v>1</v>
      </c>
      <c r="BK26" s="124">
        <f>SUM(BK22:BK25)</f>
        <v>2</v>
      </c>
      <c r="BL26" s="124">
        <f>SUM(BL22:BL25)</f>
        <v>2</v>
      </c>
      <c r="BM26" s="124">
        <f>SUM(BM22:BM25)</f>
        <v>1</v>
      </c>
      <c r="BN26" s="124">
        <f>SUM(BN22:BN25)</f>
        <v>7</v>
      </c>
      <c r="BO26" s="125">
        <f>SUM(BO22:BO25)</f>
        <v>8</v>
      </c>
      <c r="BP26" s="123">
        <f t="shared" ref="BP26:CP26" si="23">SUM(BP22:BP24)</f>
        <v>1</v>
      </c>
      <c r="BQ26" s="124">
        <f t="shared" si="23"/>
        <v>1</v>
      </c>
      <c r="BR26" s="124">
        <f t="shared" si="23"/>
        <v>2</v>
      </c>
      <c r="BS26" s="124">
        <f>SUM(BS22:BS25)</f>
        <v>2</v>
      </c>
      <c r="BT26" s="124">
        <f>SUM(BT22:BT25)</f>
        <v>2</v>
      </c>
      <c r="BU26" s="124">
        <f t="shared" ref="BU26:BV26" si="24">SUM(BU22:BU25)</f>
        <v>0</v>
      </c>
      <c r="BV26" s="124">
        <f t="shared" si="24"/>
        <v>0</v>
      </c>
      <c r="BW26" s="124">
        <f>SUM(BW22:BW25)</f>
        <v>1</v>
      </c>
      <c r="BX26" s="124">
        <f>SUM(BX22:BX25)</f>
        <v>1</v>
      </c>
      <c r="BY26" s="124">
        <f>SUM(BY22:BY25)</f>
        <v>1</v>
      </c>
      <c r="BZ26" s="124">
        <f>SUM(BZ22:BZ25)</f>
        <v>1</v>
      </c>
      <c r="CA26" s="125">
        <f>SUM(CA22:CA25)</f>
        <v>3</v>
      </c>
      <c r="CB26" s="123">
        <f t="shared" si="23"/>
        <v>1</v>
      </c>
      <c r="CC26" s="124">
        <f t="shared" si="23"/>
        <v>1</v>
      </c>
      <c r="CD26" s="124">
        <f t="shared" si="23"/>
        <v>2</v>
      </c>
      <c r="CE26" s="124">
        <f>SUM(CE22:CE25)</f>
        <v>2</v>
      </c>
      <c r="CF26" s="124">
        <f>SUM(CF22:CF25)</f>
        <v>2</v>
      </c>
      <c r="CG26" s="124">
        <f t="shared" ref="CG26:CH26" si="25">SUM(CG22:CG25)</f>
        <v>0</v>
      </c>
      <c r="CH26" s="124">
        <f t="shared" si="25"/>
        <v>0</v>
      </c>
      <c r="CI26" s="124">
        <f>SUM(CI22:CI25)</f>
        <v>0</v>
      </c>
      <c r="CJ26" s="124">
        <f>SUM(CJ22:CJ25)</f>
        <v>1</v>
      </c>
      <c r="CK26" s="124">
        <f>SUM(CK22:CK25)</f>
        <v>1</v>
      </c>
      <c r="CL26" s="124">
        <f>SUM(CL22:CL25)</f>
        <v>1</v>
      </c>
      <c r="CM26" s="125">
        <f>SUM(CM22:CM25)</f>
        <v>2</v>
      </c>
      <c r="CN26" s="123">
        <f t="shared" si="23"/>
        <v>1</v>
      </c>
      <c r="CO26" s="124">
        <f t="shared" si="23"/>
        <v>1</v>
      </c>
      <c r="CP26" s="124">
        <f t="shared" si="23"/>
        <v>2</v>
      </c>
      <c r="CQ26" s="124">
        <f>SUM(CQ22:CQ25)</f>
        <v>2</v>
      </c>
      <c r="CR26" s="124">
        <f>SUM(CR22:CR25)</f>
        <v>1</v>
      </c>
      <c r="CS26" s="124">
        <f t="shared" ref="CS26:CT26" si="26">SUM(CS22:CS25)</f>
        <v>0</v>
      </c>
      <c r="CT26" s="124">
        <f t="shared" si="26"/>
        <v>0</v>
      </c>
      <c r="CU26" s="124">
        <f>SUM(CU22:CU25)</f>
        <v>0</v>
      </c>
      <c r="CV26" s="124">
        <f>SUM(CV22:CV25)</f>
        <v>0</v>
      </c>
      <c r="CW26" s="124">
        <f>SUM(CW22:CW25)</f>
        <v>0</v>
      </c>
      <c r="CX26" s="124">
        <f>SUM(CX22:CX25)</f>
        <v>1</v>
      </c>
      <c r="CY26" s="125">
        <f>SUM(CY22:CY25)</f>
        <v>1</v>
      </c>
      <c r="CZ26" s="195">
        <v>0.1</v>
      </c>
      <c r="DA26" s="101">
        <v>0.15384615384615385</v>
      </c>
      <c r="DB26" s="101">
        <v>0.18181818181818182</v>
      </c>
      <c r="DC26" s="101">
        <v>0.16666666666666666</v>
      </c>
      <c r="DD26" s="101">
        <v>0.16666666666666666</v>
      </c>
      <c r="DE26" s="101">
        <f>BI26/AF26</f>
        <v>0</v>
      </c>
      <c r="DF26" s="101">
        <f>BJ26/AG26</f>
        <v>0.14285714285714285</v>
      </c>
      <c r="DG26" s="101">
        <f>BK26/AH26</f>
        <v>0.22222222222222221</v>
      </c>
      <c r="DH26" s="101">
        <f>BL26/AI26</f>
        <v>0.11764705882352941</v>
      </c>
      <c r="DI26" s="101">
        <f>BM26/AJ26</f>
        <v>3.5714285714285712E-2</v>
      </c>
      <c r="DJ26" s="101">
        <f t="shared" ref="DJ26" si="27">BN26/AK26</f>
        <v>0.21212121212121213</v>
      </c>
      <c r="DK26" s="255">
        <f>BO26/AL26</f>
        <v>0.21052631578947367</v>
      </c>
      <c r="DL26" s="123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5"/>
      <c r="DX26" s="123"/>
      <c r="DY26" s="124"/>
      <c r="DZ26" s="124"/>
      <c r="EA26" s="124"/>
      <c r="EB26" s="284"/>
      <c r="EC26" s="148"/>
      <c r="ED26" s="211"/>
      <c r="EE26" s="211"/>
      <c r="EF26" s="211"/>
      <c r="EG26" s="211"/>
      <c r="EH26" s="211"/>
      <c r="EI26" s="136"/>
    </row>
    <row r="27" spans="1:139" s="4" customFormat="1" ht="37.5" customHeight="1">
      <c r="A27" s="263" t="s">
        <v>121</v>
      </c>
      <c r="B27" s="310"/>
      <c r="C27" s="270"/>
      <c r="D27" s="132"/>
      <c r="E27" s="218"/>
      <c r="F27" s="207"/>
      <c r="G27" s="207"/>
      <c r="H27" s="207"/>
      <c r="I27" s="207"/>
      <c r="J27" s="207"/>
      <c r="K27" s="207"/>
      <c r="L27" s="207"/>
      <c r="M27" s="207"/>
      <c r="N27" s="122"/>
      <c r="O27" s="272"/>
      <c r="P27" s="127"/>
      <c r="Q27" s="207"/>
      <c r="R27" s="207"/>
      <c r="S27" s="207"/>
      <c r="T27" s="207"/>
      <c r="U27" s="207"/>
      <c r="V27" s="207"/>
      <c r="W27" s="207"/>
      <c r="X27" s="207"/>
      <c r="Y27" s="207"/>
      <c r="Z27" s="122"/>
      <c r="AA27" s="128"/>
      <c r="AB27" s="128"/>
      <c r="AC27" s="212"/>
      <c r="AD27" s="223"/>
      <c r="AE27" s="223"/>
      <c r="AF27" s="223"/>
      <c r="AG27" s="223"/>
      <c r="AH27" s="223"/>
      <c r="AI27" s="223"/>
      <c r="AJ27" s="223"/>
      <c r="AK27" s="223"/>
      <c r="AL27" s="176"/>
      <c r="AM27" s="139"/>
      <c r="AN27" s="287"/>
      <c r="AO27" s="127"/>
      <c r="AP27" s="207"/>
      <c r="AQ27" s="207"/>
      <c r="AR27" s="207"/>
      <c r="AS27" s="207"/>
      <c r="AT27" s="207"/>
      <c r="AU27" s="143"/>
      <c r="AV27" s="128"/>
      <c r="AW27" s="132"/>
      <c r="AX27" s="218"/>
      <c r="AY27" s="207"/>
      <c r="AZ27" s="207"/>
      <c r="BA27" s="207"/>
      <c r="BB27" s="207"/>
      <c r="BC27" s="143"/>
      <c r="BD27" s="270"/>
      <c r="BE27" s="132"/>
      <c r="BF27" s="218"/>
      <c r="BG27" s="207"/>
      <c r="BH27" s="207"/>
      <c r="BI27" s="207"/>
      <c r="BJ27" s="207"/>
      <c r="BK27" s="207"/>
      <c r="BL27" s="207"/>
      <c r="BM27" s="207"/>
      <c r="BN27" s="207"/>
      <c r="BO27" s="122"/>
      <c r="BP27" s="288"/>
      <c r="BQ27" s="127"/>
      <c r="BR27" s="207"/>
      <c r="BS27" s="207"/>
      <c r="BT27" s="207"/>
      <c r="BU27" s="207"/>
      <c r="BV27" s="207"/>
      <c r="BW27" s="207"/>
      <c r="BX27" s="207"/>
      <c r="BY27" s="207"/>
      <c r="BZ27" s="207"/>
      <c r="CA27" s="122"/>
      <c r="CB27" s="288"/>
      <c r="CC27" s="127"/>
      <c r="CD27" s="207"/>
      <c r="CE27" s="207"/>
      <c r="CF27" s="207"/>
      <c r="CG27" s="207"/>
      <c r="CH27" s="207"/>
      <c r="CI27" s="207"/>
      <c r="CJ27" s="207"/>
      <c r="CK27" s="207"/>
      <c r="CL27" s="207"/>
      <c r="CM27" s="122"/>
      <c r="CN27" s="288"/>
      <c r="CO27" s="127"/>
      <c r="CP27" s="207"/>
      <c r="CQ27" s="207"/>
      <c r="CR27" s="207"/>
      <c r="CS27" s="207"/>
      <c r="CT27" s="207"/>
      <c r="CU27" s="207"/>
      <c r="CV27" s="207"/>
      <c r="CW27" s="207"/>
      <c r="CX27" s="207"/>
      <c r="CY27" s="122"/>
      <c r="CZ27" s="214"/>
      <c r="DA27" s="215"/>
      <c r="DB27" s="223"/>
      <c r="DC27" s="215"/>
      <c r="DD27" s="215"/>
      <c r="DE27" s="215"/>
      <c r="DF27" s="215"/>
      <c r="DG27" s="215"/>
      <c r="DH27" s="215"/>
      <c r="DI27" s="215"/>
      <c r="DJ27" s="215"/>
      <c r="DK27" s="193"/>
      <c r="DL27" s="272"/>
      <c r="DM27" s="127"/>
      <c r="DN27" s="207"/>
      <c r="DO27" s="207"/>
      <c r="DP27" s="207"/>
      <c r="DQ27" s="207"/>
      <c r="DR27" s="207"/>
      <c r="DS27" s="207"/>
      <c r="DT27" s="207"/>
      <c r="DU27" s="207"/>
      <c r="DV27" s="207"/>
      <c r="DW27" s="122"/>
      <c r="DX27" s="272"/>
      <c r="DY27" s="127"/>
      <c r="DZ27" s="207"/>
      <c r="EA27" s="207"/>
      <c r="EB27" s="146"/>
      <c r="EC27" s="146"/>
      <c r="ED27" s="207"/>
      <c r="EE27" s="207"/>
      <c r="EF27" s="207"/>
      <c r="EG27" s="207"/>
      <c r="EH27" s="207"/>
      <c r="EI27" s="122"/>
    </row>
    <row r="28" spans="1:139" ht="29.25" customHeight="1">
      <c r="A28" s="35"/>
      <c r="B28" s="301" t="s">
        <v>82</v>
      </c>
      <c r="C28" s="103">
        <v>3</v>
      </c>
      <c r="D28" s="220">
        <v>2</v>
      </c>
      <c r="E28" s="220">
        <v>1</v>
      </c>
      <c r="F28" s="209">
        <v>5</v>
      </c>
      <c r="G28" s="209">
        <v>6</v>
      </c>
      <c r="H28" s="209">
        <v>4</v>
      </c>
      <c r="I28" s="209">
        <v>4</v>
      </c>
      <c r="J28" s="209">
        <v>6</v>
      </c>
      <c r="K28" s="209">
        <v>10</v>
      </c>
      <c r="L28" s="209">
        <v>12</v>
      </c>
      <c r="M28" s="209">
        <v>10</v>
      </c>
      <c r="N28" s="50">
        <v>19</v>
      </c>
      <c r="O28" s="227">
        <v>14</v>
      </c>
      <c r="P28" s="209">
        <v>12</v>
      </c>
      <c r="Q28" s="209">
        <v>19</v>
      </c>
      <c r="R28" s="209">
        <v>27</v>
      </c>
      <c r="S28" s="209">
        <v>39</v>
      </c>
      <c r="T28" s="209">
        <v>38</v>
      </c>
      <c r="U28" s="209">
        <v>19</v>
      </c>
      <c r="V28" s="209">
        <v>20</v>
      </c>
      <c r="W28" s="209">
        <v>18</v>
      </c>
      <c r="X28" s="209">
        <v>16</v>
      </c>
      <c r="Y28" s="209">
        <v>25</v>
      </c>
      <c r="Z28" s="50">
        <v>31</v>
      </c>
      <c r="AA28" s="116">
        <v>17</v>
      </c>
      <c r="AB28" s="116">
        <v>14</v>
      </c>
      <c r="AC28" s="116">
        <f>E28+Q28</f>
        <v>20</v>
      </c>
      <c r="AD28" s="228">
        <f>F28+R28</f>
        <v>32</v>
      </c>
      <c r="AE28" s="228">
        <v>45</v>
      </c>
      <c r="AF28" s="228">
        <v>42</v>
      </c>
      <c r="AG28" s="228">
        <v>23</v>
      </c>
      <c r="AH28" s="225">
        <v>26</v>
      </c>
      <c r="AI28" s="225">
        <v>28</v>
      </c>
      <c r="AJ28" s="225">
        <v>28</v>
      </c>
      <c r="AK28" s="225">
        <v>35</v>
      </c>
      <c r="AL28" s="175">
        <v>50</v>
      </c>
      <c r="AM28" s="118"/>
      <c r="AN28" s="228">
        <v>2</v>
      </c>
      <c r="AO28" s="209">
        <v>2</v>
      </c>
      <c r="AP28" s="209">
        <v>1</v>
      </c>
      <c r="AQ28" s="209">
        <v>4</v>
      </c>
      <c r="AR28" s="209">
        <v>4</v>
      </c>
      <c r="AS28" s="209"/>
      <c r="AT28" s="209"/>
      <c r="AU28" s="105"/>
      <c r="AV28" s="116">
        <v>4</v>
      </c>
      <c r="AW28" s="220">
        <v>1</v>
      </c>
      <c r="AX28" s="220">
        <v>2</v>
      </c>
      <c r="AY28" s="209">
        <v>2</v>
      </c>
      <c r="AZ28" s="209">
        <v>18</v>
      </c>
      <c r="BA28" s="209"/>
      <c r="BB28" s="209"/>
      <c r="BC28" s="105"/>
      <c r="BD28" s="103">
        <v>6</v>
      </c>
      <c r="BE28" s="220">
        <v>3</v>
      </c>
      <c r="BF28" s="220">
        <f>AP28+AX28</f>
        <v>3</v>
      </c>
      <c r="BG28" s="209">
        <v>6</v>
      </c>
      <c r="BH28" s="209">
        <f>AZ28+AR28</f>
        <v>22</v>
      </c>
      <c r="BI28" s="209">
        <v>16</v>
      </c>
      <c r="BJ28" s="209">
        <v>12</v>
      </c>
      <c r="BK28" s="209">
        <v>11</v>
      </c>
      <c r="BL28" s="209">
        <v>15</v>
      </c>
      <c r="BM28" s="209">
        <v>15</v>
      </c>
      <c r="BN28" s="209">
        <v>15</v>
      </c>
      <c r="BO28" s="50">
        <v>28</v>
      </c>
      <c r="BP28" s="55">
        <v>4</v>
      </c>
      <c r="BQ28" s="209">
        <v>2</v>
      </c>
      <c r="BR28" s="209">
        <v>0</v>
      </c>
      <c r="BS28" s="209">
        <v>0</v>
      </c>
      <c r="BT28" s="209">
        <v>13</v>
      </c>
      <c r="BU28" s="209">
        <v>11</v>
      </c>
      <c r="BV28" s="209">
        <v>7</v>
      </c>
      <c r="BW28" s="209">
        <v>11</v>
      </c>
      <c r="BX28" s="209">
        <v>10</v>
      </c>
      <c r="BY28" s="209">
        <v>10</v>
      </c>
      <c r="BZ28" s="209">
        <v>10</v>
      </c>
      <c r="CA28" s="50">
        <v>22</v>
      </c>
      <c r="CB28" s="55">
        <v>4</v>
      </c>
      <c r="CC28" s="209">
        <v>1</v>
      </c>
      <c r="CD28" s="209">
        <v>0</v>
      </c>
      <c r="CE28" s="209">
        <v>0</v>
      </c>
      <c r="CF28" s="209">
        <v>5</v>
      </c>
      <c r="CG28" s="209">
        <v>4</v>
      </c>
      <c r="CH28" s="209">
        <v>7</v>
      </c>
      <c r="CI28" s="209">
        <v>6</v>
      </c>
      <c r="CJ28" s="209">
        <v>5</v>
      </c>
      <c r="CK28" s="209">
        <v>8</v>
      </c>
      <c r="CL28" s="209">
        <v>7</v>
      </c>
      <c r="CM28" s="50">
        <v>18</v>
      </c>
      <c r="CN28" s="55">
        <v>1</v>
      </c>
      <c r="CO28" s="209">
        <v>1</v>
      </c>
      <c r="CP28" s="209">
        <v>0</v>
      </c>
      <c r="CQ28" s="209">
        <v>0</v>
      </c>
      <c r="CR28" s="209">
        <v>0</v>
      </c>
      <c r="CS28" s="209">
        <v>1</v>
      </c>
      <c r="CT28" s="209">
        <v>2</v>
      </c>
      <c r="CU28" s="209">
        <v>6</v>
      </c>
      <c r="CV28" s="209">
        <v>4</v>
      </c>
      <c r="CW28" s="209">
        <v>4</v>
      </c>
      <c r="CX28" s="209">
        <v>6</v>
      </c>
      <c r="CY28" s="50">
        <v>11</v>
      </c>
      <c r="CZ28" s="229">
        <v>0.35294117647058826</v>
      </c>
      <c r="DA28" s="230">
        <v>0.21428571428571427</v>
      </c>
      <c r="DB28" s="230">
        <v>0.15</v>
      </c>
      <c r="DC28" s="230">
        <v>0.1875</v>
      </c>
      <c r="DD28" s="230">
        <v>0.48888888888888887</v>
      </c>
      <c r="DE28" s="230">
        <f>BI28/AF28</f>
        <v>0.38095238095238093</v>
      </c>
      <c r="DF28" s="230">
        <f>BJ28/AG28</f>
        <v>0.52173913043478259</v>
      </c>
      <c r="DG28" s="230">
        <f>BK28/AH28</f>
        <v>0.42307692307692307</v>
      </c>
      <c r="DH28" s="230">
        <f>BL28/AI28</f>
        <v>0.5357142857142857</v>
      </c>
      <c r="DI28" s="230">
        <f>BM28/AJ28</f>
        <v>0.5357142857142857</v>
      </c>
      <c r="DJ28" s="230">
        <f t="shared" ref="DJ28" si="28">BN28/AK28</f>
        <v>0.42857142857142855</v>
      </c>
      <c r="DK28" s="194">
        <f>BO28/AL28</f>
        <v>0.56000000000000005</v>
      </c>
      <c r="DL28" s="227">
        <v>4</v>
      </c>
      <c r="DM28" s="209">
        <v>5</v>
      </c>
      <c r="DN28" s="209">
        <v>5</v>
      </c>
      <c r="DO28" s="209">
        <v>5</v>
      </c>
      <c r="DP28" s="209">
        <v>6</v>
      </c>
      <c r="DQ28" s="209">
        <v>8</v>
      </c>
      <c r="DR28" s="209">
        <v>9</v>
      </c>
      <c r="DS28" s="209">
        <v>9</v>
      </c>
      <c r="DT28" s="209">
        <v>9</v>
      </c>
      <c r="DU28" s="209">
        <v>8</v>
      </c>
      <c r="DV28" s="209">
        <v>8</v>
      </c>
      <c r="DW28" s="50">
        <v>5</v>
      </c>
      <c r="DX28" s="227">
        <v>3</v>
      </c>
      <c r="DY28" s="209">
        <v>3</v>
      </c>
      <c r="DZ28" s="209">
        <v>3</v>
      </c>
      <c r="EA28" s="209">
        <v>3</v>
      </c>
      <c r="EB28" s="89">
        <v>4</v>
      </c>
      <c r="EC28" s="95">
        <v>5</v>
      </c>
      <c r="ED28" s="209">
        <v>5</v>
      </c>
      <c r="EE28" s="209">
        <v>4</v>
      </c>
      <c r="EF28" s="209">
        <v>4</v>
      </c>
      <c r="EG28" s="209">
        <v>3</v>
      </c>
      <c r="EH28" s="209">
        <v>4</v>
      </c>
      <c r="EI28" s="50">
        <v>4</v>
      </c>
    </row>
    <row r="29" spans="1:139" s="4" customFormat="1" ht="29.25" customHeight="1">
      <c r="A29" s="109"/>
      <c r="B29" s="301" t="s">
        <v>83</v>
      </c>
      <c r="C29" s="219">
        <v>0</v>
      </c>
      <c r="D29" s="220">
        <v>0</v>
      </c>
      <c r="E29" s="220">
        <v>1</v>
      </c>
      <c r="F29" s="209">
        <v>1</v>
      </c>
      <c r="G29" s="209">
        <v>2</v>
      </c>
      <c r="H29" s="209"/>
      <c r="I29" s="209"/>
      <c r="J29" s="209">
        <v>0</v>
      </c>
      <c r="K29" s="209">
        <v>0</v>
      </c>
      <c r="L29" s="209">
        <v>0</v>
      </c>
      <c r="M29" s="209">
        <v>0</v>
      </c>
      <c r="N29" s="50">
        <v>0</v>
      </c>
      <c r="O29" s="208">
        <v>0</v>
      </c>
      <c r="P29" s="209">
        <v>1</v>
      </c>
      <c r="Q29" s="209">
        <v>2</v>
      </c>
      <c r="R29" s="209">
        <v>2</v>
      </c>
      <c r="S29" s="209">
        <v>0</v>
      </c>
      <c r="T29" s="209"/>
      <c r="U29" s="209"/>
      <c r="V29" s="209">
        <v>1</v>
      </c>
      <c r="W29" s="209">
        <v>1</v>
      </c>
      <c r="X29" s="209">
        <v>0</v>
      </c>
      <c r="Y29" s="209">
        <v>0</v>
      </c>
      <c r="Z29" s="50">
        <v>0</v>
      </c>
      <c r="AA29" s="116">
        <v>0</v>
      </c>
      <c r="AB29" s="116">
        <v>1</v>
      </c>
      <c r="AC29" s="116">
        <v>3</v>
      </c>
      <c r="AD29" s="225">
        <v>3</v>
      </c>
      <c r="AE29" s="225">
        <v>2</v>
      </c>
      <c r="AF29" s="111"/>
      <c r="AG29" s="111"/>
      <c r="AH29" s="225">
        <v>1</v>
      </c>
      <c r="AI29" s="225">
        <v>1</v>
      </c>
      <c r="AJ29" s="225">
        <v>0</v>
      </c>
      <c r="AK29" s="225">
        <v>0</v>
      </c>
      <c r="AL29" s="175">
        <v>0</v>
      </c>
      <c r="AM29" s="64"/>
      <c r="AN29" s="209">
        <v>0</v>
      </c>
      <c r="AO29" s="209">
        <v>0</v>
      </c>
      <c r="AP29" s="209">
        <v>1</v>
      </c>
      <c r="AQ29" s="209">
        <v>1</v>
      </c>
      <c r="AR29" s="209">
        <v>2</v>
      </c>
      <c r="AS29" s="209"/>
      <c r="AT29" s="209"/>
      <c r="AU29" s="105"/>
      <c r="AV29" s="220">
        <v>0</v>
      </c>
      <c r="AW29" s="220">
        <v>0</v>
      </c>
      <c r="AX29" s="220">
        <v>1</v>
      </c>
      <c r="AY29" s="209">
        <v>1</v>
      </c>
      <c r="AZ29" s="209">
        <v>0</v>
      </c>
      <c r="BA29" s="209"/>
      <c r="BB29" s="209"/>
      <c r="BC29" s="105"/>
      <c r="BD29" s="219">
        <v>0</v>
      </c>
      <c r="BE29" s="220">
        <v>0</v>
      </c>
      <c r="BF29" s="220">
        <v>2</v>
      </c>
      <c r="BG29" s="209">
        <v>2</v>
      </c>
      <c r="BH29" s="209">
        <v>2</v>
      </c>
      <c r="BI29" s="209"/>
      <c r="BJ29" s="209"/>
      <c r="BK29" s="209">
        <v>0</v>
      </c>
      <c r="BL29" s="209">
        <v>0</v>
      </c>
      <c r="BM29" s="209"/>
      <c r="BN29" s="209"/>
      <c r="BO29" s="50">
        <v>0</v>
      </c>
      <c r="BP29" s="208">
        <v>0</v>
      </c>
      <c r="BQ29" s="209">
        <v>0</v>
      </c>
      <c r="BR29" s="209">
        <v>2</v>
      </c>
      <c r="BS29" s="209">
        <v>0</v>
      </c>
      <c r="BT29" s="209">
        <v>2</v>
      </c>
      <c r="BU29" s="209"/>
      <c r="BV29" s="209"/>
      <c r="BW29" s="209">
        <v>0</v>
      </c>
      <c r="BX29" s="209">
        <v>0</v>
      </c>
      <c r="BY29" s="209"/>
      <c r="BZ29" s="209"/>
      <c r="CA29" s="50">
        <v>0</v>
      </c>
      <c r="CB29" s="208">
        <v>0</v>
      </c>
      <c r="CC29" s="209">
        <v>0</v>
      </c>
      <c r="CD29" s="209">
        <v>0</v>
      </c>
      <c r="CE29" s="209">
        <v>0</v>
      </c>
      <c r="CF29" s="209">
        <v>2</v>
      </c>
      <c r="CG29" s="209"/>
      <c r="CH29" s="209"/>
      <c r="CI29" s="209">
        <v>0</v>
      </c>
      <c r="CJ29" s="209">
        <v>0</v>
      </c>
      <c r="CK29" s="209"/>
      <c r="CL29" s="209"/>
      <c r="CM29" s="50">
        <v>0</v>
      </c>
      <c r="CN29" s="208">
        <v>0</v>
      </c>
      <c r="CO29" s="209">
        <v>0</v>
      </c>
      <c r="CP29" s="209">
        <v>0</v>
      </c>
      <c r="CQ29" s="209">
        <v>0</v>
      </c>
      <c r="CR29" s="209">
        <v>2</v>
      </c>
      <c r="CS29" s="209"/>
      <c r="CT29" s="209"/>
      <c r="CU29" s="209">
        <v>0</v>
      </c>
      <c r="CV29" s="209">
        <v>0</v>
      </c>
      <c r="CW29" s="209"/>
      <c r="CX29" s="209"/>
      <c r="CY29" s="50">
        <v>0</v>
      </c>
      <c r="CZ29" s="229">
        <v>0</v>
      </c>
      <c r="DA29" s="230">
        <v>0</v>
      </c>
      <c r="DB29" s="230">
        <v>0.66666666666666663</v>
      </c>
      <c r="DC29" s="230">
        <v>0.66666666666666663</v>
      </c>
      <c r="DD29" s="230">
        <v>1</v>
      </c>
      <c r="DE29" s="230"/>
      <c r="DF29" s="230"/>
      <c r="DG29" s="230">
        <f>BK29/AH29</f>
        <v>0</v>
      </c>
      <c r="DH29" s="230">
        <f>BL29/AI29</f>
        <v>0</v>
      </c>
      <c r="DI29" s="230"/>
      <c r="DJ29" s="230"/>
      <c r="DK29" s="194">
        <v>0</v>
      </c>
      <c r="DL29" s="208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50"/>
      <c r="DX29" s="208"/>
      <c r="DY29" s="209"/>
      <c r="DZ29" s="209"/>
      <c r="EA29" s="209"/>
      <c r="EB29" s="96"/>
      <c r="EC29" s="95"/>
      <c r="ED29" s="209"/>
      <c r="EE29" s="209"/>
      <c r="EF29" s="209"/>
      <c r="EG29" s="209"/>
      <c r="EH29" s="209"/>
      <c r="EI29" s="50"/>
    </row>
    <row r="30" spans="1:139" s="4" customFormat="1" ht="29.25" customHeight="1">
      <c r="A30" s="109"/>
      <c r="B30" s="302" t="s">
        <v>87</v>
      </c>
      <c r="C30" s="219"/>
      <c r="D30" s="220"/>
      <c r="E30" s="220"/>
      <c r="F30" s="209"/>
      <c r="G30" s="209"/>
      <c r="H30" s="209"/>
      <c r="I30" s="209"/>
      <c r="J30" s="209"/>
      <c r="K30" s="209"/>
      <c r="L30" s="209"/>
      <c r="M30" s="209"/>
      <c r="N30" s="50"/>
      <c r="O30" s="208"/>
      <c r="P30" s="209"/>
      <c r="Q30" s="209">
        <v>0</v>
      </c>
      <c r="R30" s="209"/>
      <c r="S30" s="209">
        <v>7</v>
      </c>
      <c r="T30" s="209"/>
      <c r="U30" s="209"/>
      <c r="V30" s="209"/>
      <c r="W30" s="209">
        <v>1</v>
      </c>
      <c r="X30" s="209"/>
      <c r="Y30" s="209"/>
      <c r="Z30" s="50"/>
      <c r="AA30" s="116"/>
      <c r="AB30" s="116"/>
      <c r="AC30" s="116">
        <v>0</v>
      </c>
      <c r="AD30" s="225"/>
      <c r="AE30" s="225">
        <v>7</v>
      </c>
      <c r="AF30" s="111"/>
      <c r="AG30" s="111"/>
      <c r="AH30" s="111"/>
      <c r="AI30" s="225">
        <v>1</v>
      </c>
      <c r="AJ30" s="111"/>
      <c r="AK30" s="111"/>
      <c r="AL30" s="111"/>
      <c r="AM30" s="64"/>
      <c r="AN30" s="209"/>
      <c r="AO30" s="209"/>
      <c r="AP30" s="209"/>
      <c r="AQ30" s="209"/>
      <c r="AR30" s="209"/>
      <c r="AS30" s="209"/>
      <c r="AT30" s="209"/>
      <c r="AU30" s="105"/>
      <c r="AV30" s="220"/>
      <c r="AW30" s="220"/>
      <c r="AX30" s="220"/>
      <c r="AY30" s="209"/>
      <c r="AZ30" s="209">
        <v>1</v>
      </c>
      <c r="BA30" s="209"/>
      <c r="BB30" s="209"/>
      <c r="BC30" s="105"/>
      <c r="BD30" s="219"/>
      <c r="BE30" s="220"/>
      <c r="BF30" s="220">
        <v>0</v>
      </c>
      <c r="BG30" s="209"/>
      <c r="BH30" s="209">
        <v>1</v>
      </c>
      <c r="BI30" s="209"/>
      <c r="BJ30" s="209"/>
      <c r="BK30" s="209"/>
      <c r="BL30" s="209">
        <v>0</v>
      </c>
      <c r="BM30" s="209"/>
      <c r="BN30" s="209"/>
      <c r="BO30" s="50"/>
      <c r="BP30" s="208"/>
      <c r="BQ30" s="209"/>
      <c r="BR30" s="209">
        <v>0</v>
      </c>
      <c r="BS30" s="209"/>
      <c r="BT30" s="209">
        <v>0</v>
      </c>
      <c r="BU30" s="209"/>
      <c r="BV30" s="209"/>
      <c r="BW30" s="209"/>
      <c r="BX30" s="209">
        <v>0</v>
      </c>
      <c r="BY30" s="209"/>
      <c r="BZ30" s="209"/>
      <c r="CA30" s="50"/>
      <c r="CB30" s="208"/>
      <c r="CC30" s="209"/>
      <c r="CD30" s="209"/>
      <c r="CE30" s="209"/>
      <c r="CF30" s="209">
        <v>0</v>
      </c>
      <c r="CG30" s="209"/>
      <c r="CH30" s="209"/>
      <c r="CI30" s="209"/>
      <c r="CJ30" s="209">
        <v>0</v>
      </c>
      <c r="CK30" s="209"/>
      <c r="CL30" s="209"/>
      <c r="CM30" s="50"/>
      <c r="CN30" s="208"/>
      <c r="CO30" s="209"/>
      <c r="CP30" s="209"/>
      <c r="CQ30" s="209"/>
      <c r="CR30" s="209">
        <v>0</v>
      </c>
      <c r="CS30" s="209"/>
      <c r="CT30" s="209"/>
      <c r="CU30" s="209"/>
      <c r="CV30" s="209">
        <v>0</v>
      </c>
      <c r="CW30" s="209"/>
      <c r="CX30" s="209"/>
      <c r="CY30" s="50"/>
      <c r="CZ30" s="229"/>
      <c r="DA30" s="230"/>
      <c r="DB30" s="225"/>
      <c r="DC30" s="230"/>
      <c r="DD30" s="230">
        <v>0.14285714285714285</v>
      </c>
      <c r="DE30" s="230"/>
      <c r="DF30" s="230"/>
      <c r="DG30" s="230"/>
      <c r="DH30" s="230">
        <f>BL30/AI30</f>
        <v>0</v>
      </c>
      <c r="DI30" s="230"/>
      <c r="DJ30" s="230"/>
      <c r="DK30" s="194"/>
      <c r="DL30" s="208"/>
      <c r="DM30" s="209"/>
      <c r="DN30" s="209">
        <v>3</v>
      </c>
      <c r="DO30" s="209"/>
      <c r="DP30" s="209">
        <v>10</v>
      </c>
      <c r="DQ30" s="209"/>
      <c r="DR30" s="209"/>
      <c r="DS30" s="209"/>
      <c r="DT30" s="209">
        <v>6</v>
      </c>
      <c r="DU30" s="209"/>
      <c r="DV30" s="209"/>
      <c r="DW30" s="50"/>
      <c r="DX30" s="208"/>
      <c r="DY30" s="209"/>
      <c r="DZ30" s="209">
        <v>3</v>
      </c>
      <c r="EA30" s="209"/>
      <c r="EB30" s="96"/>
      <c r="EC30" s="95"/>
      <c r="ED30" s="209"/>
      <c r="EE30" s="209"/>
      <c r="EF30" s="209">
        <v>5</v>
      </c>
      <c r="EG30" s="209"/>
      <c r="EH30" s="209"/>
      <c r="EI30" s="50"/>
    </row>
    <row r="31" spans="1:139" s="4" customFormat="1" ht="29.25" customHeight="1" thickBot="1">
      <c r="A31" s="121"/>
      <c r="B31" s="303" t="s">
        <v>117</v>
      </c>
      <c r="C31" s="134">
        <f t="shared" ref="C31:BF31" si="29">SUM(C28:C29)</f>
        <v>3</v>
      </c>
      <c r="D31" s="130">
        <f t="shared" si="29"/>
        <v>2</v>
      </c>
      <c r="E31" s="130">
        <f>SUM(E28:E29)</f>
        <v>2</v>
      </c>
      <c r="F31" s="124">
        <f>SUM(F28:F29)</f>
        <v>6</v>
      </c>
      <c r="G31" s="124">
        <f>SUM(G28:G30)</f>
        <v>8</v>
      </c>
      <c r="H31" s="124">
        <f t="shared" ref="H31:I31" si="30">SUM(H28:H30)</f>
        <v>4</v>
      </c>
      <c r="I31" s="124">
        <f t="shared" si="30"/>
        <v>4</v>
      </c>
      <c r="J31" s="124">
        <f>SUM(J28:J30)</f>
        <v>6</v>
      </c>
      <c r="K31" s="124">
        <f>SUM(K28:K30)</f>
        <v>10</v>
      </c>
      <c r="L31" s="124">
        <f>SUM(L28:L30)</f>
        <v>12</v>
      </c>
      <c r="M31" s="124">
        <f>SUM(M28:M30)</f>
        <v>10</v>
      </c>
      <c r="N31" s="125">
        <f>SUM(N28:N30)</f>
        <v>19</v>
      </c>
      <c r="O31" s="123">
        <f t="shared" si="29"/>
        <v>14</v>
      </c>
      <c r="P31" s="124">
        <f t="shared" si="29"/>
        <v>13</v>
      </c>
      <c r="Q31" s="124">
        <f>SUM(Q28:Q30)</f>
        <v>21</v>
      </c>
      <c r="R31" s="124">
        <f>SUM(R28:R30)</f>
        <v>29</v>
      </c>
      <c r="S31" s="124">
        <f>SUM(S28:S30)</f>
        <v>46</v>
      </c>
      <c r="T31" s="124">
        <f t="shared" ref="T31:U31" si="31">SUM(T28:T30)</f>
        <v>38</v>
      </c>
      <c r="U31" s="124">
        <f t="shared" si="31"/>
        <v>19</v>
      </c>
      <c r="V31" s="124">
        <f>SUM(V28:V30)</f>
        <v>21</v>
      </c>
      <c r="W31" s="124">
        <f>SUM(W28:W30)</f>
        <v>20</v>
      </c>
      <c r="X31" s="124">
        <f>SUM(X28:X30)</f>
        <v>16</v>
      </c>
      <c r="Y31" s="124">
        <f>SUM(Y28:Y30)</f>
        <v>25</v>
      </c>
      <c r="Z31" s="125">
        <f>SUM(Z28:Z30)</f>
        <v>31</v>
      </c>
      <c r="AA31" s="130">
        <f t="shared" si="29"/>
        <v>17</v>
      </c>
      <c r="AB31" s="130">
        <f t="shared" si="29"/>
        <v>15</v>
      </c>
      <c r="AC31" s="130">
        <f>SUM(AC28:AC29)</f>
        <v>23</v>
      </c>
      <c r="AD31" s="269">
        <f>SUM(AD28:AD30)</f>
        <v>35</v>
      </c>
      <c r="AE31" s="124">
        <f>SUM(AE28:AE30)</f>
        <v>54</v>
      </c>
      <c r="AF31" s="124">
        <f t="shared" ref="AF31:AG31" si="32">SUM(AF28:AF30)</f>
        <v>42</v>
      </c>
      <c r="AG31" s="124">
        <f t="shared" si="32"/>
        <v>23</v>
      </c>
      <c r="AH31" s="269">
        <f>SUM(AH28:AH30)</f>
        <v>27</v>
      </c>
      <c r="AI31" s="269">
        <f>SUM(AI28:AI30)</f>
        <v>30</v>
      </c>
      <c r="AJ31" s="124">
        <f>SUM(AJ28:AJ30)</f>
        <v>28</v>
      </c>
      <c r="AK31" s="124">
        <f>SUM(AK28:AK30)</f>
        <v>35</v>
      </c>
      <c r="AL31" s="125">
        <f>SUM(AL28:AL30)</f>
        <v>50</v>
      </c>
      <c r="AM31" s="120"/>
      <c r="AN31" s="124">
        <f t="shared" si="29"/>
        <v>2</v>
      </c>
      <c r="AO31" s="124">
        <f t="shared" si="29"/>
        <v>2</v>
      </c>
      <c r="AP31" s="124">
        <f t="shared" si="29"/>
        <v>2</v>
      </c>
      <c r="AQ31" s="124">
        <f>SUM(AQ28:AQ30)</f>
        <v>5</v>
      </c>
      <c r="AR31" s="124">
        <f>SUM(AR28:AR30)</f>
        <v>6</v>
      </c>
      <c r="AS31" s="124"/>
      <c r="AT31" s="124"/>
      <c r="AU31" s="147"/>
      <c r="AV31" s="130">
        <f t="shared" si="29"/>
        <v>4</v>
      </c>
      <c r="AW31" s="130">
        <f t="shared" si="29"/>
        <v>1</v>
      </c>
      <c r="AX31" s="130">
        <f t="shared" si="29"/>
        <v>3</v>
      </c>
      <c r="AY31" s="124">
        <f>SUM(AY28:AY30)</f>
        <v>3</v>
      </c>
      <c r="AZ31" s="124">
        <f>SUM(AZ28:AZ30)</f>
        <v>19</v>
      </c>
      <c r="BA31" s="124"/>
      <c r="BB31" s="124"/>
      <c r="BC31" s="147"/>
      <c r="BD31" s="134">
        <f t="shared" si="29"/>
        <v>6</v>
      </c>
      <c r="BE31" s="130">
        <f t="shared" si="29"/>
        <v>3</v>
      </c>
      <c r="BF31" s="130">
        <f t="shared" si="29"/>
        <v>5</v>
      </c>
      <c r="BG31" s="124">
        <f>SUM(BG28:BG30)</f>
        <v>8</v>
      </c>
      <c r="BH31" s="124">
        <f>SUM(BH28:BH30)</f>
        <v>25</v>
      </c>
      <c r="BI31" s="124">
        <f t="shared" ref="BI31:BJ31" si="33">SUM(BI28:BI30)</f>
        <v>16</v>
      </c>
      <c r="BJ31" s="124">
        <f t="shared" si="33"/>
        <v>12</v>
      </c>
      <c r="BK31" s="124">
        <f>SUM(BK28:BK30)</f>
        <v>11</v>
      </c>
      <c r="BL31" s="124">
        <f>SUM(BL28:BL30)</f>
        <v>15</v>
      </c>
      <c r="BM31" s="124">
        <f>SUM(BM28:BM30)</f>
        <v>15</v>
      </c>
      <c r="BN31" s="124">
        <f>SUM(BN28:BN30)</f>
        <v>15</v>
      </c>
      <c r="BO31" s="125">
        <f>SUM(BO28:BO30)</f>
        <v>28</v>
      </c>
      <c r="BP31" s="123">
        <f t="shared" ref="BP31:CD31" si="34">SUM(BP28:BP29)</f>
        <v>4</v>
      </c>
      <c r="BQ31" s="124">
        <f t="shared" si="34"/>
        <v>2</v>
      </c>
      <c r="BR31" s="124">
        <f>SUM(BR28:BR30)</f>
        <v>2</v>
      </c>
      <c r="BS31" s="124">
        <f>SUM(BS28:BS30)</f>
        <v>0</v>
      </c>
      <c r="BT31" s="124">
        <f>SUM(BT28:BT30)</f>
        <v>15</v>
      </c>
      <c r="BU31" s="124">
        <f t="shared" ref="BU31:BV31" si="35">SUM(BU28:BU30)</f>
        <v>11</v>
      </c>
      <c r="BV31" s="124">
        <f t="shared" si="35"/>
        <v>7</v>
      </c>
      <c r="BW31" s="124">
        <f>SUM(BW28:BW30)</f>
        <v>11</v>
      </c>
      <c r="BX31" s="124">
        <f>SUM(BX28:BX30)</f>
        <v>10</v>
      </c>
      <c r="BY31" s="124">
        <f>SUM(BY28:BY30)</f>
        <v>10</v>
      </c>
      <c r="BZ31" s="124">
        <f>SUM(BZ28:BZ30)</f>
        <v>10</v>
      </c>
      <c r="CA31" s="125">
        <f>SUM(CA28:CA30)</f>
        <v>22</v>
      </c>
      <c r="CB31" s="123">
        <f t="shared" si="34"/>
        <v>4</v>
      </c>
      <c r="CC31" s="124">
        <f t="shared" si="34"/>
        <v>1</v>
      </c>
      <c r="CD31" s="124">
        <f t="shared" si="34"/>
        <v>0</v>
      </c>
      <c r="CE31" s="124">
        <f>SUM(CE28:CE30)</f>
        <v>0</v>
      </c>
      <c r="CF31" s="124">
        <f>SUM(CF28:CF30)</f>
        <v>7</v>
      </c>
      <c r="CG31" s="124">
        <f t="shared" ref="CG31:CH31" si="36">SUM(CG28:CG30)</f>
        <v>4</v>
      </c>
      <c r="CH31" s="124">
        <f t="shared" si="36"/>
        <v>7</v>
      </c>
      <c r="CI31" s="124">
        <f>SUM(CI28:CI30)</f>
        <v>6</v>
      </c>
      <c r="CJ31" s="124">
        <f>SUM(CJ28:CJ30)</f>
        <v>5</v>
      </c>
      <c r="CK31" s="124">
        <f>SUM(CK28:CK30)</f>
        <v>8</v>
      </c>
      <c r="CL31" s="124">
        <f>SUM(CL28:CL30)</f>
        <v>7</v>
      </c>
      <c r="CM31" s="125">
        <f>SUM(CM28:CM30)</f>
        <v>18</v>
      </c>
      <c r="CN31" s="123">
        <f>SUM(CN27:CN29)</f>
        <v>1</v>
      </c>
      <c r="CO31" s="124">
        <f>SUM(CO27:CO29)</f>
        <v>1</v>
      </c>
      <c r="CP31" s="124">
        <f>SUM(CP28:CP29)</f>
        <v>0</v>
      </c>
      <c r="CQ31" s="124">
        <f t="shared" ref="CQ31:CY31" si="37">SUM(CQ28:CQ30)</f>
        <v>0</v>
      </c>
      <c r="CR31" s="124">
        <f t="shared" si="37"/>
        <v>2</v>
      </c>
      <c r="CS31" s="124">
        <f t="shared" si="37"/>
        <v>1</v>
      </c>
      <c r="CT31" s="124">
        <f t="shared" si="37"/>
        <v>2</v>
      </c>
      <c r="CU31" s="124">
        <f t="shared" si="37"/>
        <v>6</v>
      </c>
      <c r="CV31" s="124">
        <f t="shared" si="37"/>
        <v>4</v>
      </c>
      <c r="CW31" s="124">
        <f t="shared" si="37"/>
        <v>4</v>
      </c>
      <c r="CX31" s="124">
        <f t="shared" si="37"/>
        <v>6</v>
      </c>
      <c r="CY31" s="125">
        <f t="shared" si="37"/>
        <v>11</v>
      </c>
      <c r="CZ31" s="195">
        <v>0.35294117647058826</v>
      </c>
      <c r="DA31" s="101">
        <v>0.2</v>
      </c>
      <c r="DB31" s="101">
        <v>0.21739130434782608</v>
      </c>
      <c r="DC31" s="101">
        <v>0.22857142857142856</v>
      </c>
      <c r="DD31" s="101">
        <v>0.46296296296296297</v>
      </c>
      <c r="DE31" s="101">
        <f>BI31/AF31</f>
        <v>0.38095238095238093</v>
      </c>
      <c r="DF31" s="101">
        <f>BJ31/AG31</f>
        <v>0.52173913043478259</v>
      </c>
      <c r="DG31" s="101">
        <f>BK31/AH31</f>
        <v>0.40740740740740738</v>
      </c>
      <c r="DH31" s="101">
        <f>BL31/AI31</f>
        <v>0.5</v>
      </c>
      <c r="DI31" s="101">
        <f>BM31/AJ31</f>
        <v>0.5357142857142857</v>
      </c>
      <c r="DJ31" s="101">
        <f>BN31/AK31</f>
        <v>0.42857142857142855</v>
      </c>
      <c r="DK31" s="255">
        <f>BO31/AL31</f>
        <v>0.56000000000000005</v>
      </c>
      <c r="DL31" s="210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136"/>
      <c r="DX31" s="210"/>
      <c r="DY31" s="211"/>
      <c r="DZ31" s="211"/>
      <c r="EA31" s="211"/>
      <c r="EB31" s="289"/>
      <c r="EC31" s="148"/>
      <c r="ED31" s="211"/>
      <c r="EE31" s="211"/>
      <c r="EF31" s="211"/>
      <c r="EG31" s="211"/>
      <c r="EH31" s="211"/>
      <c r="EI31" s="136"/>
    </row>
    <row r="32" spans="1:139" s="4" customFormat="1" ht="37.5" customHeight="1">
      <c r="A32" s="341" t="s">
        <v>122</v>
      </c>
      <c r="B32" s="342"/>
      <c r="C32" s="131"/>
      <c r="D32" s="132"/>
      <c r="E32" s="218"/>
      <c r="F32" s="207"/>
      <c r="G32" s="207"/>
      <c r="H32" s="207"/>
      <c r="I32" s="207"/>
      <c r="J32" s="207"/>
      <c r="K32" s="207"/>
      <c r="L32" s="207"/>
      <c r="M32" s="207"/>
      <c r="N32" s="122"/>
      <c r="O32" s="126"/>
      <c r="P32" s="127"/>
      <c r="Q32" s="207"/>
      <c r="R32" s="207"/>
      <c r="S32" s="207"/>
      <c r="T32" s="207"/>
      <c r="U32" s="207"/>
      <c r="V32" s="207"/>
      <c r="W32" s="207"/>
      <c r="X32" s="207"/>
      <c r="Y32" s="207"/>
      <c r="Z32" s="122"/>
      <c r="AA32" s="132"/>
      <c r="AB32" s="128"/>
      <c r="AC32" s="212"/>
      <c r="AD32" s="223"/>
      <c r="AE32" s="223"/>
      <c r="AF32" s="223"/>
      <c r="AG32" s="223"/>
      <c r="AH32" s="223"/>
      <c r="AI32" s="223"/>
      <c r="AJ32" s="223"/>
      <c r="AK32" s="223"/>
      <c r="AL32" s="176"/>
      <c r="AM32" s="139"/>
      <c r="AN32" s="127"/>
      <c r="AO32" s="127"/>
      <c r="AP32" s="207"/>
      <c r="AQ32" s="207"/>
      <c r="AR32" s="207"/>
      <c r="AS32" s="207"/>
      <c r="AT32" s="207"/>
      <c r="AU32" s="143"/>
      <c r="AV32" s="132"/>
      <c r="AW32" s="132"/>
      <c r="AX32" s="218"/>
      <c r="AY32" s="207"/>
      <c r="AZ32" s="207"/>
      <c r="BA32" s="207"/>
      <c r="BB32" s="207"/>
      <c r="BC32" s="143"/>
      <c r="BD32" s="131"/>
      <c r="BE32" s="132"/>
      <c r="BF32" s="218"/>
      <c r="BG32" s="207"/>
      <c r="BH32" s="207"/>
      <c r="BI32" s="207"/>
      <c r="BJ32" s="207"/>
      <c r="BK32" s="207"/>
      <c r="BL32" s="207"/>
      <c r="BM32" s="207"/>
      <c r="BN32" s="207"/>
      <c r="BO32" s="122"/>
      <c r="BP32" s="271"/>
      <c r="BQ32" s="127"/>
      <c r="BR32" s="207"/>
      <c r="BS32" s="207"/>
      <c r="BT32" s="207"/>
      <c r="BU32" s="207"/>
      <c r="BV32" s="207"/>
      <c r="BW32" s="207"/>
      <c r="BX32" s="207"/>
      <c r="BY32" s="207"/>
      <c r="BZ32" s="207"/>
      <c r="CA32" s="122"/>
      <c r="CB32" s="271"/>
      <c r="CC32" s="127"/>
      <c r="CD32" s="207"/>
      <c r="CE32" s="207"/>
      <c r="CF32" s="207"/>
      <c r="CG32" s="207"/>
      <c r="CH32" s="207"/>
      <c r="CI32" s="207"/>
      <c r="CJ32" s="207"/>
      <c r="CK32" s="207"/>
      <c r="CL32" s="207"/>
      <c r="CM32" s="122"/>
      <c r="CN32" s="271"/>
      <c r="CO32" s="127"/>
      <c r="CP32" s="207"/>
      <c r="CQ32" s="207"/>
      <c r="CR32" s="207"/>
      <c r="CS32" s="207"/>
      <c r="CT32" s="207"/>
      <c r="CU32" s="207"/>
      <c r="CV32" s="207"/>
      <c r="CW32" s="207"/>
      <c r="CX32" s="207"/>
      <c r="CY32" s="122"/>
      <c r="CZ32" s="214"/>
      <c r="DA32" s="215"/>
      <c r="DB32" s="207"/>
      <c r="DC32" s="215"/>
      <c r="DD32" s="215"/>
      <c r="DE32" s="215"/>
      <c r="DF32" s="215"/>
      <c r="DG32" s="215"/>
      <c r="DH32" s="215"/>
      <c r="DI32" s="215"/>
      <c r="DJ32" s="215"/>
      <c r="DK32" s="193"/>
      <c r="DL32" s="126"/>
      <c r="DM32" s="127"/>
      <c r="DN32" s="207"/>
      <c r="DO32" s="207"/>
      <c r="DP32" s="207"/>
      <c r="DQ32" s="207"/>
      <c r="DR32" s="207"/>
      <c r="DS32" s="207"/>
      <c r="DT32" s="207"/>
      <c r="DU32" s="207"/>
      <c r="DV32" s="207"/>
      <c r="DW32" s="122"/>
      <c r="DX32" s="126"/>
      <c r="DY32" s="127"/>
      <c r="DZ32" s="207"/>
      <c r="EA32" s="207"/>
      <c r="EB32" s="290"/>
      <c r="EC32" s="146"/>
      <c r="ED32" s="207"/>
      <c r="EE32" s="207"/>
      <c r="EF32" s="207"/>
      <c r="EG32" s="207"/>
      <c r="EH32" s="207"/>
      <c r="EI32" s="122"/>
    </row>
    <row r="33" spans="1:139" s="4" customFormat="1" ht="29.25" customHeight="1">
      <c r="A33" s="34"/>
      <c r="B33" s="301" t="s">
        <v>82</v>
      </c>
      <c r="C33" s="219">
        <v>0</v>
      </c>
      <c r="D33" s="220">
        <v>0</v>
      </c>
      <c r="E33" s="220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1</v>
      </c>
      <c r="L33" s="209">
        <v>1</v>
      </c>
      <c r="M33" s="209">
        <v>1</v>
      </c>
      <c r="N33" s="50">
        <v>1</v>
      </c>
      <c r="O33" s="208">
        <v>69</v>
      </c>
      <c r="P33" s="209">
        <v>70</v>
      </c>
      <c r="Q33" s="209">
        <v>72</v>
      </c>
      <c r="R33" s="209">
        <v>59</v>
      </c>
      <c r="S33" s="209">
        <v>50</v>
      </c>
      <c r="T33" s="209">
        <v>56</v>
      </c>
      <c r="U33" s="209">
        <v>59</v>
      </c>
      <c r="V33" s="209">
        <v>61</v>
      </c>
      <c r="W33" s="209">
        <v>61</v>
      </c>
      <c r="X33" s="209">
        <v>67</v>
      </c>
      <c r="Y33" s="209">
        <v>88</v>
      </c>
      <c r="Z33" s="50">
        <v>113</v>
      </c>
      <c r="AA33" s="220">
        <v>69</v>
      </c>
      <c r="AB33" s="116">
        <v>70</v>
      </c>
      <c r="AC33" s="116">
        <v>72</v>
      </c>
      <c r="AD33" s="225">
        <v>59</v>
      </c>
      <c r="AE33" s="225">
        <v>50</v>
      </c>
      <c r="AF33" s="225">
        <v>56</v>
      </c>
      <c r="AG33" s="225">
        <v>59</v>
      </c>
      <c r="AH33" s="225">
        <v>61</v>
      </c>
      <c r="AI33" s="225">
        <v>62</v>
      </c>
      <c r="AJ33" s="225">
        <v>68</v>
      </c>
      <c r="AK33" s="225">
        <v>89</v>
      </c>
      <c r="AL33" s="175">
        <v>114</v>
      </c>
      <c r="AM33" s="64"/>
      <c r="AN33" s="209">
        <v>0</v>
      </c>
      <c r="AO33" s="209">
        <v>0</v>
      </c>
      <c r="AP33" s="209">
        <v>0</v>
      </c>
      <c r="AQ33" s="209">
        <v>0</v>
      </c>
      <c r="AR33" s="209">
        <v>0</v>
      </c>
      <c r="AS33" s="209"/>
      <c r="AT33" s="209"/>
      <c r="AU33" s="105"/>
      <c r="AV33" s="220">
        <v>57</v>
      </c>
      <c r="AW33" s="220">
        <v>59</v>
      </c>
      <c r="AX33" s="220">
        <v>65</v>
      </c>
      <c r="AY33" s="209">
        <v>34</v>
      </c>
      <c r="AZ33" s="209">
        <v>44</v>
      </c>
      <c r="BA33" s="209"/>
      <c r="BB33" s="209"/>
      <c r="BC33" s="105"/>
      <c r="BD33" s="219">
        <v>57</v>
      </c>
      <c r="BE33" s="220">
        <v>59</v>
      </c>
      <c r="BF33" s="220">
        <v>65</v>
      </c>
      <c r="BG33" s="209">
        <v>34</v>
      </c>
      <c r="BH33" s="209">
        <v>44</v>
      </c>
      <c r="BI33" s="209">
        <v>43</v>
      </c>
      <c r="BJ33" s="209">
        <v>50</v>
      </c>
      <c r="BK33" s="209">
        <v>51</v>
      </c>
      <c r="BL33" s="209">
        <v>53</v>
      </c>
      <c r="BM33" s="209">
        <v>52</v>
      </c>
      <c r="BN33" s="209">
        <v>68</v>
      </c>
      <c r="BO33" s="50">
        <v>101</v>
      </c>
      <c r="BP33" s="224">
        <v>37</v>
      </c>
      <c r="BQ33" s="209">
        <v>50</v>
      </c>
      <c r="BR33" s="209">
        <v>57</v>
      </c>
      <c r="BS33" s="209">
        <v>29</v>
      </c>
      <c r="BT33" s="209">
        <v>29</v>
      </c>
      <c r="BU33" s="209">
        <v>26</v>
      </c>
      <c r="BV33" s="209">
        <v>39</v>
      </c>
      <c r="BW33" s="209">
        <v>44</v>
      </c>
      <c r="BX33" s="209">
        <v>38</v>
      </c>
      <c r="BY33" s="209">
        <v>34</v>
      </c>
      <c r="BZ33" s="209">
        <v>52</v>
      </c>
      <c r="CA33" s="50">
        <v>90</v>
      </c>
      <c r="CB33" s="224">
        <v>36</v>
      </c>
      <c r="CC33" s="209">
        <v>31</v>
      </c>
      <c r="CD33" s="209">
        <v>48</v>
      </c>
      <c r="CE33" s="209">
        <v>26</v>
      </c>
      <c r="CF33" s="209">
        <v>18</v>
      </c>
      <c r="CG33" s="209">
        <v>23</v>
      </c>
      <c r="CH33" s="209">
        <v>22</v>
      </c>
      <c r="CI33" s="209">
        <v>34</v>
      </c>
      <c r="CJ33" s="209">
        <v>32</v>
      </c>
      <c r="CK33" s="209">
        <v>31</v>
      </c>
      <c r="CL33" s="209">
        <v>33</v>
      </c>
      <c r="CM33" s="50">
        <v>74</v>
      </c>
      <c r="CN33" s="224">
        <v>24</v>
      </c>
      <c r="CO33" s="209">
        <v>29</v>
      </c>
      <c r="CP33" s="209">
        <v>30</v>
      </c>
      <c r="CQ33" s="209">
        <v>21</v>
      </c>
      <c r="CR33" s="209">
        <v>11</v>
      </c>
      <c r="CS33" s="209">
        <v>15</v>
      </c>
      <c r="CT33" s="209">
        <v>19</v>
      </c>
      <c r="CU33" s="209">
        <v>20</v>
      </c>
      <c r="CV33" s="209">
        <v>25</v>
      </c>
      <c r="CW33" s="209">
        <v>21</v>
      </c>
      <c r="CX33" s="209">
        <v>27</v>
      </c>
      <c r="CY33" s="50">
        <v>54</v>
      </c>
      <c r="CZ33" s="229">
        <v>0.82608695652173914</v>
      </c>
      <c r="DA33" s="230">
        <v>0.84285714285714286</v>
      </c>
      <c r="DB33" s="230">
        <v>0.90277777777777779</v>
      </c>
      <c r="DC33" s="230">
        <v>0.57627118644067798</v>
      </c>
      <c r="DD33" s="230">
        <v>0.88</v>
      </c>
      <c r="DE33" s="230">
        <f>BI33/AF33</f>
        <v>0.7678571428571429</v>
      </c>
      <c r="DF33" s="230">
        <f>BJ33/AG33</f>
        <v>0.84745762711864403</v>
      </c>
      <c r="DG33" s="230">
        <f>BK33/AH33</f>
        <v>0.83606557377049184</v>
      </c>
      <c r="DH33" s="230">
        <f>BL33/AI33</f>
        <v>0.85483870967741937</v>
      </c>
      <c r="DI33" s="230">
        <f>BM33/AJ33</f>
        <v>0.76470588235294112</v>
      </c>
      <c r="DJ33" s="230">
        <f t="shared" ref="DJ33" si="38">BN33/AK33</f>
        <v>0.7640449438202247</v>
      </c>
      <c r="DK33" s="194">
        <f>BO33/AL33</f>
        <v>0.88596491228070173</v>
      </c>
      <c r="DL33" s="208">
        <v>48</v>
      </c>
      <c r="DM33" s="209">
        <v>32</v>
      </c>
      <c r="DN33" s="209">
        <v>32</v>
      </c>
      <c r="DO33" s="209">
        <v>38</v>
      </c>
      <c r="DP33" s="209">
        <v>45</v>
      </c>
      <c r="DQ33" s="209">
        <v>42</v>
      </c>
      <c r="DR33" s="209">
        <v>38</v>
      </c>
      <c r="DS33" s="209">
        <v>33</v>
      </c>
      <c r="DT33" s="209">
        <v>32</v>
      </c>
      <c r="DU33" s="209">
        <v>46</v>
      </c>
      <c r="DV33" s="209"/>
      <c r="DW33" s="50">
        <v>48</v>
      </c>
      <c r="DX33" s="208">
        <v>44</v>
      </c>
      <c r="DY33" s="209">
        <v>23</v>
      </c>
      <c r="DZ33" s="209">
        <v>25</v>
      </c>
      <c r="EA33" s="209">
        <v>35</v>
      </c>
      <c r="EB33" s="95">
        <v>31</v>
      </c>
      <c r="EC33" s="95">
        <v>26</v>
      </c>
      <c r="ED33" s="209">
        <v>30</v>
      </c>
      <c r="EE33" s="209">
        <v>30</v>
      </c>
      <c r="EF33" s="209">
        <v>37</v>
      </c>
      <c r="EG33" s="209">
        <v>39</v>
      </c>
      <c r="EH33" s="209"/>
      <c r="EI33" s="50">
        <v>31</v>
      </c>
    </row>
    <row r="34" spans="1:139" s="4" customFormat="1" ht="29.25" customHeight="1">
      <c r="A34" s="34"/>
      <c r="B34" s="301" t="s">
        <v>83</v>
      </c>
      <c r="C34" s="219">
        <v>0</v>
      </c>
      <c r="D34" s="220">
        <v>0</v>
      </c>
      <c r="E34" s="220">
        <v>0</v>
      </c>
      <c r="F34" s="209">
        <v>0</v>
      </c>
      <c r="G34" s="209">
        <v>0</v>
      </c>
      <c r="H34" s="209"/>
      <c r="I34" s="209"/>
      <c r="J34" s="209">
        <v>0</v>
      </c>
      <c r="K34" s="209">
        <v>0</v>
      </c>
      <c r="L34" s="209">
        <v>0</v>
      </c>
      <c r="M34" s="209">
        <v>0</v>
      </c>
      <c r="N34" s="50">
        <v>0</v>
      </c>
      <c r="O34" s="208">
        <v>28</v>
      </c>
      <c r="P34" s="209">
        <v>34</v>
      </c>
      <c r="Q34" s="209">
        <v>36</v>
      </c>
      <c r="R34" s="209">
        <v>35</v>
      </c>
      <c r="S34" s="209">
        <v>41</v>
      </c>
      <c r="T34" s="209"/>
      <c r="U34" s="209"/>
      <c r="V34" s="209">
        <v>12</v>
      </c>
      <c r="W34" s="209">
        <v>7</v>
      </c>
      <c r="X34" s="209">
        <v>2</v>
      </c>
      <c r="Y34" s="209">
        <v>0</v>
      </c>
      <c r="Z34" s="50">
        <v>1</v>
      </c>
      <c r="AA34" s="220">
        <v>28</v>
      </c>
      <c r="AB34" s="220">
        <v>34</v>
      </c>
      <c r="AC34" s="220">
        <v>36</v>
      </c>
      <c r="AD34" s="225">
        <v>35</v>
      </c>
      <c r="AE34" s="225">
        <v>41</v>
      </c>
      <c r="AF34" s="111"/>
      <c r="AG34" s="111"/>
      <c r="AH34" s="225">
        <v>12</v>
      </c>
      <c r="AI34" s="225">
        <v>7</v>
      </c>
      <c r="AJ34" s="225">
        <v>2</v>
      </c>
      <c r="AK34" s="225">
        <v>0</v>
      </c>
      <c r="AL34" s="175">
        <v>1</v>
      </c>
      <c r="AM34" s="64"/>
      <c r="AN34" s="209">
        <v>0</v>
      </c>
      <c r="AO34" s="209">
        <v>0</v>
      </c>
      <c r="AP34" s="209">
        <v>0</v>
      </c>
      <c r="AQ34" s="209">
        <v>0</v>
      </c>
      <c r="AR34" s="209">
        <v>0</v>
      </c>
      <c r="AS34" s="209"/>
      <c r="AT34" s="209"/>
      <c r="AU34" s="105"/>
      <c r="AV34" s="220">
        <v>26</v>
      </c>
      <c r="AW34" s="220">
        <v>28</v>
      </c>
      <c r="AX34" s="220">
        <v>34</v>
      </c>
      <c r="AY34" s="209">
        <v>34</v>
      </c>
      <c r="AZ34" s="209">
        <v>39</v>
      </c>
      <c r="BA34" s="209"/>
      <c r="BB34" s="209"/>
      <c r="BC34" s="105"/>
      <c r="BD34" s="219">
        <v>26</v>
      </c>
      <c r="BE34" s="220">
        <v>28</v>
      </c>
      <c r="BF34" s="220">
        <v>34</v>
      </c>
      <c r="BG34" s="209">
        <v>34</v>
      </c>
      <c r="BH34" s="209">
        <v>39</v>
      </c>
      <c r="BI34" s="209"/>
      <c r="BJ34" s="209"/>
      <c r="BK34" s="209">
        <v>9</v>
      </c>
      <c r="BL34" s="209">
        <v>7</v>
      </c>
      <c r="BM34" s="209">
        <v>0</v>
      </c>
      <c r="BN34" s="209"/>
      <c r="BO34" s="50">
        <v>1</v>
      </c>
      <c r="BP34" s="224">
        <v>18</v>
      </c>
      <c r="BQ34" s="225">
        <v>23</v>
      </c>
      <c r="BR34" s="225">
        <v>28</v>
      </c>
      <c r="BS34" s="225">
        <v>31</v>
      </c>
      <c r="BT34" s="225">
        <v>34</v>
      </c>
      <c r="BU34" s="225"/>
      <c r="BV34" s="225"/>
      <c r="BW34" s="225">
        <v>0</v>
      </c>
      <c r="BX34" s="225">
        <v>6</v>
      </c>
      <c r="BY34" s="225">
        <v>0</v>
      </c>
      <c r="BZ34" s="225"/>
      <c r="CA34" s="58">
        <v>1</v>
      </c>
      <c r="CB34" s="224">
        <v>16</v>
      </c>
      <c r="CC34" s="225">
        <v>16</v>
      </c>
      <c r="CD34" s="225">
        <v>22</v>
      </c>
      <c r="CE34" s="225">
        <v>26</v>
      </c>
      <c r="CF34" s="225">
        <v>32</v>
      </c>
      <c r="CG34" s="225"/>
      <c r="CH34" s="225"/>
      <c r="CI34" s="225">
        <v>0</v>
      </c>
      <c r="CJ34" s="225">
        <v>6</v>
      </c>
      <c r="CK34" s="225">
        <v>0</v>
      </c>
      <c r="CL34" s="225"/>
      <c r="CM34" s="58">
        <v>1</v>
      </c>
      <c r="CN34" s="224">
        <v>15</v>
      </c>
      <c r="CO34" s="225">
        <v>16</v>
      </c>
      <c r="CP34" s="225">
        <v>16</v>
      </c>
      <c r="CQ34" s="225">
        <v>20</v>
      </c>
      <c r="CR34" s="225">
        <v>31</v>
      </c>
      <c r="CS34" s="225"/>
      <c r="CT34" s="225"/>
      <c r="CU34" s="225">
        <v>0</v>
      </c>
      <c r="CV34" s="225">
        <v>6</v>
      </c>
      <c r="CW34" s="225">
        <v>0</v>
      </c>
      <c r="CX34" s="225"/>
      <c r="CY34" s="58">
        <v>1</v>
      </c>
      <c r="CZ34" s="229">
        <v>0.9285714285714286</v>
      </c>
      <c r="DA34" s="230">
        <v>0.82352941176470584</v>
      </c>
      <c r="DB34" s="230">
        <v>0.94444444444444442</v>
      </c>
      <c r="DC34" s="230">
        <v>0.97142857142857142</v>
      </c>
      <c r="DD34" s="230">
        <v>0.95121951219512191</v>
      </c>
      <c r="DE34" s="230"/>
      <c r="DF34" s="230"/>
      <c r="DG34" s="230">
        <f>BK34/AH34</f>
        <v>0.75</v>
      </c>
      <c r="DH34" s="230">
        <f>BL34/AI34</f>
        <v>1</v>
      </c>
      <c r="DI34" s="230">
        <f>BM34/AJ34</f>
        <v>0</v>
      </c>
      <c r="DJ34" s="230"/>
      <c r="DK34" s="194">
        <f>BO34/AL34</f>
        <v>1</v>
      </c>
      <c r="DL34" s="208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50"/>
      <c r="DX34" s="208"/>
      <c r="DY34" s="209"/>
      <c r="DZ34" s="209"/>
      <c r="EA34" s="209"/>
      <c r="EB34" s="95"/>
      <c r="EC34" s="95"/>
      <c r="ED34" s="209"/>
      <c r="EE34" s="209"/>
      <c r="EF34" s="209"/>
      <c r="EG34" s="209"/>
      <c r="EH34" s="209"/>
      <c r="EI34" s="50"/>
    </row>
    <row r="35" spans="1:139" s="4" customFormat="1" ht="34.5" customHeight="1">
      <c r="A35" s="34"/>
      <c r="B35" s="301" t="s">
        <v>86</v>
      </c>
      <c r="C35" s="219">
        <v>0</v>
      </c>
      <c r="D35" s="220"/>
      <c r="E35" s="220"/>
      <c r="F35" s="209"/>
      <c r="G35" s="209">
        <v>0</v>
      </c>
      <c r="H35" s="209">
        <v>0</v>
      </c>
      <c r="I35" s="209"/>
      <c r="J35" s="209"/>
      <c r="K35" s="209"/>
      <c r="L35" s="209"/>
      <c r="M35" s="209"/>
      <c r="N35" s="50"/>
      <c r="O35" s="208">
        <v>0</v>
      </c>
      <c r="P35" s="209"/>
      <c r="Q35" s="209"/>
      <c r="R35" s="209">
        <v>1</v>
      </c>
      <c r="S35" s="209">
        <v>0</v>
      </c>
      <c r="T35" s="209">
        <v>0</v>
      </c>
      <c r="U35" s="209"/>
      <c r="V35" s="209"/>
      <c r="W35" s="209"/>
      <c r="X35" s="209"/>
      <c r="Y35" s="209"/>
      <c r="Z35" s="50"/>
      <c r="AA35" s="220">
        <v>0</v>
      </c>
      <c r="AB35" s="220"/>
      <c r="AC35" s="220"/>
      <c r="AD35" s="225">
        <v>1</v>
      </c>
      <c r="AE35" s="225">
        <v>0</v>
      </c>
      <c r="AF35" s="225"/>
      <c r="AG35" s="225"/>
      <c r="AH35" s="225"/>
      <c r="AI35" s="225"/>
      <c r="AJ35" s="225"/>
      <c r="AK35" s="225"/>
      <c r="AL35" s="175"/>
      <c r="AM35" s="64"/>
      <c r="AN35" s="209"/>
      <c r="AO35" s="209"/>
      <c r="AP35" s="209"/>
      <c r="AQ35" s="209"/>
      <c r="AR35" s="209">
        <v>0</v>
      </c>
      <c r="AS35" s="209">
        <v>0</v>
      </c>
      <c r="AT35" s="209"/>
      <c r="AU35" s="105"/>
      <c r="AV35" s="220">
        <v>0</v>
      </c>
      <c r="AW35" s="220"/>
      <c r="AX35" s="220"/>
      <c r="AY35" s="209">
        <v>0</v>
      </c>
      <c r="AZ35" s="209">
        <v>0</v>
      </c>
      <c r="BA35" s="209">
        <v>0</v>
      </c>
      <c r="BB35" s="209"/>
      <c r="BC35" s="105"/>
      <c r="BD35" s="219">
        <v>0</v>
      </c>
      <c r="BE35" s="220"/>
      <c r="BF35" s="220"/>
      <c r="BG35" s="209">
        <f>AY35/AD35</f>
        <v>0</v>
      </c>
      <c r="BH35" s="209">
        <v>0</v>
      </c>
      <c r="BI35" s="209">
        <v>0</v>
      </c>
      <c r="BJ35" s="209"/>
      <c r="BK35" s="209"/>
      <c r="BL35" s="209"/>
      <c r="BM35" s="209"/>
      <c r="BN35" s="209"/>
      <c r="BO35" s="50"/>
      <c r="BP35" s="224">
        <v>0</v>
      </c>
      <c r="BQ35" s="225"/>
      <c r="BR35" s="225"/>
      <c r="BS35" s="225">
        <v>0</v>
      </c>
      <c r="BT35" s="225">
        <v>0</v>
      </c>
      <c r="BU35" s="225">
        <v>0</v>
      </c>
      <c r="BV35" s="225"/>
      <c r="BW35" s="225"/>
      <c r="BX35" s="225"/>
      <c r="BY35" s="225"/>
      <c r="BZ35" s="225"/>
      <c r="CA35" s="58"/>
      <c r="CB35" s="224">
        <v>0</v>
      </c>
      <c r="CC35" s="225"/>
      <c r="CD35" s="225"/>
      <c r="CE35" s="225">
        <v>0</v>
      </c>
      <c r="CF35" s="225">
        <v>0</v>
      </c>
      <c r="CG35" s="225">
        <v>0</v>
      </c>
      <c r="CH35" s="225"/>
      <c r="CI35" s="225"/>
      <c r="CJ35" s="225"/>
      <c r="CK35" s="225"/>
      <c r="CL35" s="225"/>
      <c r="CM35" s="58"/>
      <c r="CN35" s="224">
        <v>0</v>
      </c>
      <c r="CO35" s="225"/>
      <c r="CP35" s="225"/>
      <c r="CQ35" s="225">
        <v>0</v>
      </c>
      <c r="CR35" s="225">
        <v>0</v>
      </c>
      <c r="CS35" s="225">
        <v>0</v>
      </c>
      <c r="CT35" s="225"/>
      <c r="CU35" s="225"/>
      <c r="CV35" s="225"/>
      <c r="CW35" s="225"/>
      <c r="CX35" s="225"/>
      <c r="CY35" s="58"/>
      <c r="CZ35" s="229">
        <v>0</v>
      </c>
      <c r="DA35" s="230"/>
      <c r="DB35" s="225"/>
      <c r="DC35" s="230">
        <v>0</v>
      </c>
      <c r="DD35" s="230">
        <v>0</v>
      </c>
      <c r="DE35" s="230"/>
      <c r="DF35" s="230"/>
      <c r="DG35" s="230"/>
      <c r="DH35" s="230"/>
      <c r="DI35" s="230"/>
      <c r="DJ35" s="230"/>
      <c r="DK35" s="194"/>
      <c r="DL35" s="208"/>
      <c r="DM35" s="209"/>
      <c r="DN35" s="209"/>
      <c r="DO35" s="209">
        <v>2</v>
      </c>
      <c r="DP35" s="209"/>
      <c r="DQ35" s="209"/>
      <c r="DR35" s="209"/>
      <c r="DS35" s="209"/>
      <c r="DT35" s="209"/>
      <c r="DU35" s="209"/>
      <c r="DV35" s="209"/>
      <c r="DW35" s="50"/>
      <c r="DX35" s="208"/>
      <c r="DY35" s="209"/>
      <c r="DZ35" s="209"/>
      <c r="EA35" s="209">
        <v>2</v>
      </c>
      <c r="EB35" s="95"/>
      <c r="EC35" s="95"/>
      <c r="ED35" s="209"/>
      <c r="EE35" s="209"/>
      <c r="EF35" s="209"/>
      <c r="EG35" s="209"/>
      <c r="EH35" s="209"/>
      <c r="EI35" s="50"/>
    </row>
    <row r="36" spans="1:139" s="4" customFormat="1" ht="34.5" customHeight="1">
      <c r="A36" s="34"/>
      <c r="B36" s="302" t="s">
        <v>87</v>
      </c>
      <c r="C36" s="219"/>
      <c r="D36" s="220"/>
      <c r="E36" s="220"/>
      <c r="F36" s="209"/>
      <c r="G36" s="209">
        <v>0</v>
      </c>
      <c r="H36" s="209"/>
      <c r="I36" s="209"/>
      <c r="J36" s="209"/>
      <c r="K36" s="209"/>
      <c r="L36" s="209"/>
      <c r="M36" s="209"/>
      <c r="N36" s="50"/>
      <c r="O36" s="208"/>
      <c r="P36" s="209"/>
      <c r="Q36" s="209">
        <v>3</v>
      </c>
      <c r="R36" s="209"/>
      <c r="S36" s="209">
        <v>3</v>
      </c>
      <c r="T36" s="209"/>
      <c r="U36" s="209"/>
      <c r="V36" s="209"/>
      <c r="W36" s="209">
        <v>0</v>
      </c>
      <c r="X36" s="209"/>
      <c r="Y36" s="209"/>
      <c r="Z36" s="50"/>
      <c r="AA36" s="220"/>
      <c r="AB36" s="220"/>
      <c r="AC36" s="220">
        <v>3</v>
      </c>
      <c r="AD36" s="225"/>
      <c r="AE36" s="225">
        <v>3</v>
      </c>
      <c r="AF36" s="111"/>
      <c r="AG36" s="111"/>
      <c r="AH36" s="111"/>
      <c r="AI36" s="225">
        <v>0</v>
      </c>
      <c r="AJ36" s="111"/>
      <c r="AK36" s="111"/>
      <c r="AL36" s="111"/>
      <c r="AM36" s="64"/>
      <c r="AN36" s="209"/>
      <c r="AO36" s="209"/>
      <c r="AP36" s="209"/>
      <c r="AQ36" s="209"/>
      <c r="AR36" s="209">
        <v>0</v>
      </c>
      <c r="AS36" s="209"/>
      <c r="AT36" s="209"/>
      <c r="AU36" s="105"/>
      <c r="AV36" s="220"/>
      <c r="AW36" s="220"/>
      <c r="AX36" s="220">
        <v>0</v>
      </c>
      <c r="AY36" s="209"/>
      <c r="AZ36" s="209">
        <v>1</v>
      </c>
      <c r="BA36" s="209"/>
      <c r="BB36" s="209"/>
      <c r="BC36" s="105"/>
      <c r="BD36" s="219"/>
      <c r="BE36" s="220"/>
      <c r="BF36" s="220">
        <v>0</v>
      </c>
      <c r="BG36" s="209"/>
      <c r="BH36" s="209">
        <v>1</v>
      </c>
      <c r="BI36" s="209"/>
      <c r="BJ36" s="209"/>
      <c r="BK36" s="209"/>
      <c r="BL36" s="209"/>
      <c r="BM36" s="209"/>
      <c r="BN36" s="209"/>
      <c r="BO36" s="50"/>
      <c r="BP36" s="224"/>
      <c r="BQ36" s="225"/>
      <c r="BR36" s="225">
        <v>0</v>
      </c>
      <c r="BS36" s="225"/>
      <c r="BT36" s="225">
        <v>0</v>
      </c>
      <c r="BU36" s="225"/>
      <c r="BV36" s="225"/>
      <c r="BW36" s="225"/>
      <c r="BX36" s="225"/>
      <c r="BY36" s="225"/>
      <c r="BZ36" s="225"/>
      <c r="CA36" s="58"/>
      <c r="CB36" s="224"/>
      <c r="CC36" s="225"/>
      <c r="CD36" s="225">
        <v>0</v>
      </c>
      <c r="CE36" s="225"/>
      <c r="CF36" s="225">
        <v>0</v>
      </c>
      <c r="CG36" s="225"/>
      <c r="CH36" s="225"/>
      <c r="CI36" s="225"/>
      <c r="CJ36" s="225"/>
      <c r="CK36" s="225"/>
      <c r="CL36" s="225"/>
      <c r="CM36" s="58"/>
      <c r="CN36" s="224"/>
      <c r="CO36" s="225"/>
      <c r="CP36" s="225">
        <v>0</v>
      </c>
      <c r="CQ36" s="225"/>
      <c r="CR36" s="225">
        <v>0</v>
      </c>
      <c r="CS36" s="225"/>
      <c r="CT36" s="225"/>
      <c r="CU36" s="225"/>
      <c r="CV36" s="225"/>
      <c r="CW36" s="225"/>
      <c r="CX36" s="225"/>
      <c r="CY36" s="58"/>
      <c r="CZ36" s="229"/>
      <c r="DA36" s="230"/>
      <c r="DB36" s="230">
        <v>0</v>
      </c>
      <c r="DC36" s="230"/>
      <c r="DD36" s="230">
        <v>0.33333333333333331</v>
      </c>
      <c r="DE36" s="230"/>
      <c r="DF36" s="230"/>
      <c r="DG36" s="230"/>
      <c r="DH36" s="230"/>
      <c r="DI36" s="230"/>
      <c r="DJ36" s="230"/>
      <c r="DK36" s="194"/>
      <c r="DL36" s="208"/>
      <c r="DM36" s="209"/>
      <c r="DN36" s="209">
        <v>3</v>
      </c>
      <c r="DO36" s="209"/>
      <c r="DP36" s="209"/>
      <c r="DQ36" s="209"/>
      <c r="DR36" s="209"/>
      <c r="DS36" s="209"/>
      <c r="DT36" s="209">
        <v>6</v>
      </c>
      <c r="DU36" s="209"/>
      <c r="DV36" s="209"/>
      <c r="DW36" s="50"/>
      <c r="DX36" s="208"/>
      <c r="DY36" s="209"/>
      <c r="DZ36" s="209">
        <v>3</v>
      </c>
      <c r="EA36" s="209"/>
      <c r="EB36" s="95"/>
      <c r="EC36" s="95"/>
      <c r="ED36" s="209"/>
      <c r="EE36" s="209"/>
      <c r="EF36" s="209">
        <v>5</v>
      </c>
      <c r="EG36" s="209"/>
      <c r="EH36" s="209"/>
      <c r="EI36" s="50"/>
    </row>
    <row r="37" spans="1:139" s="4" customFormat="1" ht="29.25" customHeight="1" thickBot="1">
      <c r="A37" s="133"/>
      <c r="B37" s="303" t="s">
        <v>117</v>
      </c>
      <c r="C37" s="134">
        <f>SUM(C33:C35)</f>
        <v>0</v>
      </c>
      <c r="D37" s="130">
        <f>SUM(D33:D35)</f>
        <v>0</v>
      </c>
      <c r="E37" s="130">
        <f>SUM(E33:E35)</f>
        <v>0</v>
      </c>
      <c r="F37" s="124">
        <f>SUM(F33:F36)</f>
        <v>0</v>
      </c>
      <c r="G37" s="124">
        <v>0</v>
      </c>
      <c r="H37" s="124">
        <v>0</v>
      </c>
      <c r="I37" s="124">
        <v>0</v>
      </c>
      <c r="J37" s="124">
        <f>SUM(J33:J36)</f>
        <v>0</v>
      </c>
      <c r="K37" s="124">
        <f>SUM(K33:K36)</f>
        <v>1</v>
      </c>
      <c r="L37" s="124">
        <f>SUM(L33:L36)</f>
        <v>1</v>
      </c>
      <c r="M37" s="124">
        <f>SUM(M33:M36)</f>
        <v>1</v>
      </c>
      <c r="N37" s="125">
        <f>SUM(N33:N36)</f>
        <v>1</v>
      </c>
      <c r="O37" s="123">
        <f>SUM(O32:O35)</f>
        <v>97</v>
      </c>
      <c r="P37" s="124">
        <f>SUM(P32:P35)</f>
        <v>104</v>
      </c>
      <c r="Q37" s="124">
        <f>SUM(Q33:Q35)</f>
        <v>108</v>
      </c>
      <c r="R37" s="124">
        <f t="shared" ref="R37:AG37" si="39">SUM(R33:R36)</f>
        <v>95</v>
      </c>
      <c r="S37" s="124">
        <f t="shared" si="39"/>
        <v>94</v>
      </c>
      <c r="T37" s="124">
        <f t="shared" si="39"/>
        <v>56</v>
      </c>
      <c r="U37" s="124">
        <f t="shared" si="39"/>
        <v>59</v>
      </c>
      <c r="V37" s="124">
        <f>SUM(V33:V36)</f>
        <v>73</v>
      </c>
      <c r="W37" s="124">
        <f>SUM(W33:W36)</f>
        <v>68</v>
      </c>
      <c r="X37" s="124">
        <f>SUM(X33:X36)</f>
        <v>69</v>
      </c>
      <c r="Y37" s="124">
        <f>SUM(Y33:Y36)</f>
        <v>88</v>
      </c>
      <c r="Z37" s="125">
        <f>SUM(Z33:Z36)</f>
        <v>114</v>
      </c>
      <c r="AA37" s="130">
        <f t="shared" si="39"/>
        <v>97</v>
      </c>
      <c r="AB37" s="130">
        <f t="shared" si="39"/>
        <v>104</v>
      </c>
      <c r="AC37" s="130">
        <f t="shared" si="39"/>
        <v>111</v>
      </c>
      <c r="AD37" s="124">
        <f t="shared" si="39"/>
        <v>95</v>
      </c>
      <c r="AE37" s="124">
        <f t="shared" si="39"/>
        <v>94</v>
      </c>
      <c r="AF37" s="124">
        <f t="shared" si="39"/>
        <v>56</v>
      </c>
      <c r="AG37" s="124">
        <f t="shared" si="39"/>
        <v>59</v>
      </c>
      <c r="AH37" s="124">
        <f>SUM(AH33:AH36)</f>
        <v>73</v>
      </c>
      <c r="AI37" s="124">
        <f>SUM(AI33:AI36)</f>
        <v>69</v>
      </c>
      <c r="AJ37" s="124">
        <f>SUM(AJ33:AJ36)</f>
        <v>70</v>
      </c>
      <c r="AK37" s="124">
        <f>SUM(AK33:AK36)</f>
        <v>89</v>
      </c>
      <c r="AL37" s="125">
        <f>SUM(AL33:AL36)</f>
        <v>115</v>
      </c>
      <c r="AM37" s="120"/>
      <c r="AN37" s="124">
        <f t="shared" ref="AN37:BF37" si="40">SUM(AN33:AN35)</f>
        <v>0</v>
      </c>
      <c r="AO37" s="124">
        <f t="shared" si="40"/>
        <v>0</v>
      </c>
      <c r="AP37" s="124">
        <f t="shared" si="40"/>
        <v>0</v>
      </c>
      <c r="AQ37" s="124">
        <f>SUM(AQ33:AQ36)</f>
        <v>0</v>
      </c>
      <c r="AR37" s="124">
        <f>SUM(AR33:AR36)</f>
        <v>0</v>
      </c>
      <c r="AS37" s="124"/>
      <c r="AT37" s="124"/>
      <c r="AU37" s="147"/>
      <c r="AV37" s="130">
        <f t="shared" si="40"/>
        <v>83</v>
      </c>
      <c r="AW37" s="130">
        <f t="shared" si="40"/>
        <v>87</v>
      </c>
      <c r="AX37" s="130">
        <f t="shared" si="40"/>
        <v>99</v>
      </c>
      <c r="AY37" s="124">
        <f>SUM(AY33:AY36)</f>
        <v>68</v>
      </c>
      <c r="AZ37" s="124">
        <f>SUM(AZ33:AZ36)</f>
        <v>84</v>
      </c>
      <c r="BA37" s="124"/>
      <c r="BB37" s="124"/>
      <c r="BC37" s="147"/>
      <c r="BD37" s="134">
        <f t="shared" si="40"/>
        <v>83</v>
      </c>
      <c r="BE37" s="130">
        <f t="shared" si="40"/>
        <v>87</v>
      </c>
      <c r="BF37" s="130">
        <f t="shared" si="40"/>
        <v>99</v>
      </c>
      <c r="BG37" s="124">
        <f>SUM(BG33:BG36)</f>
        <v>68</v>
      </c>
      <c r="BH37" s="124">
        <f>SUM(BH33:BH36)</f>
        <v>84</v>
      </c>
      <c r="BI37" s="124">
        <f t="shared" ref="BI37:BJ37" si="41">SUM(BI33:BI36)</f>
        <v>43</v>
      </c>
      <c r="BJ37" s="124">
        <f t="shared" si="41"/>
        <v>50</v>
      </c>
      <c r="BK37" s="124">
        <f>SUM(BK33:BK36)</f>
        <v>60</v>
      </c>
      <c r="BL37" s="124">
        <f>SUM(BL33:BL36)</f>
        <v>60</v>
      </c>
      <c r="BM37" s="124">
        <f>SUM(BM33:BM36)</f>
        <v>52</v>
      </c>
      <c r="BN37" s="124">
        <f>SUM(BN33:BN36)</f>
        <v>68</v>
      </c>
      <c r="BO37" s="125">
        <f>SUM(BO33:BO36)</f>
        <v>102</v>
      </c>
      <c r="BP37" s="291">
        <f t="shared" ref="BP37:CD37" si="42">SUM(BP33:BP35)</f>
        <v>55</v>
      </c>
      <c r="BQ37" s="124">
        <f t="shared" si="42"/>
        <v>73</v>
      </c>
      <c r="BR37" s="124">
        <f t="shared" si="42"/>
        <v>85</v>
      </c>
      <c r="BS37" s="124">
        <f t="shared" ref="BS37:BY37" si="43">SUM(BS33:BS36)</f>
        <v>60</v>
      </c>
      <c r="BT37" s="124">
        <f t="shared" si="43"/>
        <v>63</v>
      </c>
      <c r="BU37" s="124">
        <f t="shared" si="43"/>
        <v>26</v>
      </c>
      <c r="BV37" s="124">
        <f t="shared" si="43"/>
        <v>39</v>
      </c>
      <c r="BW37" s="124">
        <f t="shared" si="43"/>
        <v>44</v>
      </c>
      <c r="BX37" s="124">
        <f t="shared" si="43"/>
        <v>44</v>
      </c>
      <c r="BY37" s="124">
        <f t="shared" si="43"/>
        <v>34</v>
      </c>
      <c r="BZ37" s="124">
        <f>SUM(BZ33:BZ36)</f>
        <v>52</v>
      </c>
      <c r="CA37" s="125">
        <f>SUM(CA33:CA36)</f>
        <v>91</v>
      </c>
      <c r="CB37" s="291">
        <f t="shared" si="42"/>
        <v>52</v>
      </c>
      <c r="CC37" s="124">
        <f t="shared" si="42"/>
        <v>47</v>
      </c>
      <c r="CD37" s="124">
        <f t="shared" si="42"/>
        <v>70</v>
      </c>
      <c r="CE37" s="124">
        <f>SUM(CE33:CE36)</f>
        <v>52</v>
      </c>
      <c r="CF37" s="124">
        <f>SUM(CF33:CF36)</f>
        <v>50</v>
      </c>
      <c r="CG37" s="124">
        <f t="shared" ref="CG37:CH37" si="44">SUM(CG33:CG36)</f>
        <v>23</v>
      </c>
      <c r="CH37" s="124">
        <f t="shared" si="44"/>
        <v>22</v>
      </c>
      <c r="CI37" s="124">
        <f>SUM(CI33:CI36)</f>
        <v>34</v>
      </c>
      <c r="CJ37" s="124">
        <f>SUM(CJ33:CJ36)</f>
        <v>38</v>
      </c>
      <c r="CK37" s="124">
        <f>SUM(CK33:CK36)</f>
        <v>31</v>
      </c>
      <c r="CL37" s="124">
        <f>SUM(CL33:CL36)</f>
        <v>33</v>
      </c>
      <c r="CM37" s="125">
        <f>SUM(CM33:CM36)</f>
        <v>75</v>
      </c>
      <c r="CN37" s="291">
        <f>SUM(CN32:CN35)</f>
        <v>39</v>
      </c>
      <c r="CO37" s="124">
        <f>SUM(CO32:CO35)</f>
        <v>45</v>
      </c>
      <c r="CP37" s="124">
        <f>SUM(CP33:CP35)</f>
        <v>46</v>
      </c>
      <c r="CQ37" s="124">
        <f t="shared" ref="CQ37:CW37" si="45">SUM(CQ33:CQ36)</f>
        <v>41</v>
      </c>
      <c r="CR37" s="124">
        <f t="shared" si="45"/>
        <v>42</v>
      </c>
      <c r="CS37" s="124">
        <f t="shared" si="45"/>
        <v>15</v>
      </c>
      <c r="CT37" s="124">
        <f t="shared" si="45"/>
        <v>19</v>
      </c>
      <c r="CU37" s="124">
        <f t="shared" si="45"/>
        <v>20</v>
      </c>
      <c r="CV37" s="124">
        <f t="shared" si="45"/>
        <v>31</v>
      </c>
      <c r="CW37" s="124">
        <f t="shared" si="45"/>
        <v>21</v>
      </c>
      <c r="CX37" s="124">
        <f>SUM(CX33:CX36)</f>
        <v>27</v>
      </c>
      <c r="CY37" s="125">
        <f>SUM(CY33:CY36)</f>
        <v>55</v>
      </c>
      <c r="CZ37" s="195">
        <v>0.85567010309278346</v>
      </c>
      <c r="DA37" s="101">
        <v>0.83653846153846156</v>
      </c>
      <c r="DB37" s="101">
        <v>0.89189189189189189</v>
      </c>
      <c r="DC37" s="101">
        <v>0.71578947368421053</v>
      </c>
      <c r="DD37" s="101">
        <v>0.8936170212765957</v>
      </c>
      <c r="DE37" s="101">
        <f>BI37/AF37</f>
        <v>0.7678571428571429</v>
      </c>
      <c r="DF37" s="101">
        <f>BJ37/AG37</f>
        <v>0.84745762711864403</v>
      </c>
      <c r="DG37" s="101">
        <f>BK37/AH37</f>
        <v>0.82191780821917804</v>
      </c>
      <c r="DH37" s="101">
        <f>BL37/AI37</f>
        <v>0.86956521739130432</v>
      </c>
      <c r="DI37" s="101">
        <f>BM37/AJ37</f>
        <v>0.74285714285714288</v>
      </c>
      <c r="DJ37" s="101">
        <f t="shared" ref="DJ37" si="46">BN37/AK37</f>
        <v>0.7640449438202247</v>
      </c>
      <c r="DK37" s="255">
        <f>BO37/AL37</f>
        <v>0.88695652173913042</v>
      </c>
      <c r="DL37" s="210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136"/>
      <c r="DX37" s="210"/>
      <c r="DY37" s="211"/>
      <c r="DZ37" s="211"/>
      <c r="EA37" s="211"/>
      <c r="EB37" s="148"/>
      <c r="EC37" s="148"/>
      <c r="ED37" s="211"/>
      <c r="EE37" s="211"/>
      <c r="EF37" s="211"/>
      <c r="EG37" s="211"/>
      <c r="EH37" s="211"/>
      <c r="EI37" s="136"/>
    </row>
    <row r="38" spans="1:139" s="4" customFormat="1" ht="37.5" customHeight="1">
      <c r="A38" s="341" t="s">
        <v>123</v>
      </c>
      <c r="B38" s="342"/>
      <c r="C38" s="131"/>
      <c r="D38" s="132"/>
      <c r="E38" s="218"/>
      <c r="F38" s="207"/>
      <c r="G38" s="207"/>
      <c r="H38" s="207"/>
      <c r="I38" s="207"/>
      <c r="J38" s="207"/>
      <c r="K38" s="207"/>
      <c r="L38" s="207"/>
      <c r="M38" s="207"/>
      <c r="N38" s="122"/>
      <c r="O38" s="126"/>
      <c r="P38" s="127"/>
      <c r="Q38" s="207"/>
      <c r="R38" s="207"/>
      <c r="S38" s="207"/>
      <c r="T38" s="207"/>
      <c r="U38" s="207"/>
      <c r="V38" s="207"/>
      <c r="W38" s="207"/>
      <c r="X38" s="207"/>
      <c r="Y38" s="207"/>
      <c r="Z38" s="122"/>
      <c r="AA38" s="128"/>
      <c r="AB38" s="128"/>
      <c r="AC38" s="212"/>
      <c r="AD38" s="223"/>
      <c r="AE38" s="223"/>
      <c r="AF38" s="223"/>
      <c r="AG38" s="223"/>
      <c r="AH38" s="223"/>
      <c r="AI38" s="223"/>
      <c r="AJ38" s="223"/>
      <c r="AK38" s="223"/>
      <c r="AL38" s="176"/>
      <c r="AM38" s="139"/>
      <c r="AN38" s="127"/>
      <c r="AO38" s="127"/>
      <c r="AP38" s="207"/>
      <c r="AQ38" s="207"/>
      <c r="AR38" s="207"/>
      <c r="AS38" s="207"/>
      <c r="AT38" s="207"/>
      <c r="AU38" s="143"/>
      <c r="AV38" s="132"/>
      <c r="AW38" s="132"/>
      <c r="AX38" s="218"/>
      <c r="AY38" s="207"/>
      <c r="AZ38" s="207"/>
      <c r="BA38" s="207"/>
      <c r="BB38" s="207"/>
      <c r="BC38" s="143"/>
      <c r="BD38" s="131"/>
      <c r="BE38" s="132"/>
      <c r="BF38" s="218"/>
      <c r="BG38" s="207"/>
      <c r="BH38" s="207"/>
      <c r="BI38" s="207"/>
      <c r="BJ38" s="207"/>
      <c r="BK38" s="207"/>
      <c r="BL38" s="207"/>
      <c r="BM38" s="207"/>
      <c r="BN38" s="207"/>
      <c r="BO38" s="122"/>
      <c r="BP38" s="126"/>
      <c r="BQ38" s="127"/>
      <c r="BR38" s="207"/>
      <c r="BS38" s="207"/>
      <c r="BT38" s="207"/>
      <c r="BU38" s="207"/>
      <c r="BV38" s="207"/>
      <c r="BW38" s="207"/>
      <c r="BX38" s="207"/>
      <c r="BY38" s="207"/>
      <c r="BZ38" s="207"/>
      <c r="CA38" s="122"/>
      <c r="CB38" s="126"/>
      <c r="CC38" s="127"/>
      <c r="CD38" s="207"/>
      <c r="CE38" s="207"/>
      <c r="CF38" s="207"/>
      <c r="CG38" s="207"/>
      <c r="CH38" s="207"/>
      <c r="CI38" s="207"/>
      <c r="CJ38" s="207"/>
      <c r="CK38" s="207"/>
      <c r="CL38" s="207"/>
      <c r="CM38" s="122"/>
      <c r="CN38" s="126"/>
      <c r="CO38" s="127"/>
      <c r="CP38" s="207"/>
      <c r="CQ38" s="207"/>
      <c r="CR38" s="207"/>
      <c r="CS38" s="207"/>
      <c r="CT38" s="207"/>
      <c r="CU38" s="207"/>
      <c r="CV38" s="207"/>
      <c r="CW38" s="207"/>
      <c r="CX38" s="207"/>
      <c r="CY38" s="122"/>
      <c r="CZ38" s="214"/>
      <c r="DA38" s="215"/>
      <c r="DB38" s="223"/>
      <c r="DC38" s="215"/>
      <c r="DD38" s="215"/>
      <c r="DE38" s="215"/>
      <c r="DF38" s="215"/>
      <c r="DG38" s="215"/>
      <c r="DH38" s="215"/>
      <c r="DI38" s="215"/>
      <c r="DJ38" s="215"/>
      <c r="DK38" s="193"/>
      <c r="DL38" s="126"/>
      <c r="DM38" s="127"/>
      <c r="DN38" s="207"/>
      <c r="DO38" s="207"/>
      <c r="DP38" s="207"/>
      <c r="DQ38" s="207"/>
      <c r="DR38" s="207"/>
      <c r="DS38" s="207"/>
      <c r="DT38" s="207"/>
      <c r="DU38" s="207"/>
      <c r="DV38" s="207"/>
      <c r="DW38" s="122"/>
      <c r="DX38" s="126"/>
      <c r="DY38" s="127"/>
      <c r="DZ38" s="207"/>
      <c r="EA38" s="207"/>
      <c r="EB38" s="146"/>
      <c r="EC38" s="146"/>
      <c r="ED38" s="207"/>
      <c r="EE38" s="207"/>
      <c r="EF38" s="207"/>
      <c r="EG38" s="207"/>
      <c r="EH38" s="207"/>
      <c r="EI38" s="122"/>
    </row>
    <row r="39" spans="1:139" s="4" customFormat="1" ht="29.25" customHeight="1">
      <c r="A39" s="243"/>
      <c r="B39" s="304" t="s">
        <v>82</v>
      </c>
      <c r="C39" s="219">
        <v>0</v>
      </c>
      <c r="D39" s="220">
        <v>0</v>
      </c>
      <c r="E39" s="220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50">
        <v>1</v>
      </c>
      <c r="O39" s="208">
        <v>53</v>
      </c>
      <c r="P39" s="209">
        <v>57</v>
      </c>
      <c r="Q39" s="209">
        <v>61</v>
      </c>
      <c r="R39" s="209">
        <v>54</v>
      </c>
      <c r="S39" s="209">
        <v>58</v>
      </c>
      <c r="T39" s="209">
        <v>60</v>
      </c>
      <c r="U39" s="209">
        <v>50</v>
      </c>
      <c r="V39" s="209">
        <v>64</v>
      </c>
      <c r="W39" s="209">
        <v>56</v>
      </c>
      <c r="X39" s="209">
        <v>58</v>
      </c>
      <c r="Y39" s="209">
        <v>57</v>
      </c>
      <c r="Z39" s="50">
        <v>58</v>
      </c>
      <c r="AA39" s="116">
        <v>53</v>
      </c>
      <c r="AB39" s="116">
        <v>57</v>
      </c>
      <c r="AC39" s="116">
        <v>61</v>
      </c>
      <c r="AD39" s="225">
        <v>54</v>
      </c>
      <c r="AE39" s="225">
        <v>58</v>
      </c>
      <c r="AF39" s="225">
        <v>60</v>
      </c>
      <c r="AG39" s="225">
        <v>50</v>
      </c>
      <c r="AH39" s="225">
        <v>64</v>
      </c>
      <c r="AI39" s="225">
        <v>56</v>
      </c>
      <c r="AJ39" s="225">
        <v>58</v>
      </c>
      <c r="AK39" s="225">
        <v>57</v>
      </c>
      <c r="AL39" s="175">
        <v>59</v>
      </c>
      <c r="AM39" s="64"/>
      <c r="AN39" s="209">
        <v>0</v>
      </c>
      <c r="AO39" s="209">
        <v>0</v>
      </c>
      <c r="AP39" s="209">
        <v>0</v>
      </c>
      <c r="AQ39" s="209">
        <v>0</v>
      </c>
      <c r="AR39" s="209">
        <v>0</v>
      </c>
      <c r="AS39" s="209"/>
      <c r="AT39" s="209"/>
      <c r="AU39" s="105"/>
      <c r="AV39" s="220">
        <v>29</v>
      </c>
      <c r="AW39" s="220">
        <v>41</v>
      </c>
      <c r="AX39" s="220">
        <v>47</v>
      </c>
      <c r="AY39" s="209">
        <v>29</v>
      </c>
      <c r="AZ39" s="209">
        <v>42</v>
      </c>
      <c r="BA39" s="209"/>
      <c r="BB39" s="209"/>
      <c r="BC39" s="105"/>
      <c r="BD39" s="219">
        <v>29</v>
      </c>
      <c r="BE39" s="220">
        <v>41</v>
      </c>
      <c r="BF39" s="220">
        <v>47</v>
      </c>
      <c r="BG39" s="209">
        <v>29</v>
      </c>
      <c r="BH39" s="209">
        <v>42</v>
      </c>
      <c r="BI39" s="209">
        <v>34</v>
      </c>
      <c r="BJ39" s="209">
        <v>46</v>
      </c>
      <c r="BK39" s="209">
        <v>44</v>
      </c>
      <c r="BL39" s="209">
        <v>43</v>
      </c>
      <c r="BM39" s="209">
        <v>47</v>
      </c>
      <c r="BN39" s="209">
        <v>38</v>
      </c>
      <c r="BO39" s="50">
        <v>49</v>
      </c>
      <c r="BP39" s="208">
        <v>22</v>
      </c>
      <c r="BQ39" s="209">
        <v>24</v>
      </c>
      <c r="BR39" s="209">
        <v>36</v>
      </c>
      <c r="BS39" s="209">
        <v>20</v>
      </c>
      <c r="BT39" s="209">
        <v>26</v>
      </c>
      <c r="BU39" s="209">
        <v>15</v>
      </c>
      <c r="BV39" s="209">
        <v>25</v>
      </c>
      <c r="BW39" s="209">
        <v>42</v>
      </c>
      <c r="BX39" s="209">
        <v>35</v>
      </c>
      <c r="BY39" s="209">
        <v>31</v>
      </c>
      <c r="BZ39" s="209">
        <v>31</v>
      </c>
      <c r="CA39" s="50">
        <v>41</v>
      </c>
      <c r="CB39" s="208">
        <v>15</v>
      </c>
      <c r="CC39" s="209">
        <v>18</v>
      </c>
      <c r="CD39" s="209">
        <v>25</v>
      </c>
      <c r="CE39" s="209">
        <v>19</v>
      </c>
      <c r="CF39" s="209">
        <v>19</v>
      </c>
      <c r="CG39" s="209">
        <v>11</v>
      </c>
      <c r="CH39" s="209">
        <v>13</v>
      </c>
      <c r="CI39" s="209">
        <v>26</v>
      </c>
      <c r="CJ39" s="209">
        <v>26</v>
      </c>
      <c r="CK39" s="209">
        <v>22</v>
      </c>
      <c r="CL39" s="209">
        <v>17</v>
      </c>
      <c r="CM39" s="50">
        <v>32</v>
      </c>
      <c r="CN39" s="208">
        <v>8</v>
      </c>
      <c r="CO39" s="209">
        <v>13</v>
      </c>
      <c r="CP39" s="209">
        <v>16</v>
      </c>
      <c r="CQ39" s="209">
        <v>12</v>
      </c>
      <c r="CR39" s="209">
        <v>14</v>
      </c>
      <c r="CS39" s="209">
        <v>8</v>
      </c>
      <c r="CT39" s="209">
        <v>10</v>
      </c>
      <c r="CU39" s="209">
        <v>12</v>
      </c>
      <c r="CV39" s="209">
        <v>19</v>
      </c>
      <c r="CW39" s="209">
        <v>18</v>
      </c>
      <c r="CX39" s="209">
        <v>12</v>
      </c>
      <c r="CY39" s="50">
        <v>18</v>
      </c>
      <c r="CZ39" s="229">
        <v>0.54716981132075471</v>
      </c>
      <c r="DA39" s="230">
        <v>0.7192982456140351</v>
      </c>
      <c r="DB39" s="230">
        <v>0.77049180327868849</v>
      </c>
      <c r="DC39" s="230">
        <v>0.53703703703703709</v>
      </c>
      <c r="DD39" s="230">
        <v>0.72413793103448276</v>
      </c>
      <c r="DE39" s="230">
        <f>BI39/AF39</f>
        <v>0.56666666666666665</v>
      </c>
      <c r="DF39" s="230">
        <f>BJ39/AG39</f>
        <v>0.92</v>
      </c>
      <c r="DG39" s="230">
        <f>BK39/AH39</f>
        <v>0.6875</v>
      </c>
      <c r="DH39" s="230">
        <f>BL39/AI39</f>
        <v>0.7678571428571429</v>
      </c>
      <c r="DI39" s="230">
        <f>BM39/AJ39</f>
        <v>0.81034482758620685</v>
      </c>
      <c r="DJ39" s="230">
        <f t="shared" ref="DJ39" si="47">BN39/AK39</f>
        <v>0.66666666666666663</v>
      </c>
      <c r="DK39" s="194">
        <f>BO39/AL39</f>
        <v>0.83050847457627119</v>
      </c>
      <c r="DL39" s="208">
        <v>25</v>
      </c>
      <c r="DM39" s="209">
        <v>25</v>
      </c>
      <c r="DN39" s="209">
        <v>24</v>
      </c>
      <c r="DO39" s="209">
        <v>26</v>
      </c>
      <c r="DP39" s="209">
        <v>25</v>
      </c>
      <c r="DQ39" s="209">
        <v>22</v>
      </c>
      <c r="DR39" s="209">
        <v>20</v>
      </c>
      <c r="DS39" s="209">
        <v>19</v>
      </c>
      <c r="DT39" s="209">
        <v>23</v>
      </c>
      <c r="DU39" s="209">
        <v>28</v>
      </c>
      <c r="DV39" s="209">
        <v>42</v>
      </c>
      <c r="DW39" s="50">
        <v>49</v>
      </c>
      <c r="DX39" s="208">
        <v>17</v>
      </c>
      <c r="DY39" s="209">
        <v>17</v>
      </c>
      <c r="DZ39" s="209">
        <v>15</v>
      </c>
      <c r="EA39" s="209">
        <v>15</v>
      </c>
      <c r="EB39" s="95">
        <v>15</v>
      </c>
      <c r="EC39" s="95">
        <v>13</v>
      </c>
      <c r="ED39" s="209">
        <v>14</v>
      </c>
      <c r="EE39" s="209">
        <v>13</v>
      </c>
      <c r="EF39" s="209">
        <v>15</v>
      </c>
      <c r="EG39" s="209">
        <v>19</v>
      </c>
      <c r="EH39" s="209">
        <v>21</v>
      </c>
      <c r="EI39" s="50">
        <v>25</v>
      </c>
    </row>
    <row r="40" spans="1:139" s="4" customFormat="1" ht="29.25" customHeight="1">
      <c r="A40" s="243"/>
      <c r="B40" s="302" t="s">
        <v>87</v>
      </c>
      <c r="C40" s="219"/>
      <c r="D40" s="220"/>
      <c r="E40" s="220">
        <v>0</v>
      </c>
      <c r="F40" s="209"/>
      <c r="G40" s="209">
        <v>0</v>
      </c>
      <c r="H40" s="209"/>
      <c r="I40" s="209"/>
      <c r="J40" s="209"/>
      <c r="K40" s="209"/>
      <c r="L40" s="209"/>
      <c r="M40" s="209"/>
      <c r="N40" s="50"/>
      <c r="O40" s="208"/>
      <c r="P40" s="209"/>
      <c r="Q40" s="209">
        <v>4</v>
      </c>
      <c r="R40" s="209"/>
      <c r="S40" s="209">
        <v>9</v>
      </c>
      <c r="T40" s="209"/>
      <c r="U40" s="209"/>
      <c r="V40" s="209"/>
      <c r="W40" s="209">
        <v>7</v>
      </c>
      <c r="X40" s="209"/>
      <c r="Y40" s="209"/>
      <c r="Z40" s="50"/>
      <c r="AA40" s="116"/>
      <c r="AB40" s="116"/>
      <c r="AC40" s="116">
        <v>4</v>
      </c>
      <c r="AD40" s="225"/>
      <c r="AE40" s="225">
        <v>9</v>
      </c>
      <c r="AF40" s="111"/>
      <c r="AG40" s="111"/>
      <c r="AH40" s="111"/>
      <c r="AI40" s="225">
        <v>7</v>
      </c>
      <c r="AJ40" s="111"/>
      <c r="AK40" s="111"/>
      <c r="AL40" s="111"/>
      <c r="AM40" s="64"/>
      <c r="AN40" s="209"/>
      <c r="AO40" s="209"/>
      <c r="AP40" s="209">
        <v>0</v>
      </c>
      <c r="AQ40" s="209"/>
      <c r="AR40" s="209">
        <v>0</v>
      </c>
      <c r="AS40" s="209"/>
      <c r="AT40" s="209"/>
      <c r="AU40" s="105"/>
      <c r="AV40" s="220"/>
      <c r="AW40" s="220"/>
      <c r="AX40" s="220">
        <v>0</v>
      </c>
      <c r="AY40" s="209"/>
      <c r="AZ40" s="209">
        <v>1</v>
      </c>
      <c r="BA40" s="209"/>
      <c r="BB40" s="209"/>
      <c r="BC40" s="105"/>
      <c r="BD40" s="219"/>
      <c r="BE40" s="220"/>
      <c r="BF40" s="220">
        <v>0</v>
      </c>
      <c r="BG40" s="209"/>
      <c r="BH40" s="209">
        <v>1</v>
      </c>
      <c r="BI40" s="209"/>
      <c r="BJ40" s="209"/>
      <c r="BK40" s="209"/>
      <c r="BL40" s="209">
        <v>0</v>
      </c>
      <c r="BM40" s="209"/>
      <c r="BN40" s="209"/>
      <c r="BO40" s="50"/>
      <c r="BP40" s="208"/>
      <c r="BQ40" s="209"/>
      <c r="BR40" s="209">
        <v>0</v>
      </c>
      <c r="BS40" s="209"/>
      <c r="BT40" s="209">
        <v>0</v>
      </c>
      <c r="BU40" s="209"/>
      <c r="BV40" s="209"/>
      <c r="BW40" s="209"/>
      <c r="BX40" s="209">
        <v>0</v>
      </c>
      <c r="BY40" s="209"/>
      <c r="BZ40" s="209"/>
      <c r="CA40" s="50"/>
      <c r="CB40" s="208"/>
      <c r="CC40" s="209"/>
      <c r="CD40" s="209">
        <v>0</v>
      </c>
      <c r="CE40" s="209"/>
      <c r="CF40" s="209">
        <v>0</v>
      </c>
      <c r="CG40" s="209"/>
      <c r="CH40" s="209"/>
      <c r="CI40" s="209"/>
      <c r="CJ40" s="209">
        <v>0</v>
      </c>
      <c r="CK40" s="209"/>
      <c r="CL40" s="209"/>
      <c r="CM40" s="50"/>
      <c r="CN40" s="208"/>
      <c r="CO40" s="209"/>
      <c r="CP40" s="209">
        <v>0</v>
      </c>
      <c r="CQ40" s="209"/>
      <c r="CR40" s="209">
        <v>0</v>
      </c>
      <c r="CS40" s="209"/>
      <c r="CT40" s="209"/>
      <c r="CU40" s="209"/>
      <c r="CV40" s="209">
        <v>0</v>
      </c>
      <c r="CW40" s="209"/>
      <c r="CX40" s="209"/>
      <c r="CY40" s="50"/>
      <c r="CZ40" s="229"/>
      <c r="DA40" s="230"/>
      <c r="DB40" s="230">
        <v>0</v>
      </c>
      <c r="DC40" s="230"/>
      <c r="DD40" s="230">
        <v>0.1111111111111111</v>
      </c>
      <c r="DE40" s="230"/>
      <c r="DF40" s="230"/>
      <c r="DG40" s="230"/>
      <c r="DH40" s="230">
        <f>BL40/AI40</f>
        <v>0</v>
      </c>
      <c r="DI40" s="230"/>
      <c r="DJ40" s="230"/>
      <c r="DK40" s="194"/>
      <c r="DL40" s="208"/>
      <c r="DM40" s="209"/>
      <c r="DN40" s="209">
        <v>4</v>
      </c>
      <c r="DO40" s="209"/>
      <c r="DP40" s="209">
        <v>8</v>
      </c>
      <c r="DQ40" s="209"/>
      <c r="DR40" s="209"/>
      <c r="DS40" s="209"/>
      <c r="DT40" s="209">
        <v>6</v>
      </c>
      <c r="DU40" s="209"/>
      <c r="DV40" s="209"/>
      <c r="DW40" s="50"/>
      <c r="DX40" s="208"/>
      <c r="DY40" s="209"/>
      <c r="DZ40" s="209">
        <v>4</v>
      </c>
      <c r="EA40" s="209"/>
      <c r="EB40" s="95"/>
      <c r="EC40" s="95"/>
      <c r="ED40" s="209"/>
      <c r="EE40" s="209"/>
      <c r="EF40" s="209">
        <v>5</v>
      </c>
      <c r="EG40" s="209"/>
      <c r="EH40" s="209"/>
      <c r="EI40" s="50"/>
    </row>
    <row r="41" spans="1:139" s="4" customFormat="1" ht="29.25" customHeight="1" thickBot="1">
      <c r="A41" s="268"/>
      <c r="B41" s="303" t="s">
        <v>117</v>
      </c>
      <c r="C41" s="221"/>
      <c r="D41" s="222"/>
      <c r="E41" s="130">
        <f>SUM(E39:E40)</f>
        <v>0</v>
      </c>
      <c r="F41" s="124">
        <f>SUM(F39:F40)</f>
        <v>0</v>
      </c>
      <c r="G41" s="124">
        <f>SUM(G39:G40)</f>
        <v>0</v>
      </c>
      <c r="H41" s="124">
        <f t="shared" ref="H41:I41" si="48">SUM(H39:H40)</f>
        <v>0</v>
      </c>
      <c r="I41" s="124">
        <f t="shared" si="48"/>
        <v>0</v>
      </c>
      <c r="J41" s="124">
        <f>SUM(J39:J40)</f>
        <v>0</v>
      </c>
      <c r="K41" s="124">
        <f>SUM(K39:K40)</f>
        <v>0</v>
      </c>
      <c r="L41" s="124">
        <f>SUM(L39:L40)</f>
        <v>0</v>
      </c>
      <c r="M41" s="124">
        <f>SUM(M39:M40)</f>
        <v>0</v>
      </c>
      <c r="N41" s="125">
        <f>SUM(N39:N40)</f>
        <v>1</v>
      </c>
      <c r="O41" s="123">
        <f t="shared" ref="O41:AD41" si="49">SUM(O39:O40)</f>
        <v>53</v>
      </c>
      <c r="P41" s="124">
        <f t="shared" si="49"/>
        <v>57</v>
      </c>
      <c r="Q41" s="124">
        <f t="shared" si="49"/>
        <v>65</v>
      </c>
      <c r="R41" s="124">
        <f t="shared" si="49"/>
        <v>54</v>
      </c>
      <c r="S41" s="124">
        <f>SUM(S39:S40)</f>
        <v>67</v>
      </c>
      <c r="T41" s="124">
        <f t="shared" ref="T41:U41" si="50">SUM(T39:T40)</f>
        <v>60</v>
      </c>
      <c r="U41" s="124">
        <f t="shared" si="50"/>
        <v>50</v>
      </c>
      <c r="V41" s="124">
        <f>SUM(V39:V40)</f>
        <v>64</v>
      </c>
      <c r="W41" s="124">
        <f>SUM(W39:W40)</f>
        <v>63</v>
      </c>
      <c r="X41" s="124">
        <f>SUM(X39:X40)</f>
        <v>58</v>
      </c>
      <c r="Y41" s="124">
        <f>SUM(Y39:Y40)</f>
        <v>57</v>
      </c>
      <c r="Z41" s="125">
        <f>SUM(Z39:Z40)</f>
        <v>58</v>
      </c>
      <c r="AA41" s="264">
        <f t="shared" si="49"/>
        <v>53</v>
      </c>
      <c r="AB41" s="264">
        <f t="shared" si="49"/>
        <v>57</v>
      </c>
      <c r="AC41" s="264">
        <f t="shared" si="49"/>
        <v>65</v>
      </c>
      <c r="AD41" s="269">
        <f t="shared" si="49"/>
        <v>54</v>
      </c>
      <c r="AE41" s="269">
        <f>SUM(AE39:AE40)</f>
        <v>67</v>
      </c>
      <c r="AF41" s="269">
        <f t="shared" ref="AF41:AG41" si="51">SUM(AF39:AF40)</f>
        <v>60</v>
      </c>
      <c r="AG41" s="269">
        <f t="shared" si="51"/>
        <v>50</v>
      </c>
      <c r="AH41" s="269">
        <f>SUM(AH39:AH40)</f>
        <v>64</v>
      </c>
      <c r="AI41" s="269">
        <f>SUM(AI39:AI40)</f>
        <v>63</v>
      </c>
      <c r="AJ41" s="124">
        <f>SUM(AJ39:AJ40)</f>
        <v>58</v>
      </c>
      <c r="AK41" s="124">
        <f>SUM(AK39:AK40)</f>
        <v>57</v>
      </c>
      <c r="AL41" s="147">
        <f>SUM(AL39:AL40)</f>
        <v>59</v>
      </c>
      <c r="AM41" s="120"/>
      <c r="AN41" s="211"/>
      <c r="AO41" s="211"/>
      <c r="AP41" s="211">
        <f>SUM(AP39:AP40)</f>
        <v>0</v>
      </c>
      <c r="AQ41" s="124">
        <f>SUM(AQ39:AQ40)</f>
        <v>0</v>
      </c>
      <c r="AR41" s="124">
        <v>0</v>
      </c>
      <c r="AS41" s="124"/>
      <c r="AT41" s="124"/>
      <c r="AU41" s="147"/>
      <c r="AV41" s="130">
        <f t="shared" ref="AV41:BJ41" si="52">SUM(AV39:AV40)</f>
        <v>29</v>
      </c>
      <c r="AW41" s="130">
        <f t="shared" si="52"/>
        <v>41</v>
      </c>
      <c r="AX41" s="130">
        <f t="shared" si="52"/>
        <v>47</v>
      </c>
      <c r="AY41" s="124">
        <f t="shared" si="52"/>
        <v>29</v>
      </c>
      <c r="AZ41" s="124">
        <f t="shared" si="52"/>
        <v>43</v>
      </c>
      <c r="BA41" s="124"/>
      <c r="BB41" s="124"/>
      <c r="BC41" s="147"/>
      <c r="BD41" s="134">
        <f t="shared" si="52"/>
        <v>29</v>
      </c>
      <c r="BE41" s="130">
        <f t="shared" si="52"/>
        <v>41</v>
      </c>
      <c r="BF41" s="130">
        <f t="shared" si="52"/>
        <v>47</v>
      </c>
      <c r="BG41" s="124">
        <f t="shared" si="52"/>
        <v>29</v>
      </c>
      <c r="BH41" s="124">
        <f t="shared" si="52"/>
        <v>43</v>
      </c>
      <c r="BI41" s="124">
        <f t="shared" si="52"/>
        <v>34</v>
      </c>
      <c r="BJ41" s="124">
        <f t="shared" si="52"/>
        <v>46</v>
      </c>
      <c r="BK41" s="124">
        <f>SUM(BK39:BK40)</f>
        <v>44</v>
      </c>
      <c r="BL41" s="124">
        <f>SUM(BL39:BL40)</f>
        <v>43</v>
      </c>
      <c r="BM41" s="124">
        <f>SUM(BM39:BM40)</f>
        <v>47</v>
      </c>
      <c r="BN41" s="124">
        <f>SUM(BN39:BN40)</f>
        <v>38</v>
      </c>
      <c r="BO41" s="125">
        <f>SUM(BO39:BO40)</f>
        <v>49</v>
      </c>
      <c r="BP41" s="123">
        <f t="shared" ref="BP41:BV41" si="53">SUM(BP38:BP40)</f>
        <v>22</v>
      </c>
      <c r="BQ41" s="124">
        <f t="shared" si="53"/>
        <v>24</v>
      </c>
      <c r="BR41" s="124">
        <f t="shared" si="53"/>
        <v>36</v>
      </c>
      <c r="BS41" s="124">
        <f t="shared" si="53"/>
        <v>20</v>
      </c>
      <c r="BT41" s="124">
        <f t="shared" si="53"/>
        <v>26</v>
      </c>
      <c r="BU41" s="124">
        <f t="shared" si="53"/>
        <v>15</v>
      </c>
      <c r="BV41" s="124">
        <f t="shared" si="53"/>
        <v>25</v>
      </c>
      <c r="BW41" s="124">
        <f t="shared" ref="BW41:CK41" si="54">SUM(BW39:BW40)</f>
        <v>42</v>
      </c>
      <c r="BX41" s="124">
        <f t="shared" si="54"/>
        <v>35</v>
      </c>
      <c r="BY41" s="124">
        <f t="shared" si="54"/>
        <v>31</v>
      </c>
      <c r="BZ41" s="124">
        <f>SUM(BZ39:BZ40)</f>
        <v>31</v>
      </c>
      <c r="CA41" s="125">
        <f>SUM(CA39:CA40)</f>
        <v>41</v>
      </c>
      <c r="CB41" s="123">
        <f t="shared" si="54"/>
        <v>15</v>
      </c>
      <c r="CC41" s="124">
        <f t="shared" si="54"/>
        <v>18</v>
      </c>
      <c r="CD41" s="124">
        <f t="shared" si="54"/>
        <v>25</v>
      </c>
      <c r="CE41" s="124">
        <f t="shared" si="54"/>
        <v>19</v>
      </c>
      <c r="CF41" s="124">
        <f t="shared" si="54"/>
        <v>19</v>
      </c>
      <c r="CG41" s="124">
        <f t="shared" si="54"/>
        <v>11</v>
      </c>
      <c r="CH41" s="124">
        <f t="shared" si="54"/>
        <v>13</v>
      </c>
      <c r="CI41" s="124">
        <f t="shared" si="54"/>
        <v>26</v>
      </c>
      <c r="CJ41" s="124">
        <f t="shared" si="54"/>
        <v>26</v>
      </c>
      <c r="CK41" s="124">
        <f t="shared" si="54"/>
        <v>22</v>
      </c>
      <c r="CL41" s="124">
        <f>SUM(CL39:CL40)</f>
        <v>17</v>
      </c>
      <c r="CM41" s="125">
        <f>SUM(CM39:CM40)</f>
        <v>32</v>
      </c>
      <c r="CN41" s="123">
        <f t="shared" ref="CN41:CQ41" si="55">SUM(CN39:CN40)</f>
        <v>8</v>
      </c>
      <c r="CO41" s="124">
        <f t="shared" si="55"/>
        <v>13</v>
      </c>
      <c r="CP41" s="124">
        <f t="shared" si="55"/>
        <v>16</v>
      </c>
      <c r="CQ41" s="124">
        <f t="shared" si="55"/>
        <v>12</v>
      </c>
      <c r="CR41" s="124">
        <f>SUM(CR39:CR40)</f>
        <v>14</v>
      </c>
      <c r="CS41" s="124">
        <f t="shared" ref="CS41:CT41" si="56">SUM(CS39:CS40)</f>
        <v>8</v>
      </c>
      <c r="CT41" s="124">
        <f t="shared" si="56"/>
        <v>10</v>
      </c>
      <c r="CU41" s="124">
        <f>SUM(CU39:CU40)</f>
        <v>12</v>
      </c>
      <c r="CV41" s="124">
        <f>SUM(CV39:CV40)</f>
        <v>19</v>
      </c>
      <c r="CW41" s="124">
        <f>SUM(CW39:CW40)</f>
        <v>18</v>
      </c>
      <c r="CX41" s="124">
        <f>SUM(CX39:CX40)</f>
        <v>12</v>
      </c>
      <c r="CY41" s="125">
        <f>SUM(CY39:CY40)</f>
        <v>18</v>
      </c>
      <c r="CZ41" s="195">
        <v>0.54716981132075471</v>
      </c>
      <c r="DA41" s="101">
        <v>0.7192982456140351</v>
      </c>
      <c r="DB41" s="101">
        <v>0.72307692307692306</v>
      </c>
      <c r="DC41" s="101">
        <v>0.53703703703703709</v>
      </c>
      <c r="DD41" s="101">
        <v>0.64179104477611937</v>
      </c>
      <c r="DE41" s="101">
        <f>BI41/AF41</f>
        <v>0.56666666666666665</v>
      </c>
      <c r="DF41" s="101">
        <f>BJ41/AG41</f>
        <v>0.92</v>
      </c>
      <c r="DG41" s="101">
        <f>BK41/AH41</f>
        <v>0.6875</v>
      </c>
      <c r="DH41" s="101">
        <f>BL41/AI41</f>
        <v>0.68253968253968256</v>
      </c>
      <c r="DI41" s="101">
        <f>BM41/AJ41</f>
        <v>0.81034482758620685</v>
      </c>
      <c r="DJ41" s="101">
        <f>BN41/AK41</f>
        <v>0.66666666666666663</v>
      </c>
      <c r="DK41" s="255">
        <f>BO41/AL41</f>
        <v>0.83050847457627119</v>
      </c>
      <c r="DL41" s="210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136"/>
      <c r="DX41" s="210"/>
      <c r="DY41" s="211"/>
      <c r="DZ41" s="211"/>
      <c r="EA41" s="211"/>
      <c r="EB41" s="148"/>
      <c r="EC41" s="148"/>
      <c r="ED41" s="211"/>
      <c r="EE41" s="211"/>
      <c r="EF41" s="211"/>
      <c r="EG41" s="211"/>
      <c r="EH41" s="211"/>
      <c r="EI41" s="136"/>
    </row>
    <row r="42" spans="1:139" s="4" customFormat="1" ht="39" customHeight="1">
      <c r="A42" s="366" t="s">
        <v>140</v>
      </c>
      <c r="B42" s="367"/>
      <c r="C42" s="237"/>
      <c r="D42" s="218"/>
      <c r="E42" s="218"/>
      <c r="F42" s="207"/>
      <c r="G42" s="207"/>
      <c r="H42" s="207"/>
      <c r="I42" s="207"/>
      <c r="J42" s="207"/>
      <c r="K42" s="207"/>
      <c r="L42" s="207"/>
      <c r="M42" s="207"/>
      <c r="N42" s="122"/>
      <c r="O42" s="206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122"/>
      <c r="AA42" s="212"/>
      <c r="AB42" s="212"/>
      <c r="AC42" s="212"/>
      <c r="AD42" s="223"/>
      <c r="AE42" s="223"/>
      <c r="AF42" s="223"/>
      <c r="AG42" s="223"/>
      <c r="AH42" s="223"/>
      <c r="AI42" s="223"/>
      <c r="AJ42" s="223"/>
      <c r="AK42" s="223"/>
      <c r="AL42" s="176"/>
      <c r="AM42" s="139"/>
      <c r="AN42" s="207"/>
      <c r="AO42" s="207"/>
      <c r="AP42" s="207"/>
      <c r="AQ42" s="207"/>
      <c r="AR42" s="207"/>
      <c r="AS42" s="207"/>
      <c r="AT42" s="207"/>
      <c r="AU42" s="143"/>
      <c r="AV42" s="218"/>
      <c r="AW42" s="218"/>
      <c r="AX42" s="218"/>
      <c r="AY42" s="207"/>
      <c r="AZ42" s="207"/>
      <c r="BA42" s="207"/>
      <c r="BB42" s="207"/>
      <c r="BC42" s="143"/>
      <c r="BD42" s="237"/>
      <c r="BE42" s="218"/>
      <c r="BF42" s="218"/>
      <c r="BG42" s="207"/>
      <c r="BH42" s="207"/>
      <c r="BI42" s="207"/>
      <c r="BJ42" s="207"/>
      <c r="BK42" s="207"/>
      <c r="BL42" s="207"/>
      <c r="BM42" s="207"/>
      <c r="BN42" s="207"/>
      <c r="BO42" s="122"/>
      <c r="BP42" s="206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122"/>
      <c r="CB42" s="206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122"/>
      <c r="CN42" s="206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122"/>
      <c r="CZ42" s="214"/>
      <c r="DA42" s="215"/>
      <c r="DB42" s="223"/>
      <c r="DC42" s="215"/>
      <c r="DD42" s="215"/>
      <c r="DE42" s="215"/>
      <c r="DF42" s="215"/>
      <c r="DG42" s="215"/>
      <c r="DH42" s="215"/>
      <c r="DI42" s="215"/>
      <c r="DJ42" s="215"/>
      <c r="DK42" s="193"/>
      <c r="DL42" s="206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122"/>
      <c r="DX42" s="206"/>
      <c r="DY42" s="207"/>
      <c r="DZ42" s="207"/>
      <c r="EA42" s="207"/>
      <c r="EB42" s="146"/>
      <c r="EC42" s="146"/>
      <c r="ED42" s="207"/>
      <c r="EE42" s="207"/>
      <c r="EF42" s="207"/>
      <c r="EG42" s="207"/>
      <c r="EH42" s="207"/>
      <c r="EI42" s="122"/>
    </row>
    <row r="43" spans="1:139" s="4" customFormat="1" ht="29.25" customHeight="1" thickBot="1">
      <c r="A43" s="292"/>
      <c r="B43" s="305" t="s">
        <v>82</v>
      </c>
      <c r="C43" s="221">
        <v>16</v>
      </c>
      <c r="D43" s="222">
        <v>16</v>
      </c>
      <c r="E43" s="222">
        <v>18</v>
      </c>
      <c r="F43" s="211">
        <v>17</v>
      </c>
      <c r="G43" s="211">
        <v>20</v>
      </c>
      <c r="H43" s="211">
        <v>19</v>
      </c>
      <c r="I43" s="211">
        <v>18</v>
      </c>
      <c r="J43" s="211">
        <v>21</v>
      </c>
      <c r="K43" s="211">
        <v>19</v>
      </c>
      <c r="L43" s="211">
        <v>24</v>
      </c>
      <c r="M43" s="211">
        <v>22</v>
      </c>
      <c r="N43" s="136">
        <v>24</v>
      </c>
      <c r="O43" s="210">
        <v>24</v>
      </c>
      <c r="P43" s="211">
        <v>17</v>
      </c>
      <c r="Q43" s="211">
        <v>23</v>
      </c>
      <c r="R43" s="211">
        <v>18</v>
      </c>
      <c r="S43" s="211">
        <v>32</v>
      </c>
      <c r="T43" s="211">
        <v>32</v>
      </c>
      <c r="U43" s="211">
        <v>35</v>
      </c>
      <c r="V43" s="211">
        <v>34</v>
      </c>
      <c r="W43" s="211">
        <v>39</v>
      </c>
      <c r="X43" s="211">
        <v>41</v>
      </c>
      <c r="Y43" s="211">
        <v>44</v>
      </c>
      <c r="Z43" s="136">
        <v>41</v>
      </c>
      <c r="AA43" s="213">
        <v>40</v>
      </c>
      <c r="AB43" s="213">
        <v>33</v>
      </c>
      <c r="AC43" s="213">
        <v>41</v>
      </c>
      <c r="AD43" s="211">
        <f>F43+R43</f>
        <v>35</v>
      </c>
      <c r="AE43" s="211">
        <v>52</v>
      </c>
      <c r="AF43" s="211">
        <v>51</v>
      </c>
      <c r="AG43" s="211">
        <v>53</v>
      </c>
      <c r="AH43" s="211">
        <v>55</v>
      </c>
      <c r="AI43" s="211">
        <v>58</v>
      </c>
      <c r="AJ43" s="211">
        <v>65</v>
      </c>
      <c r="AK43" s="211">
        <v>66</v>
      </c>
      <c r="AL43" s="174">
        <v>65</v>
      </c>
      <c r="AM43" s="120"/>
      <c r="AN43" s="211">
        <v>7</v>
      </c>
      <c r="AO43" s="211">
        <v>9</v>
      </c>
      <c r="AP43" s="211">
        <v>11</v>
      </c>
      <c r="AQ43" s="211">
        <v>12</v>
      </c>
      <c r="AR43" s="211">
        <v>14</v>
      </c>
      <c r="AS43" s="211"/>
      <c r="AT43" s="211"/>
      <c r="AU43" s="174"/>
      <c r="AV43" s="222">
        <v>19</v>
      </c>
      <c r="AW43" s="222">
        <v>8</v>
      </c>
      <c r="AX43" s="222">
        <v>16</v>
      </c>
      <c r="AY43" s="211">
        <v>11</v>
      </c>
      <c r="AZ43" s="211">
        <v>27</v>
      </c>
      <c r="BA43" s="211"/>
      <c r="BB43" s="211"/>
      <c r="BC43" s="174"/>
      <c r="BD43" s="221">
        <v>26</v>
      </c>
      <c r="BE43" s="222">
        <v>17</v>
      </c>
      <c r="BF43" s="222">
        <v>27</v>
      </c>
      <c r="BG43" s="211">
        <v>23</v>
      </c>
      <c r="BH43" s="211">
        <f>AZ43+AR43</f>
        <v>41</v>
      </c>
      <c r="BI43" s="211">
        <v>38</v>
      </c>
      <c r="BJ43" s="211">
        <v>45</v>
      </c>
      <c r="BK43" s="211">
        <v>45</v>
      </c>
      <c r="BL43" s="211">
        <v>45</v>
      </c>
      <c r="BM43" s="211">
        <v>60</v>
      </c>
      <c r="BN43" s="211">
        <v>59</v>
      </c>
      <c r="BO43" s="136">
        <v>60</v>
      </c>
      <c r="BP43" s="210">
        <v>21</v>
      </c>
      <c r="BQ43" s="211">
        <v>8</v>
      </c>
      <c r="BR43" s="211">
        <v>15</v>
      </c>
      <c r="BS43" s="211">
        <v>13</v>
      </c>
      <c r="BT43" s="211">
        <v>22</v>
      </c>
      <c r="BU43" s="211">
        <v>29</v>
      </c>
      <c r="BV43" s="211">
        <v>34</v>
      </c>
      <c r="BW43" s="211">
        <v>38</v>
      </c>
      <c r="BX43" s="211">
        <v>41</v>
      </c>
      <c r="BY43" s="211">
        <v>45</v>
      </c>
      <c r="BZ43" s="211">
        <v>56</v>
      </c>
      <c r="CA43" s="136">
        <v>57</v>
      </c>
      <c r="CB43" s="210">
        <v>12</v>
      </c>
      <c r="CC43" s="211">
        <v>4</v>
      </c>
      <c r="CD43" s="211">
        <v>9</v>
      </c>
      <c r="CE43" s="211">
        <v>12</v>
      </c>
      <c r="CF43" s="211">
        <v>5</v>
      </c>
      <c r="CG43" s="211">
        <v>21</v>
      </c>
      <c r="CH43" s="211">
        <v>26</v>
      </c>
      <c r="CI43" s="211">
        <v>29</v>
      </c>
      <c r="CJ43" s="211">
        <v>33</v>
      </c>
      <c r="CK43" s="211">
        <v>34</v>
      </c>
      <c r="CL43" s="211">
        <v>45</v>
      </c>
      <c r="CM43" s="136">
        <v>47</v>
      </c>
      <c r="CN43" s="210">
        <v>11</v>
      </c>
      <c r="CO43" s="211">
        <v>3</v>
      </c>
      <c r="CP43" s="211">
        <v>4</v>
      </c>
      <c r="CQ43" s="211">
        <v>5</v>
      </c>
      <c r="CR43" s="211">
        <v>3</v>
      </c>
      <c r="CS43" s="211">
        <v>7</v>
      </c>
      <c r="CT43" s="211">
        <v>18</v>
      </c>
      <c r="CU43" s="211">
        <v>21</v>
      </c>
      <c r="CV43" s="211">
        <v>25</v>
      </c>
      <c r="CW43" s="211">
        <v>26</v>
      </c>
      <c r="CX43" s="211">
        <v>28</v>
      </c>
      <c r="CY43" s="136">
        <v>43</v>
      </c>
      <c r="CZ43" s="216">
        <v>0.65</v>
      </c>
      <c r="DA43" s="217">
        <v>0.51515151515151514</v>
      </c>
      <c r="DB43" s="217">
        <v>0.65853658536585369</v>
      </c>
      <c r="DC43" s="217">
        <v>0.65714285714285714</v>
      </c>
      <c r="DD43" s="217">
        <v>0.78846153846153844</v>
      </c>
      <c r="DE43" s="217">
        <f>BI43/AF43</f>
        <v>0.74509803921568629</v>
      </c>
      <c r="DF43" s="217">
        <f>BJ43/AG43</f>
        <v>0.84905660377358494</v>
      </c>
      <c r="DG43" s="217">
        <f>BK43/AH43</f>
        <v>0.81818181818181823</v>
      </c>
      <c r="DH43" s="217">
        <f>BL43/AI43</f>
        <v>0.77586206896551724</v>
      </c>
      <c r="DI43" s="217">
        <f>BM43/AJ43</f>
        <v>0.92307692307692313</v>
      </c>
      <c r="DJ43" s="217">
        <f t="shared" ref="DJ43" si="57">BN43/AK43</f>
        <v>0.89393939393939392</v>
      </c>
      <c r="DK43" s="194">
        <f>BO43/AL43</f>
        <v>0.92307692307692313</v>
      </c>
      <c r="DL43" s="210">
        <v>21</v>
      </c>
      <c r="DM43" s="211">
        <v>28</v>
      </c>
      <c r="DN43" s="211">
        <v>27</v>
      </c>
      <c r="DO43" s="211">
        <v>27</v>
      </c>
      <c r="DP43" s="211">
        <v>24</v>
      </c>
      <c r="DQ43" s="211">
        <v>25</v>
      </c>
      <c r="DR43" s="211">
        <v>28</v>
      </c>
      <c r="DS43" s="211">
        <v>35</v>
      </c>
      <c r="DT43" s="211">
        <v>40</v>
      </c>
      <c r="DU43" s="211">
        <v>37</v>
      </c>
      <c r="DV43" s="211"/>
      <c r="DW43" s="136">
        <v>80</v>
      </c>
      <c r="DX43" s="210">
        <v>18</v>
      </c>
      <c r="DY43" s="211">
        <v>26</v>
      </c>
      <c r="DZ43" s="211">
        <v>26</v>
      </c>
      <c r="EA43" s="211">
        <v>22</v>
      </c>
      <c r="EB43" s="148">
        <v>21</v>
      </c>
      <c r="EC43" s="148">
        <v>21</v>
      </c>
      <c r="ED43" s="211">
        <v>23</v>
      </c>
      <c r="EE43" s="211">
        <v>25</v>
      </c>
      <c r="EF43" s="211">
        <v>33</v>
      </c>
      <c r="EG43" s="211">
        <v>34</v>
      </c>
      <c r="EH43" s="211"/>
      <c r="EI43" s="136">
        <v>37</v>
      </c>
    </row>
    <row r="44" spans="1:139" s="4" customFormat="1" ht="39" customHeight="1">
      <c r="A44" s="341" t="s">
        <v>124</v>
      </c>
      <c r="B44" s="342"/>
      <c r="C44" s="131"/>
      <c r="D44" s="132"/>
      <c r="E44" s="218"/>
      <c r="F44" s="207"/>
      <c r="G44" s="207"/>
      <c r="H44" s="207"/>
      <c r="I44" s="207"/>
      <c r="J44" s="207"/>
      <c r="K44" s="207"/>
      <c r="L44" s="207"/>
      <c r="M44" s="207"/>
      <c r="N44" s="122"/>
      <c r="O44" s="126"/>
      <c r="P44" s="127"/>
      <c r="Q44" s="207"/>
      <c r="R44" s="207"/>
      <c r="S44" s="207"/>
      <c r="T44" s="207"/>
      <c r="U44" s="207"/>
      <c r="V44" s="207"/>
      <c r="W44" s="207"/>
      <c r="X44" s="207"/>
      <c r="Y44" s="207"/>
      <c r="Z44" s="122"/>
      <c r="AA44" s="128"/>
      <c r="AB44" s="128"/>
      <c r="AC44" s="212"/>
      <c r="AD44" s="223"/>
      <c r="AE44" s="223"/>
      <c r="AF44" s="223"/>
      <c r="AG44" s="223"/>
      <c r="AH44" s="223"/>
      <c r="AI44" s="223"/>
      <c r="AJ44" s="223"/>
      <c r="AK44" s="223"/>
      <c r="AL44" s="176"/>
      <c r="AM44" s="139"/>
      <c r="AN44" s="127"/>
      <c r="AO44" s="127"/>
      <c r="AP44" s="207"/>
      <c r="AQ44" s="207"/>
      <c r="AR44" s="207"/>
      <c r="AS44" s="207"/>
      <c r="AT44" s="207"/>
      <c r="AU44" s="143"/>
      <c r="AV44" s="132"/>
      <c r="AW44" s="132"/>
      <c r="AX44" s="218"/>
      <c r="AY44" s="207"/>
      <c r="AZ44" s="207"/>
      <c r="BA44" s="207"/>
      <c r="BB44" s="207"/>
      <c r="BC44" s="143"/>
      <c r="BD44" s="131"/>
      <c r="BE44" s="132"/>
      <c r="BF44" s="218"/>
      <c r="BG44" s="207"/>
      <c r="BH44" s="207"/>
      <c r="BI44" s="207"/>
      <c r="BJ44" s="207"/>
      <c r="BK44" s="207"/>
      <c r="BL44" s="207"/>
      <c r="BM44" s="207"/>
      <c r="BN44" s="207"/>
      <c r="BO44" s="122"/>
      <c r="BP44" s="126"/>
      <c r="BQ44" s="127"/>
      <c r="BR44" s="207"/>
      <c r="BS44" s="207"/>
      <c r="BT44" s="207"/>
      <c r="BU44" s="207"/>
      <c r="BV44" s="207"/>
      <c r="BW44" s="207"/>
      <c r="BX44" s="207"/>
      <c r="BY44" s="207"/>
      <c r="BZ44" s="207"/>
      <c r="CA44" s="122"/>
      <c r="CB44" s="126"/>
      <c r="CC44" s="127"/>
      <c r="CD44" s="207"/>
      <c r="CE44" s="207"/>
      <c r="CF44" s="207"/>
      <c r="CG44" s="207"/>
      <c r="CH44" s="207"/>
      <c r="CI44" s="207"/>
      <c r="CJ44" s="207"/>
      <c r="CK44" s="207"/>
      <c r="CL44" s="207"/>
      <c r="CM44" s="122"/>
      <c r="CN44" s="126"/>
      <c r="CO44" s="127"/>
      <c r="CP44" s="207"/>
      <c r="CQ44" s="207"/>
      <c r="CR44" s="207"/>
      <c r="CS44" s="207"/>
      <c r="CT44" s="207"/>
      <c r="CU44" s="207"/>
      <c r="CV44" s="207"/>
      <c r="CW44" s="207"/>
      <c r="CX44" s="207"/>
      <c r="CY44" s="122"/>
      <c r="CZ44" s="214"/>
      <c r="DA44" s="215"/>
      <c r="DB44" s="223"/>
      <c r="DC44" s="215"/>
      <c r="DD44" s="215"/>
      <c r="DE44" s="215"/>
      <c r="DF44" s="215"/>
      <c r="DG44" s="215"/>
      <c r="DH44" s="215"/>
      <c r="DI44" s="215"/>
      <c r="DJ44" s="215"/>
      <c r="DK44" s="193"/>
      <c r="DL44" s="126"/>
      <c r="DM44" s="127"/>
      <c r="DN44" s="207"/>
      <c r="DO44" s="207"/>
      <c r="DP44" s="207"/>
      <c r="DQ44" s="207"/>
      <c r="DR44" s="207"/>
      <c r="DS44" s="207"/>
      <c r="DT44" s="207"/>
      <c r="DU44" s="207"/>
      <c r="DV44" s="207"/>
      <c r="DW44" s="122"/>
      <c r="DX44" s="126"/>
      <c r="DY44" s="127"/>
      <c r="DZ44" s="207"/>
      <c r="EA44" s="207"/>
      <c r="EB44" s="146"/>
      <c r="EC44" s="146"/>
      <c r="ED44" s="207"/>
      <c r="EE44" s="207"/>
      <c r="EF44" s="207"/>
      <c r="EG44" s="207"/>
      <c r="EH44" s="207"/>
      <c r="EI44" s="122"/>
    </row>
    <row r="45" spans="1:139" s="4" customFormat="1" ht="29.25" customHeight="1">
      <c r="A45" s="34"/>
      <c r="B45" s="302" t="s">
        <v>82</v>
      </c>
      <c r="C45" s="219">
        <v>11</v>
      </c>
      <c r="D45" s="220">
        <v>12</v>
      </c>
      <c r="E45" s="220">
        <v>23</v>
      </c>
      <c r="F45" s="209">
        <v>27</v>
      </c>
      <c r="G45" s="209">
        <v>28</v>
      </c>
      <c r="H45" s="209">
        <v>32</v>
      </c>
      <c r="I45" s="209">
        <v>34</v>
      </c>
      <c r="J45" s="209">
        <v>34</v>
      </c>
      <c r="K45" s="209">
        <v>30</v>
      </c>
      <c r="L45" s="209">
        <v>26</v>
      </c>
      <c r="M45" s="209">
        <v>25</v>
      </c>
      <c r="N45" s="50">
        <v>29</v>
      </c>
      <c r="O45" s="208">
        <v>52</v>
      </c>
      <c r="P45" s="209">
        <v>44</v>
      </c>
      <c r="Q45" s="209">
        <v>66</v>
      </c>
      <c r="R45" s="209">
        <v>74</v>
      </c>
      <c r="S45" s="209">
        <v>65</v>
      </c>
      <c r="T45" s="209">
        <v>52</v>
      </c>
      <c r="U45" s="209">
        <v>56</v>
      </c>
      <c r="V45" s="209">
        <v>62</v>
      </c>
      <c r="W45" s="209">
        <v>56</v>
      </c>
      <c r="X45" s="209">
        <v>78</v>
      </c>
      <c r="Y45" s="209">
        <v>61</v>
      </c>
      <c r="Z45" s="50">
        <v>53</v>
      </c>
      <c r="AA45" s="116">
        <v>63</v>
      </c>
      <c r="AB45" s="116">
        <v>56</v>
      </c>
      <c r="AC45" s="116">
        <v>89</v>
      </c>
      <c r="AD45" s="209">
        <f>R45+F45</f>
        <v>101</v>
      </c>
      <c r="AE45" s="209">
        <v>93</v>
      </c>
      <c r="AF45" s="209">
        <v>84</v>
      </c>
      <c r="AG45" s="209">
        <v>90</v>
      </c>
      <c r="AH45" s="209">
        <v>96</v>
      </c>
      <c r="AI45" s="209">
        <v>86</v>
      </c>
      <c r="AJ45" s="209">
        <v>104</v>
      </c>
      <c r="AK45" s="209">
        <v>86</v>
      </c>
      <c r="AL45" s="105">
        <v>82</v>
      </c>
      <c r="AM45" s="64"/>
      <c r="AN45" s="209">
        <v>0</v>
      </c>
      <c r="AO45" s="209">
        <v>4</v>
      </c>
      <c r="AP45" s="209">
        <v>13</v>
      </c>
      <c r="AQ45" s="209">
        <v>19</v>
      </c>
      <c r="AR45" s="209">
        <v>22</v>
      </c>
      <c r="AS45" s="209"/>
      <c r="AT45" s="209"/>
      <c r="AU45" s="105"/>
      <c r="AV45" s="220">
        <v>0</v>
      </c>
      <c r="AW45" s="220">
        <v>33</v>
      </c>
      <c r="AX45" s="220">
        <v>47</v>
      </c>
      <c r="AY45" s="209">
        <v>46</v>
      </c>
      <c r="AZ45" s="209">
        <v>48</v>
      </c>
      <c r="BA45" s="209"/>
      <c r="BB45" s="209"/>
      <c r="BC45" s="105"/>
      <c r="BD45" s="219">
        <v>0</v>
      </c>
      <c r="BE45" s="220">
        <v>37</v>
      </c>
      <c r="BF45" s="220">
        <v>60</v>
      </c>
      <c r="BG45" s="209">
        <f>AY45+AQ45</f>
        <v>65</v>
      </c>
      <c r="BH45" s="209">
        <v>70</v>
      </c>
      <c r="BI45" s="209">
        <v>59</v>
      </c>
      <c r="BJ45" s="209">
        <v>69</v>
      </c>
      <c r="BK45" s="209">
        <v>79</v>
      </c>
      <c r="BL45" s="209">
        <v>67</v>
      </c>
      <c r="BM45" s="209">
        <v>86</v>
      </c>
      <c r="BN45" s="209">
        <v>70</v>
      </c>
      <c r="BO45" s="50">
        <v>72</v>
      </c>
      <c r="BP45" s="208">
        <v>0</v>
      </c>
      <c r="BQ45" s="209">
        <v>16</v>
      </c>
      <c r="BR45" s="209">
        <v>39</v>
      </c>
      <c r="BS45" s="209">
        <v>32</v>
      </c>
      <c r="BT45" s="209">
        <v>34</v>
      </c>
      <c r="BU45" s="209">
        <v>29</v>
      </c>
      <c r="BV45" s="209">
        <v>45</v>
      </c>
      <c r="BW45" s="209">
        <v>65</v>
      </c>
      <c r="BX45" s="209">
        <v>48</v>
      </c>
      <c r="BY45" s="209">
        <v>64</v>
      </c>
      <c r="BZ45" s="209">
        <v>59</v>
      </c>
      <c r="CA45" s="50">
        <v>61</v>
      </c>
      <c r="CB45" s="208">
        <v>0</v>
      </c>
      <c r="CC45" s="209">
        <v>0</v>
      </c>
      <c r="CD45" s="209">
        <v>22</v>
      </c>
      <c r="CE45" s="209">
        <v>16</v>
      </c>
      <c r="CF45" s="209">
        <v>26</v>
      </c>
      <c r="CG45" s="209">
        <v>12</v>
      </c>
      <c r="CH45" s="209">
        <v>22</v>
      </c>
      <c r="CI45" s="209">
        <v>41</v>
      </c>
      <c r="CJ45" s="209">
        <v>33</v>
      </c>
      <c r="CK45" s="209">
        <v>33</v>
      </c>
      <c r="CL45" s="209">
        <v>45</v>
      </c>
      <c r="CM45" s="50">
        <v>53</v>
      </c>
      <c r="CN45" s="208">
        <v>0</v>
      </c>
      <c r="CO45" s="209">
        <v>0</v>
      </c>
      <c r="CP45" s="209">
        <v>0</v>
      </c>
      <c r="CQ45" s="209">
        <v>2</v>
      </c>
      <c r="CR45" s="209">
        <v>7</v>
      </c>
      <c r="CS45" s="209">
        <v>4</v>
      </c>
      <c r="CT45" s="209">
        <v>6</v>
      </c>
      <c r="CU45" s="209">
        <v>19</v>
      </c>
      <c r="CV45" s="209">
        <v>14</v>
      </c>
      <c r="CW45" s="209">
        <v>18</v>
      </c>
      <c r="CX45" s="209">
        <v>20</v>
      </c>
      <c r="CY45" s="50">
        <v>46</v>
      </c>
      <c r="CZ45" s="229">
        <v>0</v>
      </c>
      <c r="DA45" s="230">
        <v>0.6607142857142857</v>
      </c>
      <c r="DB45" s="230">
        <v>0.6741573033707865</v>
      </c>
      <c r="DC45" s="230">
        <v>0.64356435643564358</v>
      </c>
      <c r="DD45" s="230">
        <v>0.75268817204301075</v>
      </c>
      <c r="DE45" s="230">
        <f>BI45/AF45</f>
        <v>0.70238095238095233</v>
      </c>
      <c r="DF45" s="230">
        <f>BJ45/AG45</f>
        <v>0.76666666666666672</v>
      </c>
      <c r="DG45" s="230">
        <f>BK45/AH45</f>
        <v>0.82291666666666663</v>
      </c>
      <c r="DH45" s="230">
        <f>BL45/AI45</f>
        <v>0.77906976744186052</v>
      </c>
      <c r="DI45" s="230">
        <f>BM45/AJ45</f>
        <v>0.82692307692307687</v>
      </c>
      <c r="DJ45" s="230">
        <f t="shared" ref="DJ45" si="58">BN45/AK45</f>
        <v>0.81395348837209303</v>
      </c>
      <c r="DK45" s="194">
        <f>BO45/AL45</f>
        <v>0.87804878048780488</v>
      </c>
      <c r="DL45" s="208">
        <v>7</v>
      </c>
      <c r="DM45" s="209">
        <v>12</v>
      </c>
      <c r="DN45" s="209">
        <v>13</v>
      </c>
      <c r="DO45" s="209">
        <v>21</v>
      </c>
      <c r="DP45" s="209">
        <v>40</v>
      </c>
      <c r="DQ45" s="209">
        <v>43</v>
      </c>
      <c r="DR45" s="209">
        <v>39</v>
      </c>
      <c r="DS45" s="209">
        <v>35</v>
      </c>
      <c r="DT45" s="209">
        <v>42</v>
      </c>
      <c r="DU45" s="209">
        <v>46</v>
      </c>
      <c r="DV45" s="209">
        <v>88</v>
      </c>
      <c r="DW45" s="50">
        <v>95</v>
      </c>
      <c r="DX45" s="208">
        <v>4</v>
      </c>
      <c r="DY45" s="209">
        <v>12</v>
      </c>
      <c r="DZ45" s="209">
        <v>12</v>
      </c>
      <c r="EA45" s="209">
        <v>17</v>
      </c>
      <c r="EB45" s="95">
        <v>44</v>
      </c>
      <c r="EC45" s="95">
        <v>43</v>
      </c>
      <c r="ED45" s="209">
        <v>48</v>
      </c>
      <c r="EE45" s="209">
        <v>47</v>
      </c>
      <c r="EF45" s="209">
        <v>49</v>
      </c>
      <c r="EG45" s="209">
        <v>49</v>
      </c>
      <c r="EH45" s="209">
        <v>47</v>
      </c>
      <c r="EI45" s="50">
        <v>38</v>
      </c>
    </row>
    <row r="46" spans="1:139" s="4" customFormat="1" ht="29.25" customHeight="1">
      <c r="A46" s="34"/>
      <c r="B46" s="302" t="s">
        <v>87</v>
      </c>
      <c r="C46" s="219">
        <v>4</v>
      </c>
      <c r="D46" s="220">
        <v>8</v>
      </c>
      <c r="E46" s="220">
        <v>8</v>
      </c>
      <c r="F46" s="209">
        <v>7</v>
      </c>
      <c r="G46" s="209">
        <v>5</v>
      </c>
      <c r="H46" s="209"/>
      <c r="I46" s="209"/>
      <c r="J46" s="209"/>
      <c r="K46" s="209">
        <v>113</v>
      </c>
      <c r="L46" s="209"/>
      <c r="M46" s="209"/>
      <c r="N46" s="50">
        <v>35</v>
      </c>
      <c r="O46" s="208">
        <v>19</v>
      </c>
      <c r="P46" s="209">
        <v>20</v>
      </c>
      <c r="Q46" s="209">
        <v>22</v>
      </c>
      <c r="R46" s="209">
        <v>15</v>
      </c>
      <c r="S46" s="209">
        <v>22</v>
      </c>
      <c r="T46" s="209"/>
      <c r="U46" s="209"/>
      <c r="V46" s="209"/>
      <c r="W46" s="209">
        <v>26</v>
      </c>
      <c r="X46" s="209"/>
      <c r="Y46" s="209"/>
      <c r="Z46" s="50">
        <v>169</v>
      </c>
      <c r="AA46" s="66">
        <v>23</v>
      </c>
      <c r="AB46" s="66">
        <v>28</v>
      </c>
      <c r="AC46" s="116">
        <f>E46+Q46</f>
        <v>30</v>
      </c>
      <c r="AD46" s="225">
        <v>22</v>
      </c>
      <c r="AE46" s="225">
        <v>27</v>
      </c>
      <c r="AF46" s="111"/>
      <c r="AG46" s="225">
        <v>111</v>
      </c>
      <c r="AH46" s="225">
        <v>195</v>
      </c>
      <c r="AI46" s="225">
        <v>139</v>
      </c>
      <c r="AJ46" s="111"/>
      <c r="AK46" s="111"/>
      <c r="AL46" s="175">
        <v>204</v>
      </c>
      <c r="AM46" s="64"/>
      <c r="AN46" s="209">
        <v>0</v>
      </c>
      <c r="AO46" s="209">
        <v>0</v>
      </c>
      <c r="AP46" s="209">
        <v>1</v>
      </c>
      <c r="AQ46" s="209">
        <v>0</v>
      </c>
      <c r="AR46" s="209">
        <v>1</v>
      </c>
      <c r="AS46" s="209"/>
      <c r="AT46" s="209"/>
      <c r="AU46" s="105"/>
      <c r="AV46" s="220">
        <v>0</v>
      </c>
      <c r="AW46" s="220">
        <v>0</v>
      </c>
      <c r="AX46" s="220">
        <v>1</v>
      </c>
      <c r="AY46" s="209">
        <v>2</v>
      </c>
      <c r="AZ46" s="209">
        <v>1</v>
      </c>
      <c r="BA46" s="209"/>
      <c r="BB46" s="209"/>
      <c r="BC46" s="105"/>
      <c r="BD46" s="219">
        <v>0</v>
      </c>
      <c r="BE46" s="220">
        <v>0</v>
      </c>
      <c r="BF46" s="220">
        <f>AP46+AX46</f>
        <v>2</v>
      </c>
      <c r="BG46" s="209">
        <v>2</v>
      </c>
      <c r="BH46" s="209">
        <v>2</v>
      </c>
      <c r="BI46" s="209"/>
      <c r="BJ46" s="209">
        <v>0</v>
      </c>
      <c r="BK46" s="209">
        <v>6</v>
      </c>
      <c r="BL46" s="209">
        <v>12</v>
      </c>
      <c r="BM46" s="209"/>
      <c r="BN46" s="209"/>
      <c r="BO46" s="50">
        <v>0</v>
      </c>
      <c r="BP46" s="208">
        <v>0</v>
      </c>
      <c r="BQ46" s="209">
        <v>0</v>
      </c>
      <c r="BR46" s="209">
        <v>0</v>
      </c>
      <c r="BS46" s="209">
        <v>0</v>
      </c>
      <c r="BT46" s="209">
        <v>0</v>
      </c>
      <c r="BU46" s="209"/>
      <c r="BV46" s="209">
        <v>0</v>
      </c>
      <c r="BW46" s="209">
        <v>0</v>
      </c>
      <c r="BX46" s="209">
        <v>0</v>
      </c>
      <c r="BY46" s="209"/>
      <c r="BZ46" s="209"/>
      <c r="CA46" s="50"/>
      <c r="CB46" s="208">
        <v>0</v>
      </c>
      <c r="CC46" s="209">
        <v>0</v>
      </c>
      <c r="CD46" s="209">
        <v>0</v>
      </c>
      <c r="CE46" s="209">
        <v>0</v>
      </c>
      <c r="CF46" s="209">
        <v>0</v>
      </c>
      <c r="CG46" s="209"/>
      <c r="CH46" s="209">
        <v>0</v>
      </c>
      <c r="CI46" s="209">
        <v>0</v>
      </c>
      <c r="CJ46" s="209">
        <v>0</v>
      </c>
      <c r="CK46" s="209"/>
      <c r="CL46" s="209"/>
      <c r="CM46" s="50"/>
      <c r="CN46" s="208">
        <v>0</v>
      </c>
      <c r="CO46" s="209">
        <v>0</v>
      </c>
      <c r="CP46" s="209">
        <v>0</v>
      </c>
      <c r="CQ46" s="209">
        <v>0</v>
      </c>
      <c r="CR46" s="209">
        <v>0</v>
      </c>
      <c r="CS46" s="209"/>
      <c r="CT46" s="209">
        <v>0</v>
      </c>
      <c r="CU46" s="209">
        <v>0</v>
      </c>
      <c r="CV46" s="209">
        <v>0</v>
      </c>
      <c r="CW46" s="209"/>
      <c r="CX46" s="209"/>
      <c r="CY46" s="50"/>
      <c r="CZ46" s="229">
        <v>0</v>
      </c>
      <c r="DA46" s="230">
        <v>0</v>
      </c>
      <c r="DB46" s="230">
        <v>6.6666666666666666E-2</v>
      </c>
      <c r="DC46" s="230">
        <v>9.0909090909090912E-2</v>
      </c>
      <c r="DD46" s="230">
        <v>7.407407407407407E-2</v>
      </c>
      <c r="DE46" s="230"/>
      <c r="DF46" s="230">
        <f>BJ46/AG46</f>
        <v>0</v>
      </c>
      <c r="DG46" s="230">
        <f>BK46/AH46</f>
        <v>3.0769230769230771E-2</v>
      </c>
      <c r="DH46" s="230">
        <f>BL46/AI46</f>
        <v>8.6330935251798566E-2</v>
      </c>
      <c r="DI46" s="230"/>
      <c r="DJ46" s="230"/>
      <c r="DK46" s="194">
        <v>0</v>
      </c>
      <c r="DL46" s="208">
        <v>4</v>
      </c>
      <c r="DM46" s="209">
        <v>6</v>
      </c>
      <c r="DN46" s="209">
        <v>6</v>
      </c>
      <c r="DO46" s="209">
        <v>7</v>
      </c>
      <c r="DP46" s="209">
        <v>7</v>
      </c>
      <c r="DQ46" s="209"/>
      <c r="DR46" s="209">
        <v>6</v>
      </c>
      <c r="DS46" s="209">
        <v>7</v>
      </c>
      <c r="DT46" s="209">
        <v>8</v>
      </c>
      <c r="DU46" s="209"/>
      <c r="DV46" s="209"/>
      <c r="DW46" s="50">
        <v>7</v>
      </c>
      <c r="DX46" s="208">
        <v>4</v>
      </c>
      <c r="DY46" s="209">
        <v>6</v>
      </c>
      <c r="DZ46" s="209">
        <v>6</v>
      </c>
      <c r="EA46" s="209">
        <v>6</v>
      </c>
      <c r="EB46" s="95">
        <v>6</v>
      </c>
      <c r="EC46" s="95"/>
      <c r="ED46" s="209">
        <v>5</v>
      </c>
      <c r="EE46" s="209">
        <v>6</v>
      </c>
      <c r="EF46" s="209">
        <v>7</v>
      </c>
      <c r="EG46" s="209"/>
      <c r="EH46" s="209"/>
      <c r="EI46" s="50"/>
    </row>
    <row r="47" spans="1:139" s="4" customFormat="1" ht="29.25" customHeight="1">
      <c r="A47" s="34"/>
      <c r="B47" s="302" t="s">
        <v>100</v>
      </c>
      <c r="C47" s="219" t="s">
        <v>135</v>
      </c>
      <c r="D47" s="220">
        <v>3</v>
      </c>
      <c r="E47" s="220">
        <v>4</v>
      </c>
      <c r="F47" s="209"/>
      <c r="G47" s="209">
        <v>5</v>
      </c>
      <c r="H47" s="209"/>
      <c r="I47" s="209"/>
      <c r="J47" s="209"/>
      <c r="K47" s="209">
        <v>26</v>
      </c>
      <c r="L47" s="209">
        <v>0</v>
      </c>
      <c r="M47" s="209"/>
      <c r="N47" s="50"/>
      <c r="O47" s="208" t="s">
        <v>135</v>
      </c>
      <c r="P47" s="209">
        <v>5</v>
      </c>
      <c r="Q47" s="209">
        <v>6</v>
      </c>
      <c r="R47" s="209"/>
      <c r="S47" s="209">
        <v>15</v>
      </c>
      <c r="T47" s="209"/>
      <c r="U47" s="209"/>
      <c r="V47" s="209"/>
      <c r="W47" s="209">
        <v>83</v>
      </c>
      <c r="X47" s="209">
        <v>0</v>
      </c>
      <c r="Y47" s="209"/>
      <c r="Z47" s="50"/>
      <c r="AA47" s="66">
        <v>32</v>
      </c>
      <c r="AB47" s="66">
        <v>8</v>
      </c>
      <c r="AC47" s="66">
        <v>10</v>
      </c>
      <c r="AD47" s="225"/>
      <c r="AE47" s="225">
        <v>20</v>
      </c>
      <c r="AF47" s="111"/>
      <c r="AG47" s="225">
        <v>47</v>
      </c>
      <c r="AH47" s="225"/>
      <c r="AI47" s="225">
        <v>109</v>
      </c>
      <c r="AJ47" s="225">
        <v>0</v>
      </c>
      <c r="AK47" s="225"/>
      <c r="AL47" s="175"/>
      <c r="AM47" s="64"/>
      <c r="AN47" s="209">
        <v>0</v>
      </c>
      <c r="AO47" s="209">
        <v>1</v>
      </c>
      <c r="AP47" s="209">
        <v>0</v>
      </c>
      <c r="AQ47" s="209"/>
      <c r="AR47" s="209">
        <v>0</v>
      </c>
      <c r="AS47" s="209"/>
      <c r="AT47" s="209"/>
      <c r="AU47" s="105"/>
      <c r="AV47" s="220">
        <v>0</v>
      </c>
      <c r="AW47" s="220">
        <v>0</v>
      </c>
      <c r="AX47" s="220">
        <v>0</v>
      </c>
      <c r="AY47" s="209"/>
      <c r="AZ47" s="209">
        <v>0</v>
      </c>
      <c r="BA47" s="209"/>
      <c r="BB47" s="209"/>
      <c r="BC47" s="105"/>
      <c r="BD47" s="219">
        <v>0</v>
      </c>
      <c r="BE47" s="220">
        <v>1</v>
      </c>
      <c r="BF47" s="220">
        <v>0</v>
      </c>
      <c r="BG47" s="209"/>
      <c r="BH47" s="209">
        <v>0</v>
      </c>
      <c r="BI47" s="209"/>
      <c r="BJ47" s="209">
        <v>20</v>
      </c>
      <c r="BK47" s="209"/>
      <c r="BL47" s="209">
        <v>90</v>
      </c>
      <c r="BM47" s="209"/>
      <c r="BN47" s="209"/>
      <c r="BO47" s="50"/>
      <c r="BP47" s="208">
        <v>0</v>
      </c>
      <c r="BQ47" s="209">
        <v>0</v>
      </c>
      <c r="BR47" s="209">
        <v>0</v>
      </c>
      <c r="BS47" s="209"/>
      <c r="BT47" s="209">
        <v>0</v>
      </c>
      <c r="BU47" s="209"/>
      <c r="BV47" s="209">
        <v>15</v>
      </c>
      <c r="BW47" s="209"/>
      <c r="BX47" s="209">
        <v>83</v>
      </c>
      <c r="BY47" s="209"/>
      <c r="BZ47" s="209"/>
      <c r="CA47" s="50"/>
      <c r="CB47" s="208">
        <v>0</v>
      </c>
      <c r="CC47" s="209">
        <v>0</v>
      </c>
      <c r="CD47" s="209">
        <v>0</v>
      </c>
      <c r="CE47" s="209"/>
      <c r="CF47" s="209">
        <v>0</v>
      </c>
      <c r="CG47" s="209"/>
      <c r="CH47" s="209">
        <v>12</v>
      </c>
      <c r="CI47" s="209"/>
      <c r="CJ47" s="209">
        <v>28</v>
      </c>
      <c r="CK47" s="209"/>
      <c r="CL47" s="209"/>
      <c r="CM47" s="50"/>
      <c r="CN47" s="208">
        <v>0</v>
      </c>
      <c r="CO47" s="209">
        <v>0</v>
      </c>
      <c r="CP47" s="209">
        <v>0</v>
      </c>
      <c r="CQ47" s="209"/>
      <c r="CR47" s="209">
        <v>0</v>
      </c>
      <c r="CS47" s="209"/>
      <c r="CT47" s="209">
        <v>0</v>
      </c>
      <c r="CU47" s="209"/>
      <c r="CV47" s="209">
        <v>21</v>
      </c>
      <c r="CW47" s="209"/>
      <c r="CX47" s="209"/>
      <c r="CY47" s="50"/>
      <c r="CZ47" s="229">
        <v>0</v>
      </c>
      <c r="DA47" s="230">
        <v>0</v>
      </c>
      <c r="DB47" s="230">
        <v>0</v>
      </c>
      <c r="DC47" s="230"/>
      <c r="DD47" s="230">
        <v>0</v>
      </c>
      <c r="DE47" s="230"/>
      <c r="DF47" s="230">
        <f>BJ47/AG47</f>
        <v>0.42553191489361702</v>
      </c>
      <c r="DG47" s="230"/>
      <c r="DH47" s="230">
        <f>BL47/AI47</f>
        <v>0.82568807339449546</v>
      </c>
      <c r="DI47" s="230"/>
      <c r="DJ47" s="230"/>
      <c r="DK47" s="194"/>
      <c r="DL47" s="208">
        <v>4</v>
      </c>
      <c r="DM47" s="209">
        <v>6</v>
      </c>
      <c r="DN47" s="209">
        <v>3.5</v>
      </c>
      <c r="DO47" s="209"/>
      <c r="DP47" s="209">
        <v>6</v>
      </c>
      <c r="DQ47" s="209"/>
      <c r="DR47" s="209"/>
      <c r="DS47" s="209"/>
      <c r="DT47" s="209"/>
      <c r="DU47" s="209"/>
      <c r="DV47" s="209"/>
      <c r="DW47" s="50"/>
      <c r="DX47" s="208"/>
      <c r="DY47" s="209">
        <v>6</v>
      </c>
      <c r="DZ47" s="209"/>
      <c r="EA47" s="209"/>
      <c r="EB47" s="95">
        <v>6</v>
      </c>
      <c r="EC47" s="95"/>
      <c r="ED47" s="209"/>
      <c r="EE47" s="209"/>
      <c r="EF47" s="209"/>
      <c r="EG47" s="209"/>
      <c r="EH47" s="209"/>
      <c r="EI47" s="50"/>
    </row>
    <row r="48" spans="1:139" s="4" customFormat="1" ht="29.25" customHeight="1" thickBot="1">
      <c r="A48" s="133"/>
      <c r="B48" s="303" t="s">
        <v>117</v>
      </c>
      <c r="C48" s="134">
        <f>C45+C46</f>
        <v>15</v>
      </c>
      <c r="D48" s="130">
        <f>SUM(D45:D47)</f>
        <v>23</v>
      </c>
      <c r="E48" s="130">
        <f>SUM(E45:E47)</f>
        <v>35</v>
      </c>
      <c r="F48" s="124">
        <f>SUM(F45:F47)</f>
        <v>34</v>
      </c>
      <c r="G48" s="124">
        <f>SUM(G45:G47)</f>
        <v>38</v>
      </c>
      <c r="H48" s="124">
        <f t="shared" ref="H48:I48" si="59">SUM(H45:H47)</f>
        <v>32</v>
      </c>
      <c r="I48" s="124">
        <f t="shared" si="59"/>
        <v>34</v>
      </c>
      <c r="J48" s="124">
        <f>SUM(J45:J47)</f>
        <v>34</v>
      </c>
      <c r="K48" s="124">
        <f>SUM(K45:K47)</f>
        <v>169</v>
      </c>
      <c r="L48" s="124">
        <f>SUM(L45:L47)</f>
        <v>26</v>
      </c>
      <c r="M48" s="124">
        <f>SUM(M45:M47)</f>
        <v>25</v>
      </c>
      <c r="N48" s="125">
        <f>SUM(N45:N47)</f>
        <v>64</v>
      </c>
      <c r="O48" s="123">
        <f>O45+O46</f>
        <v>71</v>
      </c>
      <c r="P48" s="124">
        <f t="shared" ref="P48:AW48" si="60">SUM(P45:P47)</f>
        <v>69</v>
      </c>
      <c r="Q48" s="124">
        <f t="shared" si="60"/>
        <v>94</v>
      </c>
      <c r="R48" s="124">
        <f>SUM(R45:R47)</f>
        <v>89</v>
      </c>
      <c r="S48" s="124">
        <f>SUM(S45:S47)</f>
        <v>102</v>
      </c>
      <c r="T48" s="124">
        <f t="shared" ref="T48:U48" si="61">SUM(T45:T47)</f>
        <v>52</v>
      </c>
      <c r="U48" s="124">
        <f t="shared" si="61"/>
        <v>56</v>
      </c>
      <c r="V48" s="124">
        <f>SUM(V45:V47)</f>
        <v>62</v>
      </c>
      <c r="W48" s="124">
        <f>SUM(W45:W47)</f>
        <v>165</v>
      </c>
      <c r="X48" s="124">
        <f>SUM(X45:X47)</f>
        <v>78</v>
      </c>
      <c r="Y48" s="124">
        <f>SUM(Y45:Y47)</f>
        <v>61</v>
      </c>
      <c r="Z48" s="125">
        <f>SUM(Z45:Z47)</f>
        <v>222</v>
      </c>
      <c r="AA48" s="293">
        <f t="shared" si="60"/>
        <v>118</v>
      </c>
      <c r="AB48" s="130">
        <f t="shared" si="60"/>
        <v>92</v>
      </c>
      <c r="AC48" s="130">
        <f>SUM(AC45:AC47)</f>
        <v>129</v>
      </c>
      <c r="AD48" s="124">
        <f>SUM(AD45:AD47)</f>
        <v>123</v>
      </c>
      <c r="AE48" s="124">
        <f>SUM(AE45:AE47)</f>
        <v>140</v>
      </c>
      <c r="AF48" s="124">
        <f t="shared" ref="AF48:AG48" si="62">SUM(AF45:AF47)</f>
        <v>84</v>
      </c>
      <c r="AG48" s="124">
        <f t="shared" si="62"/>
        <v>248</v>
      </c>
      <c r="AH48" s="124">
        <f>SUM(AH45:AH47)</f>
        <v>291</v>
      </c>
      <c r="AI48" s="124">
        <f>SUM(AI45:AI47)</f>
        <v>334</v>
      </c>
      <c r="AJ48" s="124">
        <f>SUM(AJ45:AJ47)</f>
        <v>104</v>
      </c>
      <c r="AK48" s="124">
        <f>SUM(AK45:AK47)</f>
        <v>86</v>
      </c>
      <c r="AL48" s="125">
        <f>SUM(AL45:AL47)</f>
        <v>286</v>
      </c>
      <c r="AM48" s="120"/>
      <c r="AN48" s="124">
        <f t="shared" si="60"/>
        <v>0</v>
      </c>
      <c r="AO48" s="124">
        <f t="shared" si="60"/>
        <v>5</v>
      </c>
      <c r="AP48" s="124">
        <f t="shared" si="60"/>
        <v>14</v>
      </c>
      <c r="AQ48" s="124">
        <f>SUM(AQ45:AQ47)</f>
        <v>19</v>
      </c>
      <c r="AR48" s="124">
        <f>SUM(AR45:AR47)</f>
        <v>23</v>
      </c>
      <c r="AS48" s="124"/>
      <c r="AT48" s="124"/>
      <c r="AU48" s="147"/>
      <c r="AV48" s="130">
        <f t="shared" si="60"/>
        <v>0</v>
      </c>
      <c r="AW48" s="130">
        <f t="shared" si="60"/>
        <v>33</v>
      </c>
      <c r="AX48" s="130">
        <f t="shared" ref="AX48:BG48" si="63">SUM(AX45:AX47)</f>
        <v>48</v>
      </c>
      <c r="AY48" s="124">
        <f t="shared" si="63"/>
        <v>48</v>
      </c>
      <c r="AZ48" s="124">
        <f>SUM(AZ45:AZ47)</f>
        <v>49</v>
      </c>
      <c r="BA48" s="124"/>
      <c r="BB48" s="124"/>
      <c r="BC48" s="147"/>
      <c r="BD48" s="134">
        <f t="shared" si="63"/>
        <v>0</v>
      </c>
      <c r="BE48" s="130">
        <f t="shared" si="63"/>
        <v>38</v>
      </c>
      <c r="BF48" s="130">
        <f t="shared" si="63"/>
        <v>62</v>
      </c>
      <c r="BG48" s="124">
        <f t="shared" si="63"/>
        <v>67</v>
      </c>
      <c r="BH48" s="124">
        <f>SUM(BH45:BH47)</f>
        <v>72</v>
      </c>
      <c r="BI48" s="124">
        <f t="shared" ref="BI48:BJ48" si="64">SUM(BI45:BI47)</f>
        <v>59</v>
      </c>
      <c r="BJ48" s="124">
        <f t="shared" si="64"/>
        <v>89</v>
      </c>
      <c r="BK48" s="124">
        <f>SUM(BK45:BK47)</f>
        <v>85</v>
      </c>
      <c r="BL48" s="124">
        <f>SUM(BL45:BL47)</f>
        <v>169</v>
      </c>
      <c r="BM48" s="124">
        <f>SUM(BM45:BM47)</f>
        <v>86</v>
      </c>
      <c r="BN48" s="124">
        <f>SUM(BN45:BN47)</f>
        <v>70</v>
      </c>
      <c r="BO48" s="125">
        <f>SUM(BO45:BO47)</f>
        <v>72</v>
      </c>
      <c r="BP48" s="123">
        <f t="shared" ref="BP48:CP48" si="65">SUM(BP45:BP47)</f>
        <v>0</v>
      </c>
      <c r="BQ48" s="124">
        <f t="shared" si="65"/>
        <v>16</v>
      </c>
      <c r="BR48" s="124">
        <f t="shared" si="65"/>
        <v>39</v>
      </c>
      <c r="BS48" s="124">
        <f>SUM(BS45:BS47)</f>
        <v>32</v>
      </c>
      <c r="BT48" s="124">
        <f>SUM(BT45:BT47)</f>
        <v>34</v>
      </c>
      <c r="BU48" s="124">
        <f t="shared" ref="BU48:BV48" si="66">SUM(BU45:BU47)</f>
        <v>29</v>
      </c>
      <c r="BV48" s="124">
        <f t="shared" si="66"/>
        <v>60</v>
      </c>
      <c r="BW48" s="124">
        <f>SUM(BW45:BW47)</f>
        <v>65</v>
      </c>
      <c r="BX48" s="124">
        <f>SUM(BX45:BX47)</f>
        <v>131</v>
      </c>
      <c r="BY48" s="124">
        <f>SUM(BY45:BY47)</f>
        <v>64</v>
      </c>
      <c r="BZ48" s="124">
        <f>SUM(BZ45:BZ47)</f>
        <v>59</v>
      </c>
      <c r="CA48" s="125">
        <f>SUM(CA45:CA47)</f>
        <v>61</v>
      </c>
      <c r="CB48" s="123">
        <f t="shared" si="65"/>
        <v>0</v>
      </c>
      <c r="CC48" s="124">
        <f t="shared" si="65"/>
        <v>0</v>
      </c>
      <c r="CD48" s="124">
        <f t="shared" si="65"/>
        <v>22</v>
      </c>
      <c r="CE48" s="124">
        <f>SUM(CE45:CE47)</f>
        <v>16</v>
      </c>
      <c r="CF48" s="124">
        <f>SUM(CF45:CF47)</f>
        <v>26</v>
      </c>
      <c r="CG48" s="124">
        <f t="shared" ref="CG48:CH48" si="67">SUM(CG45:CG47)</f>
        <v>12</v>
      </c>
      <c r="CH48" s="124">
        <f t="shared" si="67"/>
        <v>34</v>
      </c>
      <c r="CI48" s="124">
        <f>SUM(CI45:CI47)</f>
        <v>41</v>
      </c>
      <c r="CJ48" s="124">
        <f>SUM(CJ45:CJ47)</f>
        <v>61</v>
      </c>
      <c r="CK48" s="124">
        <f>SUM(CK45:CK47)</f>
        <v>33</v>
      </c>
      <c r="CL48" s="124">
        <f>SUM(CL45:CL47)</f>
        <v>45</v>
      </c>
      <c r="CM48" s="125">
        <f>SUM(CM45:CM47)</f>
        <v>53</v>
      </c>
      <c r="CN48" s="123">
        <f t="shared" si="65"/>
        <v>0</v>
      </c>
      <c r="CO48" s="124">
        <f t="shared" si="65"/>
        <v>0</v>
      </c>
      <c r="CP48" s="124">
        <f t="shared" si="65"/>
        <v>0</v>
      </c>
      <c r="CQ48" s="124">
        <f>SUM(CQ45:CQ47)</f>
        <v>2</v>
      </c>
      <c r="CR48" s="124">
        <f>SUM(CR45:CR47)</f>
        <v>7</v>
      </c>
      <c r="CS48" s="124">
        <f t="shared" ref="CS48:CT48" si="68">SUM(CS45:CS47)</f>
        <v>4</v>
      </c>
      <c r="CT48" s="124">
        <f t="shared" si="68"/>
        <v>6</v>
      </c>
      <c r="CU48" s="124">
        <f>SUM(CU45:CU47)</f>
        <v>19</v>
      </c>
      <c r="CV48" s="124">
        <f>SUM(CV45:CV47)</f>
        <v>35</v>
      </c>
      <c r="CW48" s="124">
        <f>SUM(CW45:CW47)</f>
        <v>18</v>
      </c>
      <c r="CX48" s="124">
        <f>SUM(CX45:CX47)</f>
        <v>20</v>
      </c>
      <c r="CY48" s="125">
        <f>SUM(CY45:CY47)</f>
        <v>46</v>
      </c>
      <c r="CZ48" s="195">
        <v>0</v>
      </c>
      <c r="DA48" s="101">
        <v>0.41304347826086957</v>
      </c>
      <c r="DB48" s="101">
        <v>0.48062015503875971</v>
      </c>
      <c r="DC48" s="101">
        <v>0.54471544715447151</v>
      </c>
      <c r="DD48" s="101">
        <v>0.51428571428571423</v>
      </c>
      <c r="DE48" s="101">
        <f>BI48/AF48</f>
        <v>0.70238095238095233</v>
      </c>
      <c r="DF48" s="101">
        <f>BJ48/AG48</f>
        <v>0.3588709677419355</v>
      </c>
      <c r="DG48" s="101">
        <f>BK48/AH48</f>
        <v>0.29209621993127149</v>
      </c>
      <c r="DH48" s="101">
        <f>BL48/AI48</f>
        <v>0.50598802395209586</v>
      </c>
      <c r="DI48" s="101">
        <f>BM48/AJ48</f>
        <v>0.82692307692307687</v>
      </c>
      <c r="DJ48" s="101">
        <f>BN48/AK48</f>
        <v>0.81395348837209303</v>
      </c>
      <c r="DK48" s="299">
        <f>BO48/AL48</f>
        <v>0.25174825174825177</v>
      </c>
      <c r="DL48" s="123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5"/>
      <c r="DX48" s="210"/>
      <c r="DY48" s="211"/>
      <c r="DZ48" s="211"/>
      <c r="EA48" s="211"/>
      <c r="EB48" s="148"/>
      <c r="EC48" s="148"/>
      <c r="ED48" s="211"/>
      <c r="EE48" s="211"/>
      <c r="EF48" s="211"/>
      <c r="EG48" s="211"/>
      <c r="EH48" s="211"/>
      <c r="EI48" s="136"/>
    </row>
    <row r="49" spans="1:139" s="4" customFormat="1" ht="37.5" customHeight="1">
      <c r="A49" s="352" t="s">
        <v>172</v>
      </c>
      <c r="B49" s="353"/>
      <c r="C49" s="74"/>
      <c r="D49" s="71"/>
      <c r="E49" s="220"/>
      <c r="F49" s="209"/>
      <c r="G49" s="209"/>
      <c r="H49" s="209"/>
      <c r="I49" s="209"/>
      <c r="J49" s="209"/>
      <c r="K49" s="209"/>
      <c r="L49" s="209"/>
      <c r="M49" s="209"/>
      <c r="N49" s="50"/>
      <c r="O49" s="60"/>
      <c r="P49" s="56"/>
      <c r="Q49" s="209"/>
      <c r="R49" s="209"/>
      <c r="S49" s="209"/>
      <c r="T49" s="209"/>
      <c r="U49" s="209"/>
      <c r="V49" s="209"/>
      <c r="W49" s="209"/>
      <c r="X49" s="209"/>
      <c r="Y49" s="209"/>
      <c r="Z49" s="50"/>
      <c r="AA49" s="72"/>
      <c r="AB49" s="91"/>
      <c r="AC49" s="90"/>
      <c r="AD49" s="225"/>
      <c r="AE49" s="225"/>
      <c r="AF49" s="225"/>
      <c r="AG49" s="225"/>
      <c r="AH49" s="225"/>
      <c r="AI49" s="225"/>
      <c r="AJ49" s="225"/>
      <c r="AK49" s="225"/>
      <c r="AL49" s="175"/>
      <c r="AM49" s="64"/>
      <c r="AN49" s="106"/>
      <c r="AO49" s="56"/>
      <c r="AP49" s="209"/>
      <c r="AQ49" s="209"/>
      <c r="AR49" s="209"/>
      <c r="AS49" s="209"/>
      <c r="AT49" s="209"/>
      <c r="AU49" s="105"/>
      <c r="AV49" s="72"/>
      <c r="AW49" s="71"/>
      <c r="AX49" s="220"/>
      <c r="AY49" s="209"/>
      <c r="AZ49" s="209"/>
      <c r="BA49" s="209"/>
      <c r="BB49" s="209"/>
      <c r="BC49" s="105"/>
      <c r="BD49" s="74"/>
      <c r="BE49" s="71"/>
      <c r="BF49" s="220"/>
      <c r="BG49" s="209"/>
      <c r="BH49" s="209"/>
      <c r="BI49" s="209"/>
      <c r="BJ49" s="209"/>
      <c r="BK49" s="209"/>
      <c r="BL49" s="209"/>
      <c r="BM49" s="209"/>
      <c r="BN49" s="209"/>
      <c r="BO49" s="50"/>
      <c r="BP49" s="35"/>
      <c r="BQ49" s="56"/>
      <c r="BR49" s="209"/>
      <c r="BS49" s="209"/>
      <c r="BT49" s="209"/>
      <c r="BU49" s="209"/>
      <c r="BV49" s="209"/>
      <c r="BW49" s="209"/>
      <c r="BX49" s="209"/>
      <c r="BY49" s="209"/>
      <c r="BZ49" s="209"/>
      <c r="CA49" s="50"/>
      <c r="CB49" s="35"/>
      <c r="CC49" s="56"/>
      <c r="CD49" s="209"/>
      <c r="CE49" s="209"/>
      <c r="CF49" s="209"/>
      <c r="CG49" s="209"/>
      <c r="CH49" s="209"/>
      <c r="CI49" s="209"/>
      <c r="CJ49" s="209"/>
      <c r="CK49" s="209"/>
      <c r="CL49" s="209"/>
      <c r="CM49" s="50"/>
      <c r="CN49" s="35"/>
      <c r="CO49" s="56"/>
      <c r="CP49" s="209"/>
      <c r="CQ49" s="209"/>
      <c r="CR49" s="209"/>
      <c r="CS49" s="209"/>
      <c r="CT49" s="209"/>
      <c r="CU49" s="209"/>
      <c r="CV49" s="209"/>
      <c r="CW49" s="209"/>
      <c r="CX49" s="209"/>
      <c r="CY49" s="50"/>
      <c r="CZ49" s="229"/>
      <c r="DA49" s="230"/>
      <c r="DB49" s="225"/>
      <c r="DC49" s="225"/>
      <c r="DD49" s="225"/>
      <c r="DE49" s="230"/>
      <c r="DF49" s="230"/>
      <c r="DG49" s="230"/>
      <c r="DH49" s="230"/>
      <c r="DI49" s="230"/>
      <c r="DJ49" s="230"/>
      <c r="DK49" s="194"/>
      <c r="DL49" s="60"/>
      <c r="DM49" s="56"/>
      <c r="DN49" s="209"/>
      <c r="DO49" s="209"/>
      <c r="DP49" s="209"/>
      <c r="DQ49" s="209"/>
      <c r="DR49" s="209"/>
      <c r="DS49" s="209"/>
      <c r="DT49" s="209"/>
      <c r="DU49" s="209"/>
      <c r="DV49" s="209"/>
      <c r="DW49" s="50"/>
      <c r="DX49" s="60"/>
      <c r="DY49" s="56"/>
      <c r="DZ49" s="209"/>
      <c r="EA49" s="209"/>
      <c r="EB49" s="95"/>
      <c r="EC49" s="95"/>
      <c r="ED49" s="209"/>
      <c r="EE49" s="209"/>
      <c r="EF49" s="209"/>
      <c r="EG49" s="209"/>
      <c r="EH49" s="209"/>
      <c r="EI49" s="50"/>
    </row>
    <row r="50" spans="1:139" ht="29.25" customHeight="1">
      <c r="A50" s="35"/>
      <c r="B50" s="301" t="s">
        <v>139</v>
      </c>
      <c r="C50" s="103">
        <v>28</v>
      </c>
      <c r="D50" s="220">
        <v>13</v>
      </c>
      <c r="E50" s="220">
        <v>28</v>
      </c>
      <c r="F50" s="209">
        <v>38</v>
      </c>
      <c r="G50" s="209">
        <v>31</v>
      </c>
      <c r="H50" s="209">
        <v>37</v>
      </c>
      <c r="I50" s="209">
        <v>49</v>
      </c>
      <c r="J50" s="209">
        <v>56</v>
      </c>
      <c r="K50" s="209">
        <v>63</v>
      </c>
      <c r="L50" s="209">
        <v>79</v>
      </c>
      <c r="M50" s="209">
        <v>68</v>
      </c>
      <c r="N50" s="50">
        <v>91</v>
      </c>
      <c r="O50" s="227">
        <v>48</v>
      </c>
      <c r="P50" s="209">
        <v>48</v>
      </c>
      <c r="Q50" s="209">
        <v>62</v>
      </c>
      <c r="R50" s="209">
        <v>52</v>
      </c>
      <c r="S50" s="209">
        <v>62</v>
      </c>
      <c r="T50" s="209">
        <v>63</v>
      </c>
      <c r="U50" s="209">
        <v>75</v>
      </c>
      <c r="V50" s="209">
        <v>102</v>
      </c>
      <c r="W50" s="209">
        <v>96</v>
      </c>
      <c r="X50" s="209">
        <v>131</v>
      </c>
      <c r="Y50" s="209">
        <v>97</v>
      </c>
      <c r="Z50" s="50">
        <v>161</v>
      </c>
      <c r="AA50" s="116">
        <v>76</v>
      </c>
      <c r="AB50" s="66">
        <v>61</v>
      </c>
      <c r="AC50" s="116">
        <f>E50+Q50</f>
        <v>90</v>
      </c>
      <c r="AD50" s="228">
        <f>R50+F50</f>
        <v>90</v>
      </c>
      <c r="AE50" s="228">
        <v>93</v>
      </c>
      <c r="AF50" s="228">
        <v>100</v>
      </c>
      <c r="AG50" s="228">
        <v>124</v>
      </c>
      <c r="AH50" s="228">
        <v>158</v>
      </c>
      <c r="AI50" s="228">
        <v>159</v>
      </c>
      <c r="AJ50" s="228">
        <v>210</v>
      </c>
      <c r="AK50" s="228">
        <v>165</v>
      </c>
      <c r="AL50" s="107">
        <v>252</v>
      </c>
      <c r="AM50" s="118"/>
      <c r="AN50" s="228">
        <v>3</v>
      </c>
      <c r="AO50" s="209">
        <v>7</v>
      </c>
      <c r="AP50" s="209">
        <v>9</v>
      </c>
      <c r="AQ50" s="209">
        <v>9</v>
      </c>
      <c r="AR50" s="209">
        <v>11</v>
      </c>
      <c r="AS50" s="209"/>
      <c r="AT50" s="209"/>
      <c r="AU50" s="105"/>
      <c r="AV50" s="116">
        <v>4</v>
      </c>
      <c r="AW50" s="220">
        <v>5</v>
      </c>
      <c r="AX50" s="220">
        <v>22</v>
      </c>
      <c r="AY50" s="209">
        <v>10</v>
      </c>
      <c r="AZ50" s="209">
        <v>23</v>
      </c>
      <c r="BA50" s="209"/>
      <c r="BB50" s="209"/>
      <c r="BC50" s="105"/>
      <c r="BD50" s="103">
        <v>7</v>
      </c>
      <c r="BE50" s="220">
        <v>12</v>
      </c>
      <c r="BF50" s="220">
        <v>31</v>
      </c>
      <c r="BG50" s="209">
        <v>19</v>
      </c>
      <c r="BH50" s="209">
        <v>34</v>
      </c>
      <c r="BI50" s="209">
        <v>35</v>
      </c>
      <c r="BJ50" s="209">
        <v>50</v>
      </c>
      <c r="BK50" s="209">
        <v>83</v>
      </c>
      <c r="BL50" s="209">
        <v>87</v>
      </c>
      <c r="BM50" s="209">
        <v>132</v>
      </c>
      <c r="BN50" s="209">
        <v>94</v>
      </c>
      <c r="BO50" s="50">
        <v>179</v>
      </c>
      <c r="BP50" s="55">
        <v>2</v>
      </c>
      <c r="BQ50" s="209">
        <v>2</v>
      </c>
      <c r="BR50" s="209">
        <v>9</v>
      </c>
      <c r="BS50" s="209">
        <v>3</v>
      </c>
      <c r="BT50" s="209">
        <v>9</v>
      </c>
      <c r="BU50" s="209">
        <v>14</v>
      </c>
      <c r="BV50" s="209">
        <v>15</v>
      </c>
      <c r="BW50" s="209">
        <v>38</v>
      </c>
      <c r="BX50" s="209">
        <v>51</v>
      </c>
      <c r="BY50" s="209">
        <v>69</v>
      </c>
      <c r="BZ50" s="209">
        <v>53</v>
      </c>
      <c r="CA50" s="50">
        <v>118</v>
      </c>
      <c r="CB50" s="55">
        <v>2</v>
      </c>
      <c r="CC50" s="209">
        <v>0</v>
      </c>
      <c r="CD50" s="209">
        <v>4</v>
      </c>
      <c r="CE50" s="209">
        <v>2</v>
      </c>
      <c r="CF50" s="209">
        <v>3</v>
      </c>
      <c r="CG50" s="209">
        <v>6</v>
      </c>
      <c r="CH50" s="209">
        <v>5</v>
      </c>
      <c r="CI50" s="209">
        <v>12</v>
      </c>
      <c r="CJ50" s="209">
        <v>26</v>
      </c>
      <c r="CK50" s="209">
        <v>36</v>
      </c>
      <c r="CL50" s="209">
        <v>26</v>
      </c>
      <c r="CM50" s="50">
        <v>74</v>
      </c>
      <c r="CN50" s="55">
        <v>1</v>
      </c>
      <c r="CO50" s="209">
        <v>0</v>
      </c>
      <c r="CP50" s="209">
        <v>0</v>
      </c>
      <c r="CQ50" s="209">
        <v>1</v>
      </c>
      <c r="CR50" s="209">
        <v>1</v>
      </c>
      <c r="CS50" s="209">
        <v>2</v>
      </c>
      <c r="CT50" s="209">
        <v>4</v>
      </c>
      <c r="CU50" s="209">
        <v>4</v>
      </c>
      <c r="CV50" s="209">
        <v>13</v>
      </c>
      <c r="CW50" s="209">
        <v>16</v>
      </c>
      <c r="CX50" s="209">
        <v>12</v>
      </c>
      <c r="CY50" s="50">
        <v>39</v>
      </c>
      <c r="CZ50" s="229">
        <v>9.2105263157894732E-2</v>
      </c>
      <c r="DA50" s="230">
        <v>0.19672131147540983</v>
      </c>
      <c r="DB50" s="230">
        <v>0.34444444444444444</v>
      </c>
      <c r="DC50" s="230">
        <v>0.21111111111111111</v>
      </c>
      <c r="DD50" s="230">
        <v>0.36559139784946237</v>
      </c>
      <c r="DE50" s="230">
        <f>BI50/AF50</f>
        <v>0.35</v>
      </c>
      <c r="DF50" s="230">
        <f>BJ50/AG50</f>
        <v>0.40322580645161288</v>
      </c>
      <c r="DG50" s="230">
        <f>BK50/AH50</f>
        <v>0.52531645569620256</v>
      </c>
      <c r="DH50" s="230">
        <f>BL50/AI50</f>
        <v>0.54716981132075471</v>
      </c>
      <c r="DI50" s="230">
        <f>BM50/AJ50</f>
        <v>0.62857142857142856</v>
      </c>
      <c r="DJ50" s="230">
        <f t="shared" ref="DJ50" si="69">BN50/AK50</f>
        <v>0.5696969696969697</v>
      </c>
      <c r="DK50" s="194">
        <f>BO50/AL50</f>
        <v>0.71031746031746035</v>
      </c>
      <c r="DL50" s="227">
        <v>10</v>
      </c>
      <c r="DM50" s="209">
        <v>8</v>
      </c>
      <c r="DN50" s="209">
        <v>8</v>
      </c>
      <c r="DO50" s="209">
        <v>8</v>
      </c>
      <c r="DP50" s="209">
        <v>8</v>
      </c>
      <c r="DQ50" s="209">
        <v>8</v>
      </c>
      <c r="DR50" s="209">
        <v>8</v>
      </c>
      <c r="DS50" s="209">
        <v>9</v>
      </c>
      <c r="DT50" s="209">
        <v>11</v>
      </c>
      <c r="DU50" s="209">
        <v>13</v>
      </c>
      <c r="DV50" s="209">
        <v>18</v>
      </c>
      <c r="DW50" s="50">
        <v>23</v>
      </c>
      <c r="DX50" s="227">
        <v>7</v>
      </c>
      <c r="DY50" s="209">
        <v>5</v>
      </c>
      <c r="DZ50" s="209">
        <v>5</v>
      </c>
      <c r="EA50" s="209">
        <v>6</v>
      </c>
      <c r="EB50" s="89">
        <v>5</v>
      </c>
      <c r="EC50" s="95">
        <v>5</v>
      </c>
      <c r="ED50" s="209">
        <v>5</v>
      </c>
      <c r="EE50" s="209">
        <v>6</v>
      </c>
      <c r="EF50" s="209">
        <v>7</v>
      </c>
      <c r="EG50" s="209">
        <v>9</v>
      </c>
      <c r="EH50" s="209">
        <v>10</v>
      </c>
      <c r="EI50" s="50">
        <v>15</v>
      </c>
    </row>
    <row r="51" spans="1:139" ht="29.25" customHeight="1">
      <c r="A51" s="35"/>
      <c r="B51" s="301" t="s">
        <v>83</v>
      </c>
      <c r="C51" s="103">
        <v>9</v>
      </c>
      <c r="D51" s="116">
        <v>12</v>
      </c>
      <c r="E51" s="116">
        <v>0</v>
      </c>
      <c r="F51" s="228">
        <v>11</v>
      </c>
      <c r="G51" s="228">
        <v>2</v>
      </c>
      <c r="H51" s="228"/>
      <c r="I51" s="228"/>
      <c r="J51" s="228">
        <v>4</v>
      </c>
      <c r="K51" s="228">
        <v>4</v>
      </c>
      <c r="L51" s="228">
        <v>2</v>
      </c>
      <c r="M51" s="228">
        <v>3</v>
      </c>
      <c r="N51" s="50">
        <v>1</v>
      </c>
      <c r="O51" s="227">
        <v>28</v>
      </c>
      <c r="P51" s="228">
        <v>32</v>
      </c>
      <c r="Q51" s="228">
        <v>0</v>
      </c>
      <c r="R51" s="228">
        <v>20</v>
      </c>
      <c r="S51" s="228">
        <v>14</v>
      </c>
      <c r="T51" s="228"/>
      <c r="U51" s="228"/>
      <c r="V51" s="228">
        <v>17</v>
      </c>
      <c r="W51" s="228">
        <v>23</v>
      </c>
      <c r="X51" s="228">
        <v>27</v>
      </c>
      <c r="Y51" s="228">
        <v>21</v>
      </c>
      <c r="Z51" s="47">
        <v>6</v>
      </c>
      <c r="AA51" s="116">
        <v>37</v>
      </c>
      <c r="AB51" s="116">
        <v>44</v>
      </c>
      <c r="AC51" s="116">
        <v>0</v>
      </c>
      <c r="AD51" s="46">
        <v>31</v>
      </c>
      <c r="AE51" s="46">
        <v>16</v>
      </c>
      <c r="AF51" s="114"/>
      <c r="AG51" s="114"/>
      <c r="AH51" s="225">
        <v>21</v>
      </c>
      <c r="AI51" s="225">
        <v>27</v>
      </c>
      <c r="AJ51" s="225">
        <v>29</v>
      </c>
      <c r="AK51" s="225">
        <v>24</v>
      </c>
      <c r="AL51" s="107">
        <v>7</v>
      </c>
      <c r="AM51" s="118"/>
      <c r="AN51" s="228">
        <v>5</v>
      </c>
      <c r="AO51" s="228">
        <v>7</v>
      </c>
      <c r="AP51" s="228">
        <v>0</v>
      </c>
      <c r="AQ51" s="228">
        <v>4</v>
      </c>
      <c r="AR51" s="228">
        <v>3</v>
      </c>
      <c r="AS51" s="228"/>
      <c r="AT51" s="228"/>
      <c r="AU51" s="107"/>
      <c r="AV51" s="116">
        <v>11</v>
      </c>
      <c r="AW51" s="116">
        <v>15</v>
      </c>
      <c r="AX51" s="116">
        <v>0</v>
      </c>
      <c r="AY51" s="228">
        <v>7</v>
      </c>
      <c r="AZ51" s="228">
        <v>6</v>
      </c>
      <c r="BA51" s="228"/>
      <c r="BB51" s="228"/>
      <c r="BC51" s="107"/>
      <c r="BD51" s="103">
        <v>16</v>
      </c>
      <c r="BE51" s="116">
        <v>22</v>
      </c>
      <c r="BF51" s="116">
        <v>0</v>
      </c>
      <c r="BG51" s="228">
        <v>11</v>
      </c>
      <c r="BH51" s="228">
        <v>9</v>
      </c>
      <c r="BI51" s="228"/>
      <c r="BJ51" s="228"/>
      <c r="BK51" s="228">
        <v>13</v>
      </c>
      <c r="BL51" s="228">
        <v>17</v>
      </c>
      <c r="BM51" s="228">
        <v>21</v>
      </c>
      <c r="BN51" s="228">
        <v>13</v>
      </c>
      <c r="BO51" s="50">
        <v>7</v>
      </c>
      <c r="BP51" s="55">
        <v>10</v>
      </c>
      <c r="BQ51" s="46">
        <v>9</v>
      </c>
      <c r="BR51" s="46">
        <v>0</v>
      </c>
      <c r="BS51" s="46">
        <v>2</v>
      </c>
      <c r="BT51" s="46">
        <v>5</v>
      </c>
      <c r="BU51" s="46"/>
      <c r="BV51" s="46"/>
      <c r="BW51" s="46">
        <v>9</v>
      </c>
      <c r="BX51" s="46">
        <v>14</v>
      </c>
      <c r="BY51" s="46">
        <v>13</v>
      </c>
      <c r="BZ51" s="46">
        <v>12</v>
      </c>
      <c r="CA51" s="59">
        <v>6</v>
      </c>
      <c r="CB51" s="55">
        <v>7</v>
      </c>
      <c r="CC51" s="46">
        <v>9</v>
      </c>
      <c r="CD51" s="46">
        <v>0</v>
      </c>
      <c r="CE51" s="46">
        <v>0</v>
      </c>
      <c r="CF51" s="46">
        <v>2</v>
      </c>
      <c r="CG51" s="46"/>
      <c r="CH51" s="46"/>
      <c r="CI51" s="46">
        <v>6</v>
      </c>
      <c r="CJ51" s="46">
        <v>8</v>
      </c>
      <c r="CK51" s="46">
        <v>9</v>
      </c>
      <c r="CL51" s="46">
        <v>6</v>
      </c>
      <c r="CM51" s="59">
        <v>5</v>
      </c>
      <c r="CN51" s="55">
        <v>4</v>
      </c>
      <c r="CO51" s="46">
        <v>7</v>
      </c>
      <c r="CP51" s="46">
        <v>0</v>
      </c>
      <c r="CQ51" s="46">
        <v>0</v>
      </c>
      <c r="CR51" s="46">
        <v>1</v>
      </c>
      <c r="CS51" s="46"/>
      <c r="CT51" s="46"/>
      <c r="CU51" s="46">
        <v>5</v>
      </c>
      <c r="CV51" s="46">
        <v>6</v>
      </c>
      <c r="CW51" s="46">
        <v>7</v>
      </c>
      <c r="CX51" s="46">
        <v>5</v>
      </c>
      <c r="CY51" s="59">
        <v>2</v>
      </c>
      <c r="CZ51" s="256">
        <v>0.43243243243243246</v>
      </c>
      <c r="DA51" s="99">
        <v>0.5</v>
      </c>
      <c r="DB51" s="99">
        <v>0</v>
      </c>
      <c r="DC51" s="99">
        <v>0.35483870967741937</v>
      </c>
      <c r="DD51" s="99">
        <v>0.5625</v>
      </c>
      <c r="DE51" s="230"/>
      <c r="DF51" s="230"/>
      <c r="DG51" s="230">
        <f t="shared" ref="DG51:DI53" si="70">BK51/AH51</f>
        <v>0.61904761904761907</v>
      </c>
      <c r="DH51" s="230">
        <f t="shared" si="70"/>
        <v>0.62962962962962965</v>
      </c>
      <c r="DI51" s="230">
        <f t="shared" si="70"/>
        <v>0.72413793103448276</v>
      </c>
      <c r="DJ51" s="230">
        <f t="shared" ref="DJ51:DJ53" si="71">BN51/AK51</f>
        <v>0.54166666666666663</v>
      </c>
      <c r="DK51" s="194">
        <f>BO51/AL51</f>
        <v>1</v>
      </c>
      <c r="DL51" s="227"/>
      <c r="DM51" s="228"/>
      <c r="DN51" s="228"/>
      <c r="DO51" s="228">
        <v>14.6</v>
      </c>
      <c r="DP51" s="228">
        <v>15</v>
      </c>
      <c r="DQ51" s="228"/>
      <c r="DR51" s="228"/>
      <c r="DS51" s="228">
        <v>13</v>
      </c>
      <c r="DT51" s="228"/>
      <c r="DU51" s="228">
        <v>24</v>
      </c>
      <c r="DV51" s="228"/>
      <c r="DW51" s="47"/>
      <c r="DX51" s="227"/>
      <c r="DY51" s="228"/>
      <c r="DZ51" s="228"/>
      <c r="EA51" s="228">
        <v>12</v>
      </c>
      <c r="EB51" s="89">
        <v>12</v>
      </c>
      <c r="EC51" s="95"/>
      <c r="EE51" s="209">
        <v>7</v>
      </c>
      <c r="EF51" s="209"/>
      <c r="EG51" s="209">
        <v>15</v>
      </c>
      <c r="EH51" s="209"/>
      <c r="EI51" s="50"/>
    </row>
    <row r="52" spans="1:139" ht="35.25" customHeight="1">
      <c r="A52" s="35"/>
      <c r="B52" s="301" t="s">
        <v>86</v>
      </c>
      <c r="C52" s="103">
        <v>2</v>
      </c>
      <c r="D52" s="116">
        <v>3</v>
      </c>
      <c r="E52" s="116">
        <v>4</v>
      </c>
      <c r="F52" s="228">
        <v>7</v>
      </c>
      <c r="G52" s="228">
        <v>4</v>
      </c>
      <c r="H52" s="228">
        <v>6</v>
      </c>
      <c r="I52" s="228">
        <v>6</v>
      </c>
      <c r="J52" s="228">
        <v>6</v>
      </c>
      <c r="K52" s="228">
        <v>7</v>
      </c>
      <c r="L52" s="228">
        <v>9</v>
      </c>
      <c r="M52" s="228">
        <v>6</v>
      </c>
      <c r="N52" s="47">
        <v>15</v>
      </c>
      <c r="O52" s="227">
        <v>10</v>
      </c>
      <c r="P52" s="228">
        <v>9</v>
      </c>
      <c r="Q52" s="228">
        <v>9</v>
      </c>
      <c r="R52" s="228">
        <v>11</v>
      </c>
      <c r="S52" s="228">
        <v>7</v>
      </c>
      <c r="T52" s="228">
        <v>10</v>
      </c>
      <c r="U52" s="228">
        <v>12</v>
      </c>
      <c r="V52" s="228">
        <v>14</v>
      </c>
      <c r="W52" s="228">
        <v>13</v>
      </c>
      <c r="X52" s="228">
        <v>12</v>
      </c>
      <c r="Y52" s="228">
        <v>17</v>
      </c>
      <c r="Z52" s="47">
        <v>22</v>
      </c>
      <c r="AA52" s="116">
        <v>12</v>
      </c>
      <c r="AB52" s="116">
        <v>12</v>
      </c>
      <c r="AC52" s="116">
        <f>E52+Q52</f>
        <v>13</v>
      </c>
      <c r="AD52" s="46">
        <v>18</v>
      </c>
      <c r="AE52" s="46">
        <v>11</v>
      </c>
      <c r="AF52" s="46">
        <v>16</v>
      </c>
      <c r="AG52" s="46">
        <v>18</v>
      </c>
      <c r="AH52" s="225">
        <v>20</v>
      </c>
      <c r="AI52" s="225">
        <v>20</v>
      </c>
      <c r="AJ52" s="225">
        <v>21</v>
      </c>
      <c r="AK52" s="225">
        <v>23</v>
      </c>
      <c r="AL52" s="175">
        <v>37</v>
      </c>
      <c r="AM52" s="118"/>
      <c r="AN52" s="228">
        <v>0</v>
      </c>
      <c r="AO52" s="228">
        <v>0</v>
      </c>
      <c r="AP52" s="228">
        <v>2</v>
      </c>
      <c r="AQ52" s="228">
        <v>2</v>
      </c>
      <c r="AR52" s="228">
        <v>2</v>
      </c>
      <c r="AS52" s="228">
        <v>6</v>
      </c>
      <c r="AT52" s="228"/>
      <c r="AU52" s="107"/>
      <c r="AV52" s="116">
        <v>0</v>
      </c>
      <c r="AW52" s="116">
        <v>1</v>
      </c>
      <c r="AX52" s="116">
        <v>3</v>
      </c>
      <c r="AY52" s="228">
        <v>2</v>
      </c>
      <c r="AZ52" s="228">
        <v>3</v>
      </c>
      <c r="BA52" s="228">
        <v>0</v>
      </c>
      <c r="BB52" s="228"/>
      <c r="BC52" s="107"/>
      <c r="BD52" s="103">
        <v>0</v>
      </c>
      <c r="BE52" s="116">
        <v>1</v>
      </c>
      <c r="BF52" s="116">
        <v>5</v>
      </c>
      <c r="BG52" s="228">
        <f>AY52+AQ52</f>
        <v>4</v>
      </c>
      <c r="BH52" s="228">
        <v>5</v>
      </c>
      <c r="BI52" s="228">
        <v>6</v>
      </c>
      <c r="BJ52" s="228">
        <v>7</v>
      </c>
      <c r="BK52" s="228">
        <v>11</v>
      </c>
      <c r="BL52" s="228">
        <v>10</v>
      </c>
      <c r="BM52" s="228">
        <v>10</v>
      </c>
      <c r="BN52" s="228">
        <v>11</v>
      </c>
      <c r="BO52" s="47">
        <v>18</v>
      </c>
      <c r="BP52" s="55">
        <v>0</v>
      </c>
      <c r="BQ52" s="46">
        <v>0</v>
      </c>
      <c r="BR52" s="46">
        <v>1</v>
      </c>
      <c r="BS52" s="46">
        <v>0</v>
      </c>
      <c r="BT52" s="46">
        <v>0</v>
      </c>
      <c r="BU52" s="46">
        <v>0</v>
      </c>
      <c r="BV52" s="46">
        <v>2</v>
      </c>
      <c r="BW52" s="46">
        <v>2</v>
      </c>
      <c r="BX52" s="46">
        <v>9</v>
      </c>
      <c r="BY52" s="46">
        <v>7</v>
      </c>
      <c r="BZ52" s="46">
        <v>9</v>
      </c>
      <c r="CA52" s="59">
        <v>14</v>
      </c>
      <c r="CB52" s="55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2</v>
      </c>
      <c r="CI52" s="46">
        <v>0</v>
      </c>
      <c r="CJ52" s="46">
        <v>5</v>
      </c>
      <c r="CK52" s="46">
        <v>3</v>
      </c>
      <c r="CL52" s="46">
        <v>7</v>
      </c>
      <c r="CM52" s="59">
        <v>13</v>
      </c>
      <c r="CN52" s="55">
        <v>0</v>
      </c>
      <c r="CO52" s="46">
        <v>0</v>
      </c>
      <c r="CP52" s="46">
        <v>0</v>
      </c>
      <c r="CQ52" s="46">
        <v>0</v>
      </c>
      <c r="CR52" s="46">
        <v>0</v>
      </c>
      <c r="CS52" s="46">
        <v>0</v>
      </c>
      <c r="CT52" s="46">
        <v>2</v>
      </c>
      <c r="CU52" s="46">
        <v>0</v>
      </c>
      <c r="CV52" s="46">
        <v>0</v>
      </c>
      <c r="CW52" s="46">
        <v>0</v>
      </c>
      <c r="CX52" s="46">
        <v>7</v>
      </c>
      <c r="CY52" s="59">
        <v>12</v>
      </c>
      <c r="CZ52" s="256">
        <v>0</v>
      </c>
      <c r="DA52" s="99">
        <v>8.3333333333333329E-2</v>
      </c>
      <c r="DB52" s="99">
        <v>0.38461538461538464</v>
      </c>
      <c r="DC52" s="99">
        <v>0.22222222222222221</v>
      </c>
      <c r="DD52" s="99">
        <v>0.45454545454545453</v>
      </c>
      <c r="DE52" s="230">
        <f>BI52/AF52</f>
        <v>0.375</v>
      </c>
      <c r="DF52" s="230">
        <f>BJ52/AG52</f>
        <v>0.3888888888888889</v>
      </c>
      <c r="DG52" s="230">
        <f t="shared" si="70"/>
        <v>0.55000000000000004</v>
      </c>
      <c r="DH52" s="230">
        <f t="shared" si="70"/>
        <v>0.5</v>
      </c>
      <c r="DI52" s="230">
        <f t="shared" si="70"/>
        <v>0.47619047619047616</v>
      </c>
      <c r="DJ52" s="230">
        <f t="shared" si="71"/>
        <v>0.47826086956521741</v>
      </c>
      <c r="DK52" s="194">
        <f>BO52/AL52</f>
        <v>0.48648648648648651</v>
      </c>
      <c r="DL52" s="227">
        <v>6.8</v>
      </c>
      <c r="DM52" s="228">
        <v>5.4</v>
      </c>
      <c r="DN52" s="228">
        <v>5</v>
      </c>
      <c r="DO52" s="228">
        <v>5</v>
      </c>
      <c r="DP52" s="228">
        <v>7</v>
      </c>
      <c r="DQ52" s="228">
        <v>7</v>
      </c>
      <c r="DR52" s="228">
        <v>6</v>
      </c>
      <c r="DS52" s="228">
        <v>6</v>
      </c>
      <c r="DT52" s="228">
        <v>7</v>
      </c>
      <c r="DU52" s="228">
        <v>7</v>
      </c>
      <c r="DV52" s="228">
        <v>6</v>
      </c>
      <c r="DW52" s="47">
        <v>5</v>
      </c>
      <c r="DX52" s="227">
        <v>4</v>
      </c>
      <c r="DY52" s="228">
        <v>4</v>
      </c>
      <c r="DZ52" s="228">
        <v>3</v>
      </c>
      <c r="EA52" s="228">
        <v>4</v>
      </c>
      <c r="EB52" s="89">
        <v>6</v>
      </c>
      <c r="EC52" s="95">
        <v>6</v>
      </c>
      <c r="ED52" s="228">
        <v>4</v>
      </c>
      <c r="EE52" s="228">
        <v>5</v>
      </c>
      <c r="EF52" s="228">
        <v>6</v>
      </c>
      <c r="EG52" s="228">
        <v>4</v>
      </c>
      <c r="EH52" s="228">
        <v>3</v>
      </c>
      <c r="EI52" s="47">
        <v>4</v>
      </c>
    </row>
    <row r="53" spans="1:139" ht="29.25" customHeight="1" thickBot="1">
      <c r="A53" s="306"/>
      <c r="B53" s="303" t="s">
        <v>117</v>
      </c>
      <c r="C53" s="73">
        <f t="shared" ref="C53:AO53" si="72">SUM(C50:C52)</f>
        <v>39</v>
      </c>
      <c r="D53" s="69">
        <f t="shared" si="72"/>
        <v>28</v>
      </c>
      <c r="E53" s="69">
        <f t="shared" si="72"/>
        <v>32</v>
      </c>
      <c r="F53" s="45">
        <f>SUM(F50:F52)</f>
        <v>56</v>
      </c>
      <c r="G53" s="45">
        <f>SUM(G50:G52)</f>
        <v>37</v>
      </c>
      <c r="H53" s="45">
        <f t="shared" ref="H53:I53" si="73">SUM(H50:H52)</f>
        <v>43</v>
      </c>
      <c r="I53" s="45">
        <f t="shared" si="73"/>
        <v>55</v>
      </c>
      <c r="J53" s="45">
        <f>SUM(J50:J52)</f>
        <v>66</v>
      </c>
      <c r="K53" s="45">
        <f>SUM(K50:K52)</f>
        <v>74</v>
      </c>
      <c r="L53" s="45">
        <f>SUM(L50:L52)</f>
        <v>90</v>
      </c>
      <c r="M53" s="45">
        <f>SUM(M50:M52)</f>
        <v>77</v>
      </c>
      <c r="N53" s="52"/>
      <c r="O53" s="51">
        <f t="shared" si="72"/>
        <v>86</v>
      </c>
      <c r="P53" s="45">
        <f t="shared" si="72"/>
        <v>89</v>
      </c>
      <c r="Q53" s="45">
        <f t="shared" si="72"/>
        <v>71</v>
      </c>
      <c r="R53" s="45">
        <f>SUM(R50:R52)</f>
        <v>83</v>
      </c>
      <c r="S53" s="45">
        <f>SUM(S50:S52)</f>
        <v>83</v>
      </c>
      <c r="T53" s="45">
        <f t="shared" ref="T53:U53" si="74">SUM(T50:T52)</f>
        <v>73</v>
      </c>
      <c r="U53" s="45">
        <f t="shared" si="74"/>
        <v>87</v>
      </c>
      <c r="V53" s="45">
        <f>SUM(V50:V52)</f>
        <v>133</v>
      </c>
      <c r="W53" s="45">
        <f>SUM(W50:W52)</f>
        <v>132</v>
      </c>
      <c r="X53" s="45">
        <f>SUM(X50:X52)</f>
        <v>170</v>
      </c>
      <c r="Y53" s="45">
        <f>SUM(Y50:Y52)</f>
        <v>135</v>
      </c>
      <c r="Z53" s="52">
        <f>SUM(Z50:Z52)</f>
        <v>189</v>
      </c>
      <c r="AA53" s="69">
        <f t="shared" si="72"/>
        <v>125</v>
      </c>
      <c r="AB53" s="69">
        <f t="shared" si="72"/>
        <v>117</v>
      </c>
      <c r="AC53" s="69">
        <f>SUM(AC50:AC52)</f>
        <v>103</v>
      </c>
      <c r="AD53" s="45">
        <f>SUM(AD50:AD52)</f>
        <v>139</v>
      </c>
      <c r="AE53" s="45">
        <f>SUM(AE50:AE52)</f>
        <v>120</v>
      </c>
      <c r="AF53" s="45">
        <f t="shared" ref="AF53:AG53" si="75">SUM(AF50:AF52)</f>
        <v>116</v>
      </c>
      <c r="AG53" s="45">
        <f t="shared" si="75"/>
        <v>142</v>
      </c>
      <c r="AH53" s="43">
        <f>SUM(AH50:AH52)</f>
        <v>199</v>
      </c>
      <c r="AI53" s="43">
        <f>SUM(AI50:AI52)</f>
        <v>206</v>
      </c>
      <c r="AJ53" s="45">
        <f>SUM(AJ50:AJ52)</f>
        <v>260</v>
      </c>
      <c r="AK53" s="45">
        <f>SUM(AK50:AK52)</f>
        <v>212</v>
      </c>
      <c r="AL53" s="104">
        <f>SUM(AL50:AL52)</f>
        <v>296</v>
      </c>
      <c r="AM53" s="64"/>
      <c r="AN53" s="45">
        <f t="shared" si="72"/>
        <v>8</v>
      </c>
      <c r="AO53" s="45">
        <f t="shared" si="72"/>
        <v>14</v>
      </c>
      <c r="AP53" s="45">
        <f t="shared" ref="AP53:BF53" si="76">SUM(AP50:AP52)</f>
        <v>11</v>
      </c>
      <c r="AQ53" s="45">
        <f>SUM(AQ50:AQ52)</f>
        <v>15</v>
      </c>
      <c r="AR53" s="45">
        <f>SUM(AR50:AR52)</f>
        <v>16</v>
      </c>
      <c r="AS53" s="45"/>
      <c r="AT53" s="45"/>
      <c r="AU53" s="104"/>
      <c r="AV53" s="69">
        <f t="shared" si="76"/>
        <v>15</v>
      </c>
      <c r="AW53" s="69">
        <f t="shared" si="76"/>
        <v>21</v>
      </c>
      <c r="AX53" s="69">
        <f t="shared" si="76"/>
        <v>25</v>
      </c>
      <c r="AY53" s="45">
        <f>SUM(AY50:AY52)</f>
        <v>19</v>
      </c>
      <c r="AZ53" s="45">
        <f>SUM(AZ50:AZ52)</f>
        <v>32</v>
      </c>
      <c r="BA53" s="45"/>
      <c r="BB53" s="45"/>
      <c r="BC53" s="104"/>
      <c r="BD53" s="73">
        <f t="shared" si="76"/>
        <v>23</v>
      </c>
      <c r="BE53" s="69">
        <f t="shared" si="76"/>
        <v>35</v>
      </c>
      <c r="BF53" s="69">
        <f t="shared" si="76"/>
        <v>36</v>
      </c>
      <c r="BG53" s="45">
        <f>SUM(BG50:BG52)</f>
        <v>34</v>
      </c>
      <c r="BH53" s="45">
        <f>SUM(BH50:BH52)</f>
        <v>48</v>
      </c>
      <c r="BI53" s="45">
        <f t="shared" ref="BI53:BJ53" si="77">SUM(BI50:BI52)</f>
        <v>41</v>
      </c>
      <c r="BJ53" s="45">
        <f t="shared" si="77"/>
        <v>57</v>
      </c>
      <c r="BK53" s="45">
        <f>SUM(BK50:BK52)</f>
        <v>107</v>
      </c>
      <c r="BL53" s="45">
        <f>SUM(BL50:BL52)</f>
        <v>114</v>
      </c>
      <c r="BM53" s="45">
        <f>SUM(BM50:BM52)</f>
        <v>163</v>
      </c>
      <c r="BN53" s="45">
        <f>SUM(BN50:BN52)</f>
        <v>118</v>
      </c>
      <c r="BO53" s="52">
        <f>SUM(BO50:BO52)</f>
        <v>204</v>
      </c>
      <c r="BP53" s="236">
        <f t="shared" ref="BP53:CD53" si="78">SUM(BP50:BP52)</f>
        <v>12</v>
      </c>
      <c r="BQ53" s="45">
        <f t="shared" si="78"/>
        <v>11</v>
      </c>
      <c r="BR53" s="45">
        <f t="shared" si="78"/>
        <v>10</v>
      </c>
      <c r="BS53" s="45">
        <f>SUM(BS50:BS52)</f>
        <v>5</v>
      </c>
      <c r="BT53" s="45">
        <f>SUM(BT50:BT52)</f>
        <v>14</v>
      </c>
      <c r="BU53" s="45">
        <f t="shared" ref="BU53:BV53" si="79">SUM(BU50:BU52)</f>
        <v>14</v>
      </c>
      <c r="BV53" s="45">
        <f t="shared" si="79"/>
        <v>17</v>
      </c>
      <c r="BW53" s="45">
        <f>SUM(BW50:BW52)</f>
        <v>49</v>
      </c>
      <c r="BX53" s="45">
        <f>SUM(BX50:BX52)</f>
        <v>74</v>
      </c>
      <c r="BY53" s="45">
        <f>SUM(BY50:BY52)</f>
        <v>89</v>
      </c>
      <c r="BZ53" s="45">
        <f>SUM(BZ50:BZ52)</f>
        <v>74</v>
      </c>
      <c r="CA53" s="52">
        <f>SUM(CA50:CA52)</f>
        <v>138</v>
      </c>
      <c r="CB53" s="236">
        <f t="shared" si="78"/>
        <v>9</v>
      </c>
      <c r="CC53" s="45">
        <f t="shared" si="78"/>
        <v>9</v>
      </c>
      <c r="CD53" s="45">
        <f t="shared" si="78"/>
        <v>4</v>
      </c>
      <c r="CE53" s="45">
        <f>SUM(CE50:CE52)</f>
        <v>2</v>
      </c>
      <c r="CF53" s="45">
        <f>SUM(CF50:CF52)</f>
        <v>5</v>
      </c>
      <c r="CG53" s="45">
        <f t="shared" ref="CG53:CH53" si="80">SUM(CG50:CG52)</f>
        <v>6</v>
      </c>
      <c r="CH53" s="45">
        <f t="shared" si="80"/>
        <v>7</v>
      </c>
      <c r="CI53" s="45">
        <f>SUM(CI50:CI52)</f>
        <v>18</v>
      </c>
      <c r="CJ53" s="45">
        <f>SUM(CJ50:CJ52)</f>
        <v>39</v>
      </c>
      <c r="CK53" s="45">
        <f>SUM(CK50:CK52)</f>
        <v>48</v>
      </c>
      <c r="CL53" s="45">
        <f>SUM(CL50:CL52)</f>
        <v>39</v>
      </c>
      <c r="CM53" s="52">
        <f>SUM(CM50:CM52)</f>
        <v>92</v>
      </c>
      <c r="CN53" s="236">
        <f>SUM(CN49:CN52)</f>
        <v>5</v>
      </c>
      <c r="CO53" s="45">
        <f>SUM(CO49:CO52)</f>
        <v>7</v>
      </c>
      <c r="CP53" s="45">
        <f>SUM(CP50:CP52)</f>
        <v>0</v>
      </c>
      <c r="CQ53" s="45">
        <f>SUM(CQ50:CQ52)</f>
        <v>1</v>
      </c>
      <c r="CR53" s="45">
        <f>SUM(CR50:CR52)</f>
        <v>2</v>
      </c>
      <c r="CS53" s="45">
        <f t="shared" ref="CS53:CT53" si="81">SUM(CS50:CS52)</f>
        <v>2</v>
      </c>
      <c r="CT53" s="45">
        <f t="shared" si="81"/>
        <v>6</v>
      </c>
      <c r="CU53" s="45">
        <f>SUM(CU50:CU52)</f>
        <v>9</v>
      </c>
      <c r="CV53" s="43">
        <f>SUM(CV50:CV52)</f>
        <v>19</v>
      </c>
      <c r="CW53" s="45">
        <f>SUM(CW50:CW52)</f>
        <v>23</v>
      </c>
      <c r="CX53" s="45">
        <f>SUM(CX50:CX52)</f>
        <v>24</v>
      </c>
      <c r="CY53" s="125">
        <f>SUM(CY50:CY52)</f>
        <v>53</v>
      </c>
      <c r="CZ53" s="257">
        <v>0.184</v>
      </c>
      <c r="DA53" s="100">
        <v>0.29914529914529914</v>
      </c>
      <c r="DB53" s="100">
        <v>0.34951456310679613</v>
      </c>
      <c r="DC53" s="100">
        <v>0.2446043165467626</v>
      </c>
      <c r="DD53" s="100">
        <v>0.4</v>
      </c>
      <c r="DE53" s="98">
        <f>BI53/AF53</f>
        <v>0.35344827586206895</v>
      </c>
      <c r="DF53" s="98">
        <f>BJ53/AG53</f>
        <v>0.40140845070422537</v>
      </c>
      <c r="DG53" s="98">
        <f t="shared" si="70"/>
        <v>0.53768844221105527</v>
      </c>
      <c r="DH53" s="98">
        <f t="shared" si="70"/>
        <v>0.55339805825242716</v>
      </c>
      <c r="DI53" s="98">
        <f t="shared" si="70"/>
        <v>0.62692307692307692</v>
      </c>
      <c r="DJ53" s="98">
        <f t="shared" si="71"/>
        <v>0.55660377358490565</v>
      </c>
      <c r="DK53" s="255">
        <f>BO53/AL53</f>
        <v>0.68918918918918914</v>
      </c>
      <c r="DL53" s="227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47"/>
      <c r="DX53" s="227"/>
      <c r="DY53" s="228"/>
      <c r="DZ53" s="228"/>
      <c r="EA53" s="228"/>
      <c r="EC53" s="95"/>
      <c r="EI53" s="261"/>
    </row>
    <row r="54" spans="1:139" s="4" customFormat="1" ht="37.5" customHeight="1">
      <c r="A54" s="341" t="s">
        <v>125</v>
      </c>
      <c r="B54" s="342"/>
      <c r="C54" s="327"/>
      <c r="D54" s="328"/>
      <c r="E54" s="328"/>
      <c r="F54" s="328"/>
      <c r="G54" s="328"/>
      <c r="H54" s="328"/>
      <c r="I54" s="328"/>
      <c r="J54" s="328"/>
      <c r="K54" s="207"/>
      <c r="L54" s="207"/>
      <c r="M54" s="207"/>
      <c r="N54" s="294"/>
      <c r="O54" s="206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122"/>
      <c r="AA54" s="212"/>
      <c r="AB54" s="212"/>
      <c r="AC54" s="212"/>
      <c r="AD54" s="223"/>
      <c r="AE54" s="223"/>
      <c r="AF54" s="223"/>
      <c r="AG54" s="223"/>
      <c r="AH54" s="223"/>
      <c r="AI54" s="223"/>
      <c r="AJ54" s="223"/>
      <c r="AK54" s="223"/>
      <c r="AL54" s="176"/>
      <c r="AM54" s="139"/>
      <c r="AN54" s="328"/>
      <c r="AO54" s="328"/>
      <c r="AP54" s="328"/>
      <c r="AQ54" s="328"/>
      <c r="AR54" s="328"/>
      <c r="AS54" s="207"/>
      <c r="AT54" s="207"/>
      <c r="AU54" s="218"/>
      <c r="AV54" s="218"/>
      <c r="AW54" s="218"/>
      <c r="AX54" s="218"/>
      <c r="AY54" s="207"/>
      <c r="AZ54" s="207"/>
      <c r="BA54" s="207"/>
      <c r="BB54" s="207"/>
      <c r="BC54" s="143"/>
      <c r="BD54" s="237"/>
      <c r="BE54" s="218"/>
      <c r="BF54" s="218"/>
      <c r="BG54" s="207"/>
      <c r="BH54" s="207"/>
      <c r="BI54" s="207"/>
      <c r="BJ54" s="207"/>
      <c r="BK54" s="207"/>
      <c r="BL54" s="207"/>
      <c r="BM54" s="207"/>
      <c r="BN54" s="207"/>
      <c r="BO54" s="122"/>
      <c r="BP54" s="206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122"/>
      <c r="CB54" s="206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122"/>
      <c r="CN54" s="206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122"/>
      <c r="CZ54" s="214"/>
      <c r="DA54" s="215"/>
      <c r="DB54" s="223"/>
      <c r="DC54" s="223"/>
      <c r="DD54" s="223"/>
      <c r="DE54" s="215"/>
      <c r="DF54" s="215"/>
      <c r="DG54" s="215"/>
      <c r="DH54" s="215"/>
      <c r="DI54" s="215"/>
      <c r="DJ54" s="215"/>
      <c r="DK54" s="193"/>
      <c r="DL54" s="206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122"/>
      <c r="DX54" s="206"/>
      <c r="DY54" s="207"/>
      <c r="DZ54" s="207"/>
      <c r="EA54" s="207"/>
      <c r="EB54" s="146"/>
      <c r="EC54" s="146"/>
      <c r="ED54" s="141"/>
      <c r="EE54" s="141"/>
      <c r="EF54" s="141"/>
      <c r="EG54" s="141"/>
      <c r="EH54" s="141"/>
      <c r="EI54" s="144"/>
    </row>
    <row r="55" spans="1:139" s="4" customFormat="1" ht="29.25" customHeight="1">
      <c r="A55" s="109"/>
      <c r="B55" s="301" t="s">
        <v>82</v>
      </c>
      <c r="C55" s="358"/>
      <c r="D55" s="355"/>
      <c r="E55" s="355"/>
      <c r="F55" s="355"/>
      <c r="G55" s="355"/>
      <c r="H55" s="355"/>
      <c r="I55" s="355"/>
      <c r="J55" s="355"/>
      <c r="K55" s="209"/>
      <c r="L55" s="209"/>
      <c r="M55" s="209"/>
      <c r="N55" s="231"/>
      <c r="O55" s="208">
        <v>121</v>
      </c>
      <c r="P55" s="209">
        <v>60</v>
      </c>
      <c r="Q55" s="209">
        <v>75</v>
      </c>
      <c r="R55" s="209">
        <v>79</v>
      </c>
      <c r="S55" s="209">
        <v>95</v>
      </c>
      <c r="T55" s="209">
        <v>42</v>
      </c>
      <c r="U55" s="209">
        <v>64</v>
      </c>
      <c r="V55" s="209">
        <v>82</v>
      </c>
      <c r="W55" s="209">
        <v>109</v>
      </c>
      <c r="X55" s="209">
        <v>102</v>
      </c>
      <c r="Y55" s="209">
        <v>107</v>
      </c>
      <c r="Z55" s="50">
        <v>129</v>
      </c>
      <c r="AA55" s="116">
        <v>121</v>
      </c>
      <c r="AB55" s="116">
        <v>60</v>
      </c>
      <c r="AC55" s="116">
        <v>75</v>
      </c>
      <c r="AD55" s="225">
        <v>79</v>
      </c>
      <c r="AE55" s="225">
        <v>95</v>
      </c>
      <c r="AF55" s="225">
        <v>42</v>
      </c>
      <c r="AG55" s="225">
        <v>64</v>
      </c>
      <c r="AH55" s="225">
        <v>82</v>
      </c>
      <c r="AI55" s="225">
        <v>109</v>
      </c>
      <c r="AJ55" s="225">
        <v>102</v>
      </c>
      <c r="AK55" s="225">
        <v>107</v>
      </c>
      <c r="AL55" s="175">
        <v>129</v>
      </c>
      <c r="AM55" s="64"/>
      <c r="AN55" s="355"/>
      <c r="AO55" s="355"/>
      <c r="AP55" s="355"/>
      <c r="AQ55" s="355"/>
      <c r="AR55" s="355"/>
      <c r="AS55" s="209"/>
      <c r="AT55" s="209"/>
      <c r="AU55" s="220"/>
      <c r="AV55" s="220">
        <v>66</v>
      </c>
      <c r="AW55" s="220">
        <v>22</v>
      </c>
      <c r="AX55" s="220">
        <v>20</v>
      </c>
      <c r="AY55" s="209">
        <v>12</v>
      </c>
      <c r="AZ55" s="209">
        <v>54</v>
      </c>
      <c r="BA55" s="209"/>
      <c r="BB55" s="209"/>
      <c r="BC55" s="105"/>
      <c r="BD55" s="219">
        <v>66</v>
      </c>
      <c r="BE55" s="220">
        <v>22</v>
      </c>
      <c r="BF55" s="220">
        <v>20</v>
      </c>
      <c r="BG55" s="209">
        <v>12</v>
      </c>
      <c r="BH55" s="209">
        <v>54</v>
      </c>
      <c r="BI55" s="209">
        <v>11</v>
      </c>
      <c r="BJ55" s="209">
        <v>25</v>
      </c>
      <c r="BK55" s="209">
        <v>44</v>
      </c>
      <c r="BL55" s="209">
        <v>70</v>
      </c>
      <c r="BM55" s="209">
        <v>86</v>
      </c>
      <c r="BN55" s="209">
        <v>71</v>
      </c>
      <c r="BO55" s="50">
        <v>102</v>
      </c>
      <c r="BP55" s="208">
        <v>26</v>
      </c>
      <c r="BQ55" s="209">
        <v>8</v>
      </c>
      <c r="BR55" s="209">
        <v>8</v>
      </c>
      <c r="BS55" s="209">
        <v>3</v>
      </c>
      <c r="BT55" s="209">
        <v>28</v>
      </c>
      <c r="BU55" s="209">
        <v>1</v>
      </c>
      <c r="BV55" s="209">
        <v>7</v>
      </c>
      <c r="BW55" s="209">
        <v>16</v>
      </c>
      <c r="BX55" s="209">
        <v>30</v>
      </c>
      <c r="BY55" s="209">
        <v>58</v>
      </c>
      <c r="BZ55" s="209">
        <v>59</v>
      </c>
      <c r="CA55" s="50">
        <v>59</v>
      </c>
      <c r="CB55" s="208">
        <v>16</v>
      </c>
      <c r="CC55" s="209">
        <v>5</v>
      </c>
      <c r="CD55" s="209">
        <v>3</v>
      </c>
      <c r="CE55" s="209">
        <v>1</v>
      </c>
      <c r="CF55" s="209">
        <v>11</v>
      </c>
      <c r="CG55" s="209">
        <v>0</v>
      </c>
      <c r="CH55" s="209">
        <v>2</v>
      </c>
      <c r="CI55" s="209">
        <v>3</v>
      </c>
      <c r="CJ55" s="209">
        <v>11</v>
      </c>
      <c r="CK55" s="209">
        <v>41</v>
      </c>
      <c r="CL55" s="209">
        <v>48</v>
      </c>
      <c r="CM55" s="50">
        <v>37</v>
      </c>
      <c r="CN55" s="208">
        <v>11</v>
      </c>
      <c r="CO55" s="209">
        <v>3</v>
      </c>
      <c r="CP55" s="209">
        <v>1</v>
      </c>
      <c r="CQ55" s="209">
        <v>0</v>
      </c>
      <c r="CR55" s="209">
        <v>3</v>
      </c>
      <c r="CS55" s="209">
        <v>0</v>
      </c>
      <c r="CT55" s="209">
        <v>0</v>
      </c>
      <c r="CU55" s="209">
        <v>1</v>
      </c>
      <c r="CV55" s="209">
        <v>1</v>
      </c>
      <c r="CW55" s="209">
        <v>15</v>
      </c>
      <c r="CX55" s="209">
        <v>33</v>
      </c>
      <c r="CY55" s="50">
        <v>24</v>
      </c>
      <c r="CZ55" s="229">
        <v>0.54545454545454541</v>
      </c>
      <c r="DA55" s="230">
        <v>0.36666666666666664</v>
      </c>
      <c r="DB55" s="230">
        <v>0.26666666666666666</v>
      </c>
      <c r="DC55" s="230">
        <v>0.15189873417721519</v>
      </c>
      <c r="DD55" s="230">
        <v>0.56842105263157894</v>
      </c>
      <c r="DE55" s="230">
        <f>BI55/AF55</f>
        <v>0.26190476190476192</v>
      </c>
      <c r="DF55" s="230">
        <f>BJ55/AG55</f>
        <v>0.390625</v>
      </c>
      <c r="DG55" s="230">
        <f>BK55/AH55</f>
        <v>0.53658536585365857</v>
      </c>
      <c r="DH55" s="230">
        <f>BL55/AI55</f>
        <v>0.64220183486238536</v>
      </c>
      <c r="DI55" s="230">
        <f>BM55/AJ55</f>
        <v>0.84313725490196079</v>
      </c>
      <c r="DJ55" s="230">
        <f t="shared" ref="DJ55" si="82">BN55/AK55</f>
        <v>0.66355140186915884</v>
      </c>
      <c r="DK55" s="194">
        <f>BO55/AL55</f>
        <v>0.79069767441860461</v>
      </c>
      <c r="DL55" s="208">
        <v>41</v>
      </c>
      <c r="DM55" s="209">
        <v>26</v>
      </c>
      <c r="DN55" s="209">
        <v>20</v>
      </c>
      <c r="DO55" s="209">
        <v>14</v>
      </c>
      <c r="DP55" s="209">
        <v>11</v>
      </c>
      <c r="DQ55" s="209">
        <v>13</v>
      </c>
      <c r="DR55" s="209">
        <v>14</v>
      </c>
      <c r="DS55" s="209">
        <v>15</v>
      </c>
      <c r="DT55" s="209">
        <v>16</v>
      </c>
      <c r="DU55" s="209">
        <v>20</v>
      </c>
      <c r="DV55" s="209">
        <v>24</v>
      </c>
      <c r="DW55" s="50">
        <v>38</v>
      </c>
      <c r="DX55" s="208">
        <v>25</v>
      </c>
      <c r="DY55" s="209">
        <v>16</v>
      </c>
      <c r="DZ55" s="209">
        <v>13</v>
      </c>
      <c r="EA55" s="209">
        <v>9</v>
      </c>
      <c r="EB55" s="95">
        <v>8</v>
      </c>
      <c r="EC55" s="95">
        <v>9</v>
      </c>
      <c r="ED55" s="228">
        <v>9</v>
      </c>
      <c r="EE55" s="228">
        <v>10</v>
      </c>
      <c r="EF55" s="228">
        <v>12</v>
      </c>
      <c r="EG55" s="228">
        <v>18</v>
      </c>
      <c r="EH55" s="228">
        <v>20</v>
      </c>
      <c r="EI55" s="47">
        <v>29</v>
      </c>
    </row>
    <row r="56" spans="1:139" s="4" customFormat="1" ht="29.25" customHeight="1">
      <c r="A56" s="109"/>
      <c r="B56" s="301" t="s">
        <v>83</v>
      </c>
      <c r="C56" s="358"/>
      <c r="D56" s="355"/>
      <c r="E56" s="355"/>
      <c r="F56" s="355"/>
      <c r="G56" s="355"/>
      <c r="H56" s="355"/>
      <c r="I56" s="355"/>
      <c r="J56" s="355"/>
      <c r="K56" s="209"/>
      <c r="L56" s="209"/>
      <c r="M56" s="209"/>
      <c r="N56" s="231"/>
      <c r="O56" s="208">
        <v>36</v>
      </c>
      <c r="P56" s="209">
        <v>33</v>
      </c>
      <c r="Q56" s="209">
        <v>23</v>
      </c>
      <c r="R56" s="209">
        <v>24</v>
      </c>
      <c r="S56" s="209">
        <v>16</v>
      </c>
      <c r="T56" s="209"/>
      <c r="U56" s="209"/>
      <c r="V56" s="209">
        <v>67</v>
      </c>
      <c r="W56" s="209">
        <v>24</v>
      </c>
      <c r="X56" s="209">
        <v>18</v>
      </c>
      <c r="Y56" s="209">
        <v>9</v>
      </c>
      <c r="Z56" s="50">
        <v>18</v>
      </c>
      <c r="AA56" s="116">
        <v>36</v>
      </c>
      <c r="AB56" s="116">
        <v>33</v>
      </c>
      <c r="AC56" s="116">
        <v>23</v>
      </c>
      <c r="AD56" s="225">
        <v>24</v>
      </c>
      <c r="AE56" s="225">
        <v>16</v>
      </c>
      <c r="AF56" s="111"/>
      <c r="AG56" s="111"/>
      <c r="AH56" s="225">
        <v>67</v>
      </c>
      <c r="AI56" s="225">
        <v>24</v>
      </c>
      <c r="AJ56" s="225">
        <v>18</v>
      </c>
      <c r="AK56" s="225">
        <v>9</v>
      </c>
      <c r="AL56" s="175">
        <v>18</v>
      </c>
      <c r="AM56" s="64"/>
      <c r="AN56" s="355"/>
      <c r="AO56" s="355"/>
      <c r="AP56" s="355"/>
      <c r="AQ56" s="355"/>
      <c r="AR56" s="355"/>
      <c r="AS56" s="209"/>
      <c r="AT56" s="209"/>
      <c r="AU56" s="220"/>
      <c r="AV56" s="220">
        <v>26</v>
      </c>
      <c r="AW56" s="220">
        <v>19</v>
      </c>
      <c r="AX56" s="220">
        <v>16</v>
      </c>
      <c r="AY56" s="209">
        <v>19</v>
      </c>
      <c r="AZ56" s="209">
        <v>11</v>
      </c>
      <c r="BA56" s="209"/>
      <c r="BB56" s="209"/>
      <c r="BC56" s="105"/>
      <c r="BD56" s="219">
        <v>26</v>
      </c>
      <c r="BE56" s="220">
        <v>19</v>
      </c>
      <c r="BF56" s="220">
        <v>16</v>
      </c>
      <c r="BG56" s="209">
        <v>19</v>
      </c>
      <c r="BH56" s="209">
        <v>11</v>
      </c>
      <c r="BI56" s="209"/>
      <c r="BJ56" s="209"/>
      <c r="BK56" s="209">
        <v>15</v>
      </c>
      <c r="BL56" s="209">
        <v>2</v>
      </c>
      <c r="BM56" s="209">
        <v>2</v>
      </c>
      <c r="BN56" s="209">
        <v>6</v>
      </c>
      <c r="BO56" s="50">
        <v>8</v>
      </c>
      <c r="BP56" s="208">
        <v>24</v>
      </c>
      <c r="BQ56" s="209">
        <v>13</v>
      </c>
      <c r="BR56" s="209">
        <v>14</v>
      </c>
      <c r="BS56" s="209">
        <v>16</v>
      </c>
      <c r="BT56" s="209">
        <v>6</v>
      </c>
      <c r="BU56" s="209"/>
      <c r="BV56" s="209"/>
      <c r="BW56" s="209">
        <v>0</v>
      </c>
      <c r="BX56" s="209">
        <v>1</v>
      </c>
      <c r="BY56" s="209">
        <v>1</v>
      </c>
      <c r="BZ56" s="209">
        <v>4</v>
      </c>
      <c r="CA56" s="50">
        <v>6</v>
      </c>
      <c r="CB56" s="208">
        <v>19</v>
      </c>
      <c r="CC56" s="209">
        <v>11</v>
      </c>
      <c r="CD56" s="209">
        <v>9</v>
      </c>
      <c r="CE56" s="209">
        <v>12</v>
      </c>
      <c r="CF56" s="209">
        <v>5</v>
      </c>
      <c r="CG56" s="209"/>
      <c r="CH56" s="209"/>
      <c r="CI56" s="209">
        <v>0</v>
      </c>
      <c r="CJ56" s="209">
        <v>0</v>
      </c>
      <c r="CK56" s="209">
        <v>1</v>
      </c>
      <c r="CL56" s="209">
        <v>3</v>
      </c>
      <c r="CM56" s="50">
        <v>4</v>
      </c>
      <c r="CN56" s="208">
        <v>16</v>
      </c>
      <c r="CO56" s="209">
        <v>9</v>
      </c>
      <c r="CP56" s="209">
        <v>6</v>
      </c>
      <c r="CQ56" s="209">
        <v>4</v>
      </c>
      <c r="CR56" s="209">
        <v>4</v>
      </c>
      <c r="CS56" s="209"/>
      <c r="CT56" s="209"/>
      <c r="CU56" s="209">
        <v>0</v>
      </c>
      <c r="CV56" s="209">
        <v>0</v>
      </c>
      <c r="CW56" s="209">
        <v>0</v>
      </c>
      <c r="CX56" s="209">
        <v>1</v>
      </c>
      <c r="CY56" s="50">
        <v>4</v>
      </c>
      <c r="CZ56" s="229">
        <v>0.72222222222222221</v>
      </c>
      <c r="DA56" s="230">
        <v>0.5757575757575758</v>
      </c>
      <c r="DB56" s="230">
        <v>0.69565217391304346</v>
      </c>
      <c r="DC56" s="230">
        <v>0.79166666666666663</v>
      </c>
      <c r="DD56" s="230">
        <v>0.6875</v>
      </c>
      <c r="DE56" s="230"/>
      <c r="DF56" s="230"/>
      <c r="DG56" s="230">
        <f t="shared" ref="DG56:DI57" si="83">BK56/AH56</f>
        <v>0.22388059701492538</v>
      </c>
      <c r="DH56" s="230">
        <f t="shared" si="83"/>
        <v>8.3333333333333329E-2</v>
      </c>
      <c r="DI56" s="230">
        <f t="shared" si="83"/>
        <v>0.1111111111111111</v>
      </c>
      <c r="DJ56" s="230">
        <f t="shared" ref="DJ56:DJ57" si="84">BN56/AK56</f>
        <v>0.66666666666666663</v>
      </c>
      <c r="DK56" s="194">
        <f>BO56/AL56</f>
        <v>0.44444444444444442</v>
      </c>
      <c r="DL56" s="208"/>
      <c r="DM56" s="209"/>
      <c r="DN56" s="209"/>
      <c r="DO56" s="209">
        <v>14</v>
      </c>
      <c r="DP56" s="209">
        <v>12</v>
      </c>
      <c r="DQ56" s="209"/>
      <c r="DR56" s="209"/>
      <c r="DS56" s="209"/>
      <c r="DT56" s="209">
        <v>16</v>
      </c>
      <c r="DU56" s="209">
        <v>21</v>
      </c>
      <c r="DV56" s="209"/>
      <c r="DW56" s="50">
        <v>18</v>
      </c>
      <c r="DX56" s="208"/>
      <c r="DY56" s="209"/>
      <c r="DZ56" s="209"/>
      <c r="EA56" s="209">
        <v>11</v>
      </c>
      <c r="EB56" s="95">
        <v>8</v>
      </c>
      <c r="EC56" s="95"/>
      <c r="EF56" s="228">
        <v>17</v>
      </c>
      <c r="EG56" s="228">
        <v>20</v>
      </c>
      <c r="EH56" s="228"/>
      <c r="EI56" s="47">
        <v>19</v>
      </c>
    </row>
    <row r="57" spans="1:139" s="4" customFormat="1" ht="29.25" customHeight="1">
      <c r="A57" s="109"/>
      <c r="B57" s="301" t="s">
        <v>86</v>
      </c>
      <c r="C57" s="358"/>
      <c r="D57" s="355"/>
      <c r="E57" s="355"/>
      <c r="F57" s="355"/>
      <c r="G57" s="355"/>
      <c r="H57" s="355"/>
      <c r="I57" s="355"/>
      <c r="J57" s="355"/>
      <c r="K57" s="209"/>
      <c r="L57" s="209"/>
      <c r="M57" s="209"/>
      <c r="N57" s="231"/>
      <c r="O57" s="208">
        <v>50</v>
      </c>
      <c r="P57" s="209">
        <v>37</v>
      </c>
      <c r="Q57" s="209">
        <v>48</v>
      </c>
      <c r="R57" s="209">
        <v>36</v>
      </c>
      <c r="S57" s="209">
        <v>29</v>
      </c>
      <c r="T57" s="209">
        <v>15</v>
      </c>
      <c r="U57" s="209">
        <v>17</v>
      </c>
      <c r="V57" s="209">
        <v>21</v>
      </c>
      <c r="W57" s="209">
        <v>23</v>
      </c>
      <c r="X57" s="209">
        <v>24</v>
      </c>
      <c r="Y57" s="209">
        <v>57</v>
      </c>
      <c r="Z57" s="50">
        <v>80</v>
      </c>
      <c r="AA57" s="116">
        <v>50</v>
      </c>
      <c r="AB57" s="116">
        <v>37</v>
      </c>
      <c r="AC57" s="116">
        <v>48</v>
      </c>
      <c r="AD57" s="225">
        <v>36</v>
      </c>
      <c r="AE57" s="225">
        <v>29</v>
      </c>
      <c r="AF57" s="225">
        <v>15</v>
      </c>
      <c r="AG57" s="225">
        <v>17</v>
      </c>
      <c r="AH57" s="225">
        <v>21</v>
      </c>
      <c r="AI57" s="225">
        <v>23</v>
      </c>
      <c r="AJ57" s="225">
        <v>24</v>
      </c>
      <c r="AK57" s="225">
        <v>57</v>
      </c>
      <c r="AL57" s="175">
        <v>80</v>
      </c>
      <c r="AM57" s="64"/>
      <c r="AN57" s="355"/>
      <c r="AO57" s="355"/>
      <c r="AP57" s="355"/>
      <c r="AQ57" s="355"/>
      <c r="AR57" s="355"/>
      <c r="AS57" s="209"/>
      <c r="AT57" s="209"/>
      <c r="AU57" s="220"/>
      <c r="AV57" s="220">
        <v>36</v>
      </c>
      <c r="AW57" s="220">
        <v>17</v>
      </c>
      <c r="AX57" s="220">
        <v>22</v>
      </c>
      <c r="AY57" s="209">
        <v>20</v>
      </c>
      <c r="AZ57" s="209">
        <v>21</v>
      </c>
      <c r="BA57" s="209"/>
      <c r="BB57" s="209"/>
      <c r="BC57" s="105"/>
      <c r="BD57" s="219">
        <v>36</v>
      </c>
      <c r="BE57" s="220">
        <v>17</v>
      </c>
      <c r="BF57" s="220">
        <v>22</v>
      </c>
      <c r="BG57" s="209">
        <v>20</v>
      </c>
      <c r="BH57" s="209">
        <v>21</v>
      </c>
      <c r="BI57" s="209">
        <v>5</v>
      </c>
      <c r="BJ57" s="209">
        <v>8</v>
      </c>
      <c r="BK57" s="209">
        <v>16</v>
      </c>
      <c r="BL57" s="209">
        <v>13</v>
      </c>
      <c r="BM57" s="209">
        <v>16</v>
      </c>
      <c r="BN57" s="209">
        <v>25</v>
      </c>
      <c r="BO57" s="50">
        <v>39</v>
      </c>
      <c r="BP57" s="208">
        <v>29</v>
      </c>
      <c r="BQ57" s="209">
        <v>10</v>
      </c>
      <c r="BR57" s="209">
        <v>7</v>
      </c>
      <c r="BS57" s="209">
        <v>9</v>
      </c>
      <c r="BT57" s="209">
        <v>14</v>
      </c>
      <c r="BU57" s="209">
        <v>0</v>
      </c>
      <c r="BV57" s="209">
        <v>0</v>
      </c>
      <c r="BW57" s="209">
        <v>6</v>
      </c>
      <c r="BX57" s="209">
        <v>9</v>
      </c>
      <c r="BY57" s="209">
        <v>8</v>
      </c>
      <c r="BZ57" s="209">
        <v>13</v>
      </c>
      <c r="CA57" s="50">
        <v>34</v>
      </c>
      <c r="CB57" s="208">
        <v>20</v>
      </c>
      <c r="CC57" s="209">
        <v>10</v>
      </c>
      <c r="CD57" s="209">
        <v>5</v>
      </c>
      <c r="CE57" s="209">
        <v>5</v>
      </c>
      <c r="CF57" s="209">
        <v>11</v>
      </c>
      <c r="CG57" s="209">
        <v>0</v>
      </c>
      <c r="CH57" s="209">
        <v>0</v>
      </c>
      <c r="CI57" s="209">
        <v>0</v>
      </c>
      <c r="CJ57" s="209">
        <v>6</v>
      </c>
      <c r="CK57" s="209">
        <v>6</v>
      </c>
      <c r="CL57" s="209">
        <v>9</v>
      </c>
      <c r="CM57" s="50">
        <v>22</v>
      </c>
      <c r="CN57" s="208">
        <v>11</v>
      </c>
      <c r="CO57" s="209">
        <v>7</v>
      </c>
      <c r="CP57" s="209">
        <v>0</v>
      </c>
      <c r="CQ57" s="209">
        <v>4</v>
      </c>
      <c r="CR57" s="209">
        <v>8</v>
      </c>
      <c r="CS57" s="209">
        <v>0</v>
      </c>
      <c r="CT57" s="209">
        <v>0</v>
      </c>
      <c r="CU57" s="209">
        <v>0</v>
      </c>
      <c r="CV57" s="209">
        <v>0</v>
      </c>
      <c r="CW57" s="209">
        <v>5</v>
      </c>
      <c r="CX57" s="209">
        <v>6</v>
      </c>
      <c r="CY57" s="50">
        <v>12</v>
      </c>
      <c r="CZ57" s="229">
        <v>0.72</v>
      </c>
      <c r="DA57" s="230">
        <v>0.45945945945945948</v>
      </c>
      <c r="DB57" s="230">
        <v>0.45833333333333331</v>
      </c>
      <c r="DC57" s="230">
        <v>0.55555555555555558</v>
      </c>
      <c r="DD57" s="230">
        <v>0.72413793103448276</v>
      </c>
      <c r="DE57" s="99">
        <f>BI57/AF57</f>
        <v>0.33333333333333331</v>
      </c>
      <c r="DF57" s="230">
        <f>BJ57/AG57</f>
        <v>0.47058823529411764</v>
      </c>
      <c r="DG57" s="230">
        <f t="shared" si="83"/>
        <v>0.76190476190476186</v>
      </c>
      <c r="DH57" s="230">
        <f t="shared" si="83"/>
        <v>0.56521739130434778</v>
      </c>
      <c r="DI57" s="230">
        <f t="shared" si="83"/>
        <v>0.66666666666666663</v>
      </c>
      <c r="DJ57" s="230">
        <f t="shared" si="84"/>
        <v>0.43859649122807015</v>
      </c>
      <c r="DK57" s="194">
        <f>BO57/AL57</f>
        <v>0.48749999999999999</v>
      </c>
      <c r="DL57" s="208">
        <v>19.3</v>
      </c>
      <c r="DM57" s="209">
        <v>18.8</v>
      </c>
      <c r="DN57" s="209">
        <v>16</v>
      </c>
      <c r="DO57" s="209">
        <v>13</v>
      </c>
      <c r="DP57" s="209">
        <v>15</v>
      </c>
      <c r="DQ57" s="209">
        <v>15</v>
      </c>
      <c r="DR57" s="209">
        <v>15</v>
      </c>
      <c r="DS57" s="209">
        <v>14</v>
      </c>
      <c r="DT57" s="209">
        <v>15</v>
      </c>
      <c r="DU57" s="209">
        <v>14</v>
      </c>
      <c r="DV57" s="209">
        <v>13</v>
      </c>
      <c r="DW57" s="50">
        <v>17</v>
      </c>
      <c r="DX57" s="208">
        <v>12</v>
      </c>
      <c r="DY57" s="209">
        <v>14</v>
      </c>
      <c r="DZ57" s="209">
        <v>12</v>
      </c>
      <c r="EA57" s="209">
        <v>11</v>
      </c>
      <c r="EB57" s="95">
        <v>13</v>
      </c>
      <c r="EC57" s="95">
        <v>13</v>
      </c>
      <c r="ED57" s="228">
        <v>13</v>
      </c>
      <c r="EE57" s="228">
        <v>12</v>
      </c>
      <c r="EF57" s="228">
        <v>12</v>
      </c>
      <c r="EG57" s="228">
        <v>13</v>
      </c>
      <c r="EH57" s="228">
        <v>10</v>
      </c>
      <c r="EI57" s="47">
        <v>15</v>
      </c>
    </row>
    <row r="58" spans="1:139" s="4" customFormat="1" ht="29.25" customHeight="1">
      <c r="A58" s="109"/>
      <c r="B58" s="302" t="s">
        <v>87</v>
      </c>
      <c r="C58" s="358"/>
      <c r="D58" s="355"/>
      <c r="E58" s="355"/>
      <c r="F58" s="355"/>
      <c r="G58" s="355"/>
      <c r="H58" s="355"/>
      <c r="I58" s="355"/>
      <c r="J58" s="355"/>
      <c r="K58" s="209"/>
      <c r="L58" s="209"/>
      <c r="M58" s="209"/>
      <c r="N58" s="231"/>
      <c r="O58" s="208"/>
      <c r="P58" s="209">
        <v>1</v>
      </c>
      <c r="Q58" s="209">
        <v>0</v>
      </c>
      <c r="R58" s="209"/>
      <c r="S58" s="209"/>
      <c r="T58" s="209"/>
      <c r="U58" s="209"/>
      <c r="V58" s="209"/>
      <c r="W58" s="209"/>
      <c r="X58" s="209"/>
      <c r="Y58" s="209"/>
      <c r="Z58" s="50"/>
      <c r="AA58" s="116"/>
      <c r="AB58" s="116">
        <v>1</v>
      </c>
      <c r="AC58" s="116">
        <v>0</v>
      </c>
      <c r="AD58" s="225"/>
      <c r="AE58" s="225"/>
      <c r="AF58" s="111"/>
      <c r="AG58" s="225"/>
      <c r="AH58" s="225"/>
      <c r="AI58" s="225"/>
      <c r="AJ58" s="225"/>
      <c r="AK58" s="225"/>
      <c r="AL58" s="175"/>
      <c r="AM58" s="64"/>
      <c r="AN58" s="355"/>
      <c r="AO58" s="355"/>
      <c r="AP58" s="355"/>
      <c r="AQ58" s="355"/>
      <c r="AR58" s="355"/>
      <c r="AS58" s="209"/>
      <c r="AT58" s="209"/>
      <c r="AU58" s="220"/>
      <c r="AV58" s="220"/>
      <c r="AW58" s="220">
        <v>0</v>
      </c>
      <c r="AX58" s="220">
        <v>0</v>
      </c>
      <c r="AY58" s="209"/>
      <c r="AZ58" s="209"/>
      <c r="BA58" s="209"/>
      <c r="BB58" s="209"/>
      <c r="BC58" s="105"/>
      <c r="BD58" s="219"/>
      <c r="BE58" s="220">
        <v>0</v>
      </c>
      <c r="BF58" s="220">
        <v>0</v>
      </c>
      <c r="BG58" s="209"/>
      <c r="BH58" s="209"/>
      <c r="BI58" s="209"/>
      <c r="BJ58" s="209"/>
      <c r="BK58" s="209"/>
      <c r="BL58" s="209"/>
      <c r="BM58" s="209"/>
      <c r="BN58" s="209"/>
      <c r="BO58" s="50"/>
      <c r="BP58" s="208"/>
      <c r="BQ58" s="209">
        <v>0</v>
      </c>
      <c r="BR58" s="209">
        <v>0</v>
      </c>
      <c r="BS58" s="209"/>
      <c r="BT58" s="209"/>
      <c r="BU58" s="209"/>
      <c r="BV58" s="209"/>
      <c r="BW58" s="209"/>
      <c r="BX58" s="209"/>
      <c r="BY58" s="209"/>
      <c r="BZ58" s="209"/>
      <c r="CA58" s="50"/>
      <c r="CB58" s="208"/>
      <c r="CC58" s="209">
        <v>0</v>
      </c>
      <c r="CD58" s="209">
        <v>0</v>
      </c>
      <c r="CE58" s="209"/>
      <c r="CF58" s="209"/>
      <c r="CG58" s="209"/>
      <c r="CH58" s="209"/>
      <c r="CI58" s="209"/>
      <c r="CJ58" s="209"/>
      <c r="CK58" s="209"/>
      <c r="CL58" s="209"/>
      <c r="CM58" s="50"/>
      <c r="CN58" s="208"/>
      <c r="CO58" s="209">
        <v>0</v>
      </c>
      <c r="CP58" s="209">
        <v>0</v>
      </c>
      <c r="CQ58" s="209"/>
      <c r="CR58" s="209"/>
      <c r="CS58" s="209"/>
      <c r="CT58" s="209"/>
      <c r="CU58" s="209"/>
      <c r="CV58" s="209"/>
      <c r="CW58" s="209"/>
      <c r="CX58" s="209"/>
      <c r="CY58" s="50"/>
      <c r="CZ58" s="229"/>
      <c r="DA58" s="230">
        <v>0</v>
      </c>
      <c r="DB58" s="225"/>
      <c r="DC58" s="230"/>
      <c r="DD58" s="230"/>
      <c r="DE58" s="99"/>
      <c r="DF58" s="230"/>
      <c r="DG58" s="230"/>
      <c r="DH58" s="230"/>
      <c r="DI58" s="230"/>
      <c r="DJ58" s="230"/>
      <c r="DK58" s="194"/>
      <c r="DL58" s="208"/>
      <c r="DM58" s="209"/>
      <c r="DN58" s="209">
        <v>4</v>
      </c>
      <c r="DO58" s="209"/>
      <c r="DP58" s="209"/>
      <c r="DQ58" s="209"/>
      <c r="DR58" s="209"/>
      <c r="DS58" s="209"/>
      <c r="DT58" s="209"/>
      <c r="DU58" s="209"/>
      <c r="DV58" s="209"/>
      <c r="DW58" s="50"/>
      <c r="DX58" s="208"/>
      <c r="DY58" s="209"/>
      <c r="DZ58" s="209">
        <v>4</v>
      </c>
      <c r="EA58" s="209"/>
      <c r="EB58" s="95"/>
      <c r="EC58" s="95"/>
      <c r="EI58" s="61"/>
    </row>
    <row r="59" spans="1:139" s="4" customFormat="1" ht="29.25" customHeight="1" thickBot="1">
      <c r="A59" s="121"/>
      <c r="B59" s="303" t="s">
        <v>117</v>
      </c>
      <c r="C59" s="329"/>
      <c r="D59" s="330"/>
      <c r="E59" s="330"/>
      <c r="F59" s="330"/>
      <c r="G59" s="330"/>
      <c r="H59" s="330"/>
      <c r="I59" s="330"/>
      <c r="J59" s="330"/>
      <c r="K59" s="211"/>
      <c r="L59" s="211"/>
      <c r="M59" s="211"/>
      <c r="N59" s="295"/>
      <c r="O59" s="123">
        <f>SUM(O55:O58)</f>
        <v>207</v>
      </c>
      <c r="P59" s="124">
        <f>SUM(P55:P58)</f>
        <v>131</v>
      </c>
      <c r="Q59" s="124">
        <f>SUM(Q55:Q58)</f>
        <v>146</v>
      </c>
      <c r="R59" s="124">
        <f>SUM(R55:R58)</f>
        <v>139</v>
      </c>
      <c r="S59" s="124">
        <f>SUM(S55:S58)</f>
        <v>140</v>
      </c>
      <c r="T59" s="124">
        <f t="shared" ref="T59:U59" si="85">SUM(T55:T58)</f>
        <v>57</v>
      </c>
      <c r="U59" s="124">
        <f t="shared" si="85"/>
        <v>81</v>
      </c>
      <c r="V59" s="124">
        <f t="shared" ref="V59:AJ59" si="86">SUM(V55:V58)</f>
        <v>170</v>
      </c>
      <c r="W59" s="124">
        <f t="shared" si="86"/>
        <v>156</v>
      </c>
      <c r="X59" s="269">
        <f t="shared" si="86"/>
        <v>144</v>
      </c>
      <c r="Y59" s="269">
        <f>SUM(Y55:Y58)</f>
        <v>173</v>
      </c>
      <c r="Z59" s="125">
        <f>SUM(Z55:Z58)</f>
        <v>227</v>
      </c>
      <c r="AA59" s="264">
        <f t="shared" si="86"/>
        <v>207</v>
      </c>
      <c r="AB59" s="130">
        <f t="shared" si="86"/>
        <v>131</v>
      </c>
      <c r="AC59" s="130">
        <f t="shared" si="86"/>
        <v>146</v>
      </c>
      <c r="AD59" s="124">
        <f t="shared" si="86"/>
        <v>139</v>
      </c>
      <c r="AE59" s="124">
        <f t="shared" si="86"/>
        <v>140</v>
      </c>
      <c r="AF59" s="124">
        <f t="shared" si="86"/>
        <v>57</v>
      </c>
      <c r="AG59" s="124">
        <f t="shared" si="86"/>
        <v>81</v>
      </c>
      <c r="AH59" s="269">
        <f t="shared" si="86"/>
        <v>170</v>
      </c>
      <c r="AI59" s="269">
        <f t="shared" si="86"/>
        <v>156</v>
      </c>
      <c r="AJ59" s="269">
        <f t="shared" si="86"/>
        <v>144</v>
      </c>
      <c r="AK59" s="269">
        <f>SUM(AK55:AK58)</f>
        <v>173</v>
      </c>
      <c r="AL59" s="296">
        <f>SUM(AL55:AL58)</f>
        <v>227</v>
      </c>
      <c r="AM59" s="120"/>
      <c r="AN59" s="330"/>
      <c r="AO59" s="330"/>
      <c r="AP59" s="330"/>
      <c r="AQ59" s="330"/>
      <c r="AR59" s="330"/>
      <c r="AS59" s="211"/>
      <c r="AT59" s="211"/>
      <c r="AU59" s="222"/>
      <c r="AV59" s="130">
        <f>SUM(AV55:AV57)</f>
        <v>128</v>
      </c>
      <c r="AW59" s="130">
        <f>SUM(AW55:AW57)</f>
        <v>58</v>
      </c>
      <c r="AX59" s="130">
        <f>SUM(AX55:AX57)</f>
        <v>58</v>
      </c>
      <c r="AY59" s="124">
        <f>SUM(AY55:AY57)</f>
        <v>51</v>
      </c>
      <c r="AZ59" s="124">
        <f>SUM(AZ55:AZ58)</f>
        <v>86</v>
      </c>
      <c r="BA59" s="124"/>
      <c r="BB59" s="124"/>
      <c r="BC59" s="147"/>
      <c r="BD59" s="134">
        <f>SUM(BD55:BD58)</f>
        <v>128</v>
      </c>
      <c r="BE59" s="130">
        <f>SUM(BE55:BE58)</f>
        <v>58</v>
      </c>
      <c r="BF59" s="130">
        <f>SUM(BF55:BF58)</f>
        <v>58</v>
      </c>
      <c r="BG59" s="124">
        <f>SUM(BG55:BG58)</f>
        <v>51</v>
      </c>
      <c r="BH59" s="124">
        <f>SUM(BH55:BH58)</f>
        <v>86</v>
      </c>
      <c r="BI59" s="124">
        <f t="shared" ref="BI59:BM59" si="87">SUM(BI55:BI58)</f>
        <v>16</v>
      </c>
      <c r="BJ59" s="124">
        <f t="shared" si="87"/>
        <v>33</v>
      </c>
      <c r="BK59" s="124">
        <f t="shared" si="87"/>
        <v>75</v>
      </c>
      <c r="BL59" s="124">
        <f t="shared" si="87"/>
        <v>85</v>
      </c>
      <c r="BM59" s="269">
        <f t="shared" si="87"/>
        <v>104</v>
      </c>
      <c r="BN59" s="124">
        <f t="shared" ref="BN59:BT59" si="88">SUM(BN55:BN58)</f>
        <v>102</v>
      </c>
      <c r="BO59" s="125">
        <f>SUM(BO55:BO58)</f>
        <v>149</v>
      </c>
      <c r="BP59" s="123">
        <f t="shared" si="88"/>
        <v>79</v>
      </c>
      <c r="BQ59" s="124">
        <f t="shared" si="88"/>
        <v>31</v>
      </c>
      <c r="BR59" s="124">
        <f t="shared" si="88"/>
        <v>29</v>
      </c>
      <c r="BS59" s="124">
        <f t="shared" si="88"/>
        <v>28</v>
      </c>
      <c r="BT59" s="124">
        <f t="shared" si="88"/>
        <v>48</v>
      </c>
      <c r="BU59" s="124">
        <f t="shared" ref="BU59:BY59" si="89">SUM(BU55:BU58)</f>
        <v>1</v>
      </c>
      <c r="BV59" s="124">
        <f t="shared" si="89"/>
        <v>7</v>
      </c>
      <c r="BW59" s="124">
        <f t="shared" si="89"/>
        <v>22</v>
      </c>
      <c r="BX59" s="124">
        <f t="shared" si="89"/>
        <v>40</v>
      </c>
      <c r="BY59" s="269">
        <f t="shared" si="89"/>
        <v>67</v>
      </c>
      <c r="BZ59" s="124">
        <f t="shared" ref="BZ59:CF59" si="90">SUM(BZ55:BZ58)</f>
        <v>76</v>
      </c>
      <c r="CA59" s="125">
        <f>SUM(CA55:CA58)</f>
        <v>99</v>
      </c>
      <c r="CB59" s="123">
        <f t="shared" si="90"/>
        <v>55</v>
      </c>
      <c r="CC59" s="124">
        <f t="shared" si="90"/>
        <v>26</v>
      </c>
      <c r="CD59" s="124">
        <f t="shared" si="90"/>
        <v>17</v>
      </c>
      <c r="CE59" s="124">
        <f t="shared" si="90"/>
        <v>18</v>
      </c>
      <c r="CF59" s="124">
        <f t="shared" si="90"/>
        <v>27</v>
      </c>
      <c r="CG59" s="124">
        <f t="shared" ref="CG59:CL59" si="91">SUM(CG55:CG58)</f>
        <v>0</v>
      </c>
      <c r="CH59" s="124">
        <f t="shared" si="91"/>
        <v>2</v>
      </c>
      <c r="CI59" s="124">
        <f t="shared" si="91"/>
        <v>3</v>
      </c>
      <c r="CJ59" s="124">
        <f t="shared" si="91"/>
        <v>17</v>
      </c>
      <c r="CK59" s="269">
        <f t="shared" si="91"/>
        <v>48</v>
      </c>
      <c r="CL59" s="269">
        <f t="shared" si="91"/>
        <v>60</v>
      </c>
      <c r="CM59" s="125">
        <f t="shared" ref="CM59:CR59" si="92">SUM(CM55:CM58)</f>
        <v>63</v>
      </c>
      <c r="CN59" s="123">
        <f t="shared" si="92"/>
        <v>38</v>
      </c>
      <c r="CO59" s="124">
        <f t="shared" si="92"/>
        <v>19</v>
      </c>
      <c r="CP59" s="124">
        <f t="shared" si="92"/>
        <v>7</v>
      </c>
      <c r="CQ59" s="124">
        <f t="shared" si="92"/>
        <v>8</v>
      </c>
      <c r="CR59" s="124">
        <f t="shared" si="92"/>
        <v>15</v>
      </c>
      <c r="CS59" s="124">
        <f t="shared" ref="CS59:CW59" si="93">SUM(CS55:CS58)</f>
        <v>0</v>
      </c>
      <c r="CT59" s="124">
        <f t="shared" si="93"/>
        <v>0</v>
      </c>
      <c r="CU59" s="124">
        <f t="shared" si="93"/>
        <v>1</v>
      </c>
      <c r="CV59" s="124">
        <f t="shared" si="93"/>
        <v>1</v>
      </c>
      <c r="CW59" s="269">
        <f t="shared" si="93"/>
        <v>20</v>
      </c>
      <c r="CX59" s="124">
        <f>SUM(CX55:CX58)</f>
        <v>40</v>
      </c>
      <c r="CY59" s="125">
        <f>SUM(CY55:CY58)</f>
        <v>40</v>
      </c>
      <c r="CZ59" s="195">
        <v>0.61835748792270528</v>
      </c>
      <c r="DA59" s="101">
        <v>0.44615384615384618</v>
      </c>
      <c r="DB59" s="101">
        <v>0.39726027397260272</v>
      </c>
      <c r="DC59" s="101">
        <v>0.36690647482014388</v>
      </c>
      <c r="DD59" s="101">
        <v>0.61428571428571432</v>
      </c>
      <c r="DE59" s="160">
        <f>BI59/AF59</f>
        <v>0.2807017543859649</v>
      </c>
      <c r="DF59" s="101">
        <f>BJ59/AG59</f>
        <v>0.40740740740740738</v>
      </c>
      <c r="DG59" s="101">
        <f>BK59/AH59</f>
        <v>0.44117647058823528</v>
      </c>
      <c r="DH59" s="101">
        <f>BL59/AI59</f>
        <v>0.54487179487179482</v>
      </c>
      <c r="DI59" s="101">
        <f>BM59/AJ59</f>
        <v>0.72222222222222221</v>
      </c>
      <c r="DJ59" s="101">
        <f t="shared" ref="DJ59" si="94">BN59/AK59</f>
        <v>0.58959537572254339</v>
      </c>
      <c r="DK59" s="255">
        <f>BO59/AL59</f>
        <v>0.65638766519823788</v>
      </c>
      <c r="DL59" s="210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136"/>
      <c r="DX59" s="210"/>
      <c r="DY59" s="211"/>
      <c r="DZ59" s="211"/>
      <c r="EA59" s="211"/>
      <c r="EB59" s="148"/>
      <c r="EC59" s="148"/>
      <c r="ED59" s="149"/>
      <c r="EE59" s="149"/>
      <c r="EF59" s="149"/>
      <c r="EG59" s="149"/>
      <c r="EH59" s="149"/>
      <c r="EI59" s="297"/>
    </row>
    <row r="60" spans="1:139" s="4" customFormat="1" ht="37.5" customHeight="1">
      <c r="A60" s="364" t="s">
        <v>126</v>
      </c>
      <c r="B60" s="365"/>
      <c r="C60" s="358"/>
      <c r="D60" s="355"/>
      <c r="E60" s="355"/>
      <c r="F60" s="355"/>
      <c r="G60" s="355"/>
      <c r="H60" s="355"/>
      <c r="I60" s="355"/>
      <c r="J60" s="355"/>
      <c r="K60" s="209"/>
      <c r="L60" s="209"/>
      <c r="M60" s="209"/>
      <c r="N60" s="50"/>
      <c r="O60" s="77"/>
      <c r="P60" s="56"/>
      <c r="Q60" s="209"/>
      <c r="R60" s="209"/>
      <c r="S60" s="209"/>
      <c r="T60" s="209"/>
      <c r="U60" s="209"/>
      <c r="V60" s="209"/>
      <c r="W60" s="209"/>
      <c r="X60" s="209"/>
      <c r="Y60" s="209"/>
      <c r="Z60" s="50"/>
      <c r="AA60" s="270"/>
      <c r="AB60" s="128"/>
      <c r="AC60" s="212"/>
      <c r="AD60" s="223"/>
      <c r="AE60" s="223"/>
      <c r="AF60" s="223"/>
      <c r="AG60" s="223"/>
      <c r="AH60" s="223"/>
      <c r="AI60" s="223"/>
      <c r="AJ60" s="223"/>
      <c r="AK60" s="223"/>
      <c r="AL60" s="176"/>
      <c r="AM60" s="139"/>
      <c r="AN60" s="328"/>
      <c r="AO60" s="328"/>
      <c r="AP60" s="328"/>
      <c r="AQ60" s="328"/>
      <c r="AR60" s="328"/>
      <c r="AS60" s="207"/>
      <c r="AT60" s="207"/>
      <c r="AU60" s="218"/>
      <c r="AV60" s="132"/>
      <c r="AW60" s="132"/>
      <c r="AX60" s="218"/>
      <c r="AY60" s="207"/>
      <c r="AZ60" s="207"/>
      <c r="BA60" s="207"/>
      <c r="BB60" s="207"/>
      <c r="BC60" s="143"/>
      <c r="BD60" s="131"/>
      <c r="BE60" s="132"/>
      <c r="BF60" s="218"/>
      <c r="BG60" s="207"/>
      <c r="BH60" s="207"/>
      <c r="BI60" s="207"/>
      <c r="BJ60" s="207"/>
      <c r="BK60" s="207"/>
      <c r="BL60" s="207"/>
      <c r="BM60" s="207"/>
      <c r="BN60" s="207"/>
      <c r="BO60" s="122"/>
      <c r="BP60" s="126"/>
      <c r="BQ60" s="127"/>
      <c r="BR60" s="207"/>
      <c r="BS60" s="207"/>
      <c r="BT60" s="207"/>
      <c r="BU60" s="207"/>
      <c r="BV60" s="207"/>
      <c r="BW60" s="207"/>
      <c r="BX60" s="207"/>
      <c r="BY60" s="207"/>
      <c r="BZ60" s="207"/>
      <c r="CA60" s="122"/>
      <c r="CB60" s="126"/>
      <c r="CC60" s="127"/>
      <c r="CD60" s="207"/>
      <c r="CE60" s="207"/>
      <c r="CF60" s="207"/>
      <c r="CG60" s="207"/>
      <c r="CH60" s="207"/>
      <c r="CI60" s="207"/>
      <c r="CJ60" s="207"/>
      <c r="CK60" s="207"/>
      <c r="CL60" s="207"/>
      <c r="CM60" s="122"/>
      <c r="CN60" s="131"/>
      <c r="CO60" s="127"/>
      <c r="CP60" s="207"/>
      <c r="CQ60" s="207"/>
      <c r="CR60" s="207"/>
      <c r="CS60" s="207"/>
      <c r="CT60" s="207"/>
      <c r="CU60" s="207"/>
      <c r="CV60" s="207"/>
      <c r="CW60" s="207"/>
      <c r="CX60" s="207"/>
      <c r="CY60" s="122"/>
      <c r="CZ60" s="214"/>
      <c r="DA60" s="215"/>
      <c r="DB60" s="223"/>
      <c r="DC60" s="223"/>
      <c r="DD60" s="223"/>
      <c r="DE60" s="273"/>
      <c r="DF60" s="215"/>
      <c r="DG60" s="215"/>
      <c r="DH60" s="215"/>
      <c r="DI60" s="215"/>
      <c r="DJ60" s="215"/>
      <c r="DK60" s="193"/>
      <c r="DL60" s="126"/>
      <c r="DM60" s="127"/>
      <c r="DN60" s="207"/>
      <c r="DO60" s="207"/>
      <c r="DP60" s="207"/>
      <c r="DQ60" s="207"/>
      <c r="DR60" s="207"/>
      <c r="DS60" s="207"/>
      <c r="DT60" s="207"/>
      <c r="DU60" s="207"/>
      <c r="DV60" s="207"/>
      <c r="DW60" s="122"/>
      <c r="DX60" s="126"/>
      <c r="DY60" s="127"/>
      <c r="DZ60" s="207"/>
      <c r="EA60" s="207"/>
      <c r="EB60" s="146"/>
      <c r="EC60" s="146"/>
      <c r="ED60" s="141"/>
      <c r="EE60" s="141"/>
      <c r="EF60" s="141"/>
      <c r="EG60" s="141"/>
      <c r="EH60" s="141"/>
      <c r="EI60" s="144"/>
    </row>
    <row r="61" spans="1:139" s="4" customFormat="1" ht="29.25" customHeight="1">
      <c r="A61" s="109"/>
      <c r="B61" s="33" t="s">
        <v>82</v>
      </c>
      <c r="C61" s="358"/>
      <c r="D61" s="355"/>
      <c r="E61" s="355"/>
      <c r="F61" s="355"/>
      <c r="G61" s="355"/>
      <c r="H61" s="355"/>
      <c r="I61" s="355"/>
      <c r="J61" s="355"/>
      <c r="K61" s="209">
        <v>1</v>
      </c>
      <c r="L61" s="209">
        <v>4</v>
      </c>
      <c r="M61" s="209">
        <v>3</v>
      </c>
      <c r="N61" s="50">
        <v>9</v>
      </c>
      <c r="O61" s="208">
        <v>58</v>
      </c>
      <c r="P61" s="209">
        <v>23</v>
      </c>
      <c r="Q61" s="209">
        <v>40</v>
      </c>
      <c r="R61" s="209">
        <v>54</v>
      </c>
      <c r="S61" s="209">
        <v>50</v>
      </c>
      <c r="T61" s="209">
        <v>54</v>
      </c>
      <c r="U61" s="209">
        <v>55</v>
      </c>
      <c r="V61" s="209">
        <v>65</v>
      </c>
      <c r="W61" s="209">
        <v>95</v>
      </c>
      <c r="X61" s="209">
        <v>103</v>
      </c>
      <c r="Y61" s="209">
        <v>113</v>
      </c>
      <c r="Z61" s="50">
        <v>143</v>
      </c>
      <c r="AA61" s="103">
        <v>58</v>
      </c>
      <c r="AB61" s="116">
        <v>23</v>
      </c>
      <c r="AC61" s="116">
        <v>40</v>
      </c>
      <c r="AD61" s="209">
        <f>R61</f>
        <v>54</v>
      </c>
      <c r="AE61" s="209">
        <v>50</v>
      </c>
      <c r="AF61" s="209">
        <v>54</v>
      </c>
      <c r="AG61" s="209">
        <v>55</v>
      </c>
      <c r="AH61" s="225">
        <v>65</v>
      </c>
      <c r="AI61" s="225">
        <v>96</v>
      </c>
      <c r="AJ61" s="225">
        <v>107</v>
      </c>
      <c r="AK61" s="225">
        <v>116</v>
      </c>
      <c r="AL61" s="175">
        <v>152</v>
      </c>
      <c r="AM61" s="64"/>
      <c r="AN61" s="355"/>
      <c r="AO61" s="355"/>
      <c r="AP61" s="355"/>
      <c r="AQ61" s="355"/>
      <c r="AR61" s="355"/>
      <c r="AS61" s="209"/>
      <c r="AT61" s="209"/>
      <c r="AU61" s="220"/>
      <c r="AV61" s="220">
        <v>35</v>
      </c>
      <c r="AW61" s="220">
        <v>7</v>
      </c>
      <c r="AX61" s="220">
        <v>7</v>
      </c>
      <c r="AY61" s="209">
        <v>15</v>
      </c>
      <c r="AZ61" s="209">
        <v>17</v>
      </c>
      <c r="BA61" s="209"/>
      <c r="BB61" s="209"/>
      <c r="BC61" s="105"/>
      <c r="BD61" s="219">
        <v>35</v>
      </c>
      <c r="BE61" s="220">
        <v>7</v>
      </c>
      <c r="BF61" s="220">
        <v>7</v>
      </c>
      <c r="BG61" s="209">
        <f>AY61</f>
        <v>15</v>
      </c>
      <c r="BH61" s="209">
        <v>17</v>
      </c>
      <c r="BI61" s="209">
        <v>6</v>
      </c>
      <c r="BJ61" s="209">
        <v>20</v>
      </c>
      <c r="BK61" s="209">
        <v>31</v>
      </c>
      <c r="BL61" s="209">
        <v>54</v>
      </c>
      <c r="BM61" s="209">
        <v>79</v>
      </c>
      <c r="BN61" s="209">
        <v>76</v>
      </c>
      <c r="BO61" s="50">
        <v>115</v>
      </c>
      <c r="BP61" s="208">
        <v>21</v>
      </c>
      <c r="BQ61" s="209">
        <v>3</v>
      </c>
      <c r="BR61" s="209">
        <v>4</v>
      </c>
      <c r="BS61" s="209">
        <v>2</v>
      </c>
      <c r="BT61" s="209">
        <v>8</v>
      </c>
      <c r="BU61" s="209">
        <v>1</v>
      </c>
      <c r="BV61" s="209">
        <v>2</v>
      </c>
      <c r="BW61" s="209">
        <v>14</v>
      </c>
      <c r="BX61" s="209">
        <v>18</v>
      </c>
      <c r="BY61" s="209">
        <v>38</v>
      </c>
      <c r="BZ61" s="209">
        <v>50</v>
      </c>
      <c r="CA61" s="50">
        <v>63</v>
      </c>
      <c r="CB61" s="208">
        <v>13</v>
      </c>
      <c r="CC61" s="209">
        <v>2</v>
      </c>
      <c r="CD61" s="209">
        <v>1</v>
      </c>
      <c r="CE61" s="209">
        <v>2</v>
      </c>
      <c r="CF61" s="209">
        <v>3</v>
      </c>
      <c r="CG61" s="209">
        <v>1</v>
      </c>
      <c r="CH61" s="209">
        <v>1</v>
      </c>
      <c r="CI61" s="209">
        <v>2</v>
      </c>
      <c r="CJ61" s="209">
        <v>5</v>
      </c>
      <c r="CK61" s="209">
        <v>20</v>
      </c>
      <c r="CL61" s="209">
        <v>29</v>
      </c>
      <c r="CM61" s="50">
        <v>44</v>
      </c>
      <c r="CN61" s="208">
        <v>6</v>
      </c>
      <c r="CO61" s="209">
        <v>0</v>
      </c>
      <c r="CP61" s="209">
        <v>1</v>
      </c>
      <c r="CQ61" s="209">
        <v>1</v>
      </c>
      <c r="CR61" s="209">
        <v>1</v>
      </c>
      <c r="CS61" s="209">
        <v>1</v>
      </c>
      <c r="CT61" s="209">
        <v>1</v>
      </c>
      <c r="CU61" s="209">
        <v>1</v>
      </c>
      <c r="CV61" s="209">
        <v>3</v>
      </c>
      <c r="CW61" s="209">
        <v>6</v>
      </c>
      <c r="CX61" s="209">
        <v>14</v>
      </c>
      <c r="CY61" s="50">
        <v>24</v>
      </c>
      <c r="CZ61" s="229">
        <v>0.60344827586206895</v>
      </c>
      <c r="DA61" s="230">
        <v>0.30434782608695654</v>
      </c>
      <c r="DB61" s="230">
        <v>0.17499999999999999</v>
      </c>
      <c r="DC61" s="230">
        <v>0.27777777777777779</v>
      </c>
      <c r="DD61" s="230">
        <v>0.34</v>
      </c>
      <c r="DE61" s="99">
        <f>BI61/AF61</f>
        <v>0.1111111111111111</v>
      </c>
      <c r="DF61" s="230">
        <f>BJ61/AG61</f>
        <v>0.36363636363636365</v>
      </c>
      <c r="DG61" s="230">
        <f>BK61/AH61</f>
        <v>0.47692307692307695</v>
      </c>
      <c r="DH61" s="230">
        <f>BL61/AI61</f>
        <v>0.5625</v>
      </c>
      <c r="DI61" s="230">
        <f>BM61/AJ61</f>
        <v>0.73831775700934577</v>
      </c>
      <c r="DJ61" s="230">
        <f t="shared" ref="DJ61" si="95">BN61/AK61</f>
        <v>0.65517241379310343</v>
      </c>
      <c r="DK61" s="194">
        <f>BO61/AL61</f>
        <v>0.75657894736842102</v>
      </c>
      <c r="DL61" s="208">
        <v>19</v>
      </c>
      <c r="DM61" s="209">
        <v>15</v>
      </c>
      <c r="DN61" s="209">
        <v>13</v>
      </c>
      <c r="DO61" s="209">
        <v>11</v>
      </c>
      <c r="DP61" s="209">
        <v>8</v>
      </c>
      <c r="DQ61" s="209">
        <v>9</v>
      </c>
      <c r="DR61" s="209">
        <v>9</v>
      </c>
      <c r="DS61" s="209">
        <v>9</v>
      </c>
      <c r="DT61" s="209">
        <v>10</v>
      </c>
      <c r="DU61" s="209">
        <v>14</v>
      </c>
      <c r="DV61" s="209">
        <v>18</v>
      </c>
      <c r="DW61" s="50">
        <v>20</v>
      </c>
      <c r="DX61" s="208">
        <v>11</v>
      </c>
      <c r="DY61" s="209">
        <v>7</v>
      </c>
      <c r="DZ61" s="209">
        <v>7</v>
      </c>
      <c r="EA61" s="209">
        <v>5</v>
      </c>
      <c r="EB61" s="95">
        <v>6</v>
      </c>
      <c r="EC61" s="95">
        <v>6</v>
      </c>
      <c r="ED61" s="228">
        <v>5</v>
      </c>
      <c r="EE61" s="228">
        <v>6</v>
      </c>
      <c r="EF61" s="228">
        <v>7</v>
      </c>
      <c r="EG61" s="228">
        <v>9</v>
      </c>
      <c r="EH61" s="228">
        <v>9</v>
      </c>
      <c r="EI61" s="47">
        <v>9</v>
      </c>
    </row>
    <row r="62" spans="1:139" s="4" customFormat="1" ht="29.25" customHeight="1">
      <c r="A62" s="109"/>
      <c r="B62" s="33" t="s">
        <v>83</v>
      </c>
      <c r="C62" s="358"/>
      <c r="D62" s="355"/>
      <c r="E62" s="355"/>
      <c r="F62" s="355"/>
      <c r="G62" s="355"/>
      <c r="H62" s="355"/>
      <c r="I62" s="355"/>
      <c r="J62" s="355"/>
      <c r="K62" s="209"/>
      <c r="L62" s="209">
        <v>0</v>
      </c>
      <c r="M62" s="209">
        <v>0</v>
      </c>
      <c r="N62" s="50">
        <v>1</v>
      </c>
      <c r="O62" s="208">
        <v>9</v>
      </c>
      <c r="P62" s="209">
        <v>10</v>
      </c>
      <c r="Q62" s="209">
        <v>4</v>
      </c>
      <c r="R62" s="209">
        <v>11</v>
      </c>
      <c r="S62" s="209">
        <v>17</v>
      </c>
      <c r="T62" s="209"/>
      <c r="U62" s="209"/>
      <c r="V62" s="209">
        <v>9</v>
      </c>
      <c r="W62" s="209">
        <v>9</v>
      </c>
      <c r="X62" s="209">
        <v>13</v>
      </c>
      <c r="Y62" s="209">
        <v>7</v>
      </c>
      <c r="Z62" s="50">
        <v>20</v>
      </c>
      <c r="AA62" s="103">
        <v>9</v>
      </c>
      <c r="AB62" s="116">
        <v>10</v>
      </c>
      <c r="AC62" s="116">
        <v>4</v>
      </c>
      <c r="AD62" s="209">
        <f t="shared" ref="AD62" si="96">R62</f>
        <v>11</v>
      </c>
      <c r="AE62" s="209">
        <v>17</v>
      </c>
      <c r="AF62" s="102"/>
      <c r="AG62" s="102"/>
      <c r="AH62" s="225">
        <v>9</v>
      </c>
      <c r="AI62" s="225">
        <v>9</v>
      </c>
      <c r="AJ62" s="225">
        <v>13</v>
      </c>
      <c r="AK62" s="225">
        <v>7</v>
      </c>
      <c r="AL62" s="175">
        <v>21</v>
      </c>
      <c r="AM62" s="64"/>
      <c r="AN62" s="355"/>
      <c r="AO62" s="355"/>
      <c r="AP62" s="355"/>
      <c r="AQ62" s="355"/>
      <c r="AR62" s="355"/>
      <c r="AS62" s="209"/>
      <c r="AT62" s="209"/>
      <c r="AU62" s="220"/>
      <c r="AV62" s="220">
        <v>5</v>
      </c>
      <c r="AW62" s="220">
        <v>5</v>
      </c>
      <c r="AX62" s="220">
        <v>3</v>
      </c>
      <c r="AY62" s="209">
        <v>5</v>
      </c>
      <c r="AZ62" s="209">
        <v>5</v>
      </c>
      <c r="BA62" s="209"/>
      <c r="BB62" s="209"/>
      <c r="BC62" s="105"/>
      <c r="BD62" s="219">
        <v>5</v>
      </c>
      <c r="BE62" s="220">
        <v>5</v>
      </c>
      <c r="BF62" s="220">
        <v>3</v>
      </c>
      <c r="BG62" s="209">
        <v>5</v>
      </c>
      <c r="BH62" s="209">
        <v>5</v>
      </c>
      <c r="BI62" s="209"/>
      <c r="BJ62" s="209"/>
      <c r="BK62" s="209">
        <v>4</v>
      </c>
      <c r="BL62" s="209">
        <v>3</v>
      </c>
      <c r="BM62" s="209">
        <v>4</v>
      </c>
      <c r="BN62" s="209">
        <v>3</v>
      </c>
      <c r="BO62" s="50">
        <v>7</v>
      </c>
      <c r="BP62" s="208">
        <v>4</v>
      </c>
      <c r="BQ62" s="209">
        <v>3</v>
      </c>
      <c r="BR62" s="209">
        <v>0</v>
      </c>
      <c r="BS62" s="209">
        <v>3</v>
      </c>
      <c r="BT62" s="209">
        <v>5</v>
      </c>
      <c r="BU62" s="209"/>
      <c r="BV62" s="209"/>
      <c r="BW62" s="209">
        <v>2</v>
      </c>
      <c r="BX62" s="209">
        <v>1</v>
      </c>
      <c r="BY62" s="209">
        <v>3</v>
      </c>
      <c r="BZ62" s="209">
        <v>1</v>
      </c>
      <c r="CA62" s="50">
        <v>1</v>
      </c>
      <c r="CB62" s="208">
        <v>3</v>
      </c>
      <c r="CC62" s="209">
        <v>2</v>
      </c>
      <c r="CD62" s="209">
        <v>0</v>
      </c>
      <c r="CE62" s="209">
        <v>0</v>
      </c>
      <c r="CF62" s="209">
        <v>5</v>
      </c>
      <c r="CG62" s="209"/>
      <c r="CH62" s="209"/>
      <c r="CI62" s="209">
        <v>0</v>
      </c>
      <c r="CJ62" s="209">
        <v>0</v>
      </c>
      <c r="CK62" s="209">
        <v>1</v>
      </c>
      <c r="CL62" s="209">
        <v>0</v>
      </c>
      <c r="CM62" s="50">
        <v>1</v>
      </c>
      <c r="CN62" s="208">
        <v>2</v>
      </c>
      <c r="CO62" s="209">
        <v>1</v>
      </c>
      <c r="CP62" s="209">
        <v>0</v>
      </c>
      <c r="CQ62" s="209">
        <v>0</v>
      </c>
      <c r="CR62" s="209">
        <v>2</v>
      </c>
      <c r="CS62" s="209"/>
      <c r="CT62" s="209"/>
      <c r="CU62" s="209">
        <v>0</v>
      </c>
      <c r="CV62" s="209">
        <v>0</v>
      </c>
      <c r="CW62" s="209">
        <v>1</v>
      </c>
      <c r="CX62" s="209">
        <v>0</v>
      </c>
      <c r="CY62" s="50">
        <v>1</v>
      </c>
      <c r="CZ62" s="229">
        <v>0.55555555555555558</v>
      </c>
      <c r="DA62" s="230">
        <v>0.5</v>
      </c>
      <c r="DB62" s="230">
        <v>0.75</v>
      </c>
      <c r="DC62" s="230">
        <v>0.45454545454545453</v>
      </c>
      <c r="DD62" s="230">
        <v>0.29411764705882354</v>
      </c>
      <c r="DE62" s="99"/>
      <c r="DF62" s="230"/>
      <c r="DG62" s="230">
        <f t="shared" ref="DG62:DI64" si="97">BK62/AH62</f>
        <v>0.44444444444444442</v>
      </c>
      <c r="DH62" s="230">
        <f t="shared" si="97"/>
        <v>0.33333333333333331</v>
      </c>
      <c r="DI62" s="230">
        <f t="shared" si="97"/>
        <v>0.30769230769230771</v>
      </c>
      <c r="DJ62" s="230">
        <f t="shared" ref="DJ62:DJ64" si="98">BN62/AK62</f>
        <v>0.42857142857142855</v>
      </c>
      <c r="DK62" s="194">
        <f>BO62/AL62</f>
        <v>0.33333333333333331</v>
      </c>
      <c r="DL62" s="208"/>
      <c r="DM62" s="209"/>
      <c r="DN62" s="209"/>
      <c r="DO62" s="209"/>
      <c r="DP62" s="209">
        <v>12</v>
      </c>
      <c r="DQ62" s="209"/>
      <c r="DR62" s="209"/>
      <c r="DS62" s="209">
        <v>12</v>
      </c>
      <c r="DT62" s="209">
        <v>15</v>
      </c>
      <c r="DU62" s="209"/>
      <c r="DV62" s="209"/>
      <c r="DW62" s="50">
        <v>19</v>
      </c>
      <c r="DX62" s="208"/>
      <c r="DY62" s="209"/>
      <c r="DZ62" s="209"/>
      <c r="EA62" s="209"/>
      <c r="EB62" s="95">
        <v>9</v>
      </c>
      <c r="EC62" s="95"/>
      <c r="EE62" s="228">
        <v>11</v>
      </c>
      <c r="EF62" s="228">
        <v>13</v>
      </c>
      <c r="EG62" s="228"/>
      <c r="EH62" s="228"/>
      <c r="EI62" s="47">
        <v>19</v>
      </c>
    </row>
    <row r="63" spans="1:139" s="4" customFormat="1" ht="29.25" customHeight="1">
      <c r="A63" s="109"/>
      <c r="B63" s="33" t="s">
        <v>86</v>
      </c>
      <c r="C63" s="358"/>
      <c r="D63" s="355"/>
      <c r="E63" s="355"/>
      <c r="F63" s="355"/>
      <c r="G63" s="355"/>
      <c r="H63" s="355"/>
      <c r="I63" s="355"/>
      <c r="J63" s="355"/>
      <c r="K63" s="209"/>
      <c r="L63" s="209"/>
      <c r="M63" s="209"/>
      <c r="N63" s="50">
        <v>0</v>
      </c>
      <c r="O63" s="208">
        <v>48</v>
      </c>
      <c r="P63" s="209">
        <v>36</v>
      </c>
      <c r="Q63" s="209">
        <v>38</v>
      </c>
      <c r="R63" s="209">
        <v>27</v>
      </c>
      <c r="S63" s="209">
        <v>56</v>
      </c>
      <c r="T63" s="209">
        <v>35</v>
      </c>
      <c r="U63" s="209">
        <v>31</v>
      </c>
      <c r="V63" s="209">
        <v>50</v>
      </c>
      <c r="W63" s="209">
        <v>45</v>
      </c>
      <c r="X63" s="209">
        <v>57</v>
      </c>
      <c r="Y63" s="209">
        <v>73</v>
      </c>
      <c r="Z63" s="50">
        <v>87</v>
      </c>
      <c r="AA63" s="103">
        <v>48</v>
      </c>
      <c r="AB63" s="116">
        <v>36</v>
      </c>
      <c r="AC63" s="116">
        <v>38</v>
      </c>
      <c r="AD63" s="209">
        <f>R63</f>
        <v>27</v>
      </c>
      <c r="AE63" s="209">
        <v>56</v>
      </c>
      <c r="AF63" s="209">
        <v>35</v>
      </c>
      <c r="AG63" s="209">
        <v>31</v>
      </c>
      <c r="AH63" s="225">
        <v>50</v>
      </c>
      <c r="AI63" s="225">
        <v>45</v>
      </c>
      <c r="AJ63" s="225">
        <v>57</v>
      </c>
      <c r="AK63" s="225">
        <v>73</v>
      </c>
      <c r="AL63" s="175">
        <v>87</v>
      </c>
      <c r="AM63" s="64"/>
      <c r="AN63" s="355"/>
      <c r="AO63" s="355"/>
      <c r="AP63" s="355"/>
      <c r="AQ63" s="355"/>
      <c r="AR63" s="355"/>
      <c r="AS63" s="209"/>
      <c r="AT63" s="209"/>
      <c r="AU63" s="220"/>
      <c r="AV63" s="220">
        <v>17</v>
      </c>
      <c r="AW63" s="220">
        <v>16</v>
      </c>
      <c r="AX63" s="220">
        <v>24</v>
      </c>
      <c r="AY63" s="209">
        <v>11</v>
      </c>
      <c r="AZ63" s="209">
        <v>30</v>
      </c>
      <c r="BA63" s="209"/>
      <c r="BB63" s="209"/>
      <c r="BC63" s="105"/>
      <c r="BD63" s="219">
        <v>17</v>
      </c>
      <c r="BE63" s="220">
        <v>16</v>
      </c>
      <c r="BF63" s="220">
        <v>24</v>
      </c>
      <c r="BG63" s="209">
        <v>11</v>
      </c>
      <c r="BH63" s="209">
        <v>30</v>
      </c>
      <c r="BI63" s="209">
        <v>9</v>
      </c>
      <c r="BJ63" s="209">
        <v>15</v>
      </c>
      <c r="BK63" s="209">
        <v>26</v>
      </c>
      <c r="BL63" s="209">
        <v>27</v>
      </c>
      <c r="BM63" s="209">
        <v>29</v>
      </c>
      <c r="BN63" s="209">
        <v>38</v>
      </c>
      <c r="BO63" s="50">
        <v>60</v>
      </c>
      <c r="BP63" s="208">
        <v>13</v>
      </c>
      <c r="BQ63" s="209">
        <v>8</v>
      </c>
      <c r="BR63" s="209">
        <v>16</v>
      </c>
      <c r="BS63" s="209">
        <v>8</v>
      </c>
      <c r="BT63" s="209">
        <v>13</v>
      </c>
      <c r="BU63" s="209">
        <v>0</v>
      </c>
      <c r="BV63" s="209">
        <v>1</v>
      </c>
      <c r="BW63" s="209">
        <v>11</v>
      </c>
      <c r="BX63" s="209">
        <v>11</v>
      </c>
      <c r="BY63" s="209">
        <v>9</v>
      </c>
      <c r="BZ63" s="209">
        <v>20</v>
      </c>
      <c r="CA63" s="50">
        <v>28</v>
      </c>
      <c r="CB63" s="208">
        <v>10</v>
      </c>
      <c r="CC63" s="209">
        <v>7</v>
      </c>
      <c r="CD63" s="209">
        <v>7</v>
      </c>
      <c r="CE63" s="209">
        <v>7</v>
      </c>
      <c r="CF63" s="209">
        <v>8</v>
      </c>
      <c r="CG63" s="209">
        <v>0</v>
      </c>
      <c r="CH63" s="209">
        <v>1</v>
      </c>
      <c r="CI63" s="209">
        <v>0</v>
      </c>
      <c r="CJ63" s="209">
        <v>9</v>
      </c>
      <c r="CK63" s="209">
        <v>5</v>
      </c>
      <c r="CL63" s="209">
        <v>8</v>
      </c>
      <c r="CM63" s="50">
        <v>16</v>
      </c>
      <c r="CN63" s="208">
        <v>8</v>
      </c>
      <c r="CO63" s="209">
        <v>5</v>
      </c>
      <c r="CP63" s="209">
        <v>0</v>
      </c>
      <c r="CQ63" s="209">
        <v>5</v>
      </c>
      <c r="CR63" s="209">
        <v>5</v>
      </c>
      <c r="CS63" s="209">
        <v>0</v>
      </c>
      <c r="CT63" s="209">
        <v>1</v>
      </c>
      <c r="CU63" s="209">
        <v>0</v>
      </c>
      <c r="CV63" s="209">
        <v>0</v>
      </c>
      <c r="CW63" s="209">
        <v>4</v>
      </c>
      <c r="CX63" s="209">
        <v>5</v>
      </c>
      <c r="CY63" s="50">
        <v>10</v>
      </c>
      <c r="CZ63" s="229">
        <v>0.35416666666666669</v>
      </c>
      <c r="DA63" s="230">
        <v>0.44444444444444442</v>
      </c>
      <c r="DB63" s="230">
        <v>0.63157894736842102</v>
      </c>
      <c r="DC63" s="230">
        <v>0.40740740740740738</v>
      </c>
      <c r="DD63" s="230">
        <v>0.5357142857142857</v>
      </c>
      <c r="DE63" s="99">
        <f>BI63/AF63</f>
        <v>0.25714285714285712</v>
      </c>
      <c r="DF63" s="230">
        <f>BJ63/AG63</f>
        <v>0.4838709677419355</v>
      </c>
      <c r="DG63" s="230">
        <f t="shared" si="97"/>
        <v>0.52</v>
      </c>
      <c r="DH63" s="230">
        <f t="shared" si="97"/>
        <v>0.6</v>
      </c>
      <c r="DI63" s="230">
        <f t="shared" si="97"/>
        <v>0.50877192982456143</v>
      </c>
      <c r="DJ63" s="230">
        <f t="shared" si="98"/>
        <v>0.52054794520547942</v>
      </c>
      <c r="DK63" s="194">
        <f>BO63/AL63</f>
        <v>0.68965517241379315</v>
      </c>
      <c r="DL63" s="208">
        <v>12.3</v>
      </c>
      <c r="DM63" s="209">
        <v>18</v>
      </c>
      <c r="DN63" s="209">
        <v>16</v>
      </c>
      <c r="DO63" s="209">
        <v>13</v>
      </c>
      <c r="DP63" s="209">
        <v>13</v>
      </c>
      <c r="DQ63" s="209">
        <v>13</v>
      </c>
      <c r="DR63" s="209">
        <v>14</v>
      </c>
      <c r="DS63" s="209">
        <v>14</v>
      </c>
      <c r="DT63" s="209">
        <v>13</v>
      </c>
      <c r="DU63" s="209">
        <v>12</v>
      </c>
      <c r="DV63" s="209">
        <v>13</v>
      </c>
      <c r="DW63" s="50">
        <v>19</v>
      </c>
      <c r="DX63" s="208">
        <v>14</v>
      </c>
      <c r="DY63" s="209">
        <v>13</v>
      </c>
      <c r="DZ63" s="209">
        <v>13</v>
      </c>
      <c r="EA63" s="209">
        <v>10</v>
      </c>
      <c r="EB63" s="95">
        <v>13</v>
      </c>
      <c r="EC63" s="95">
        <v>12</v>
      </c>
      <c r="ED63" s="228">
        <v>12</v>
      </c>
      <c r="EE63" s="228">
        <v>12</v>
      </c>
      <c r="EF63" s="228">
        <v>12</v>
      </c>
      <c r="EG63" s="228">
        <v>10</v>
      </c>
      <c r="EH63" s="228">
        <v>9</v>
      </c>
      <c r="EI63" s="47">
        <v>16</v>
      </c>
    </row>
    <row r="64" spans="1:139" s="4" customFormat="1" ht="29.25" customHeight="1" thickBot="1">
      <c r="A64" s="109"/>
      <c r="B64" s="232" t="s">
        <v>117</v>
      </c>
      <c r="C64" s="358"/>
      <c r="D64" s="355"/>
      <c r="E64" s="355"/>
      <c r="F64" s="355"/>
      <c r="G64" s="355"/>
      <c r="H64" s="355"/>
      <c r="I64" s="355"/>
      <c r="J64" s="355"/>
      <c r="K64" s="43">
        <f>SUM(K61:K63)</f>
        <v>1</v>
      </c>
      <c r="L64" s="43">
        <f>SUM(L61:L63)</f>
        <v>4</v>
      </c>
      <c r="M64" s="43">
        <f>SUM(M61:M63)</f>
        <v>3</v>
      </c>
      <c r="N64" s="49">
        <f>SUM(N61:N63)</f>
        <v>10</v>
      </c>
      <c r="O64" s="48">
        <f>SUM(O60:O63)</f>
        <v>115</v>
      </c>
      <c r="P64" s="43">
        <f>SUM(P60:P63)</f>
        <v>69</v>
      </c>
      <c r="Q64" s="43">
        <f>SUM(Q61:Q63)</f>
        <v>82</v>
      </c>
      <c r="R64" s="43">
        <f>SUM(R61:R63)</f>
        <v>92</v>
      </c>
      <c r="S64" s="43">
        <f>SUM(S61:S63)</f>
        <v>123</v>
      </c>
      <c r="T64" s="43">
        <f t="shared" ref="T64:U64" si="99">SUM(T61:T63)</f>
        <v>89</v>
      </c>
      <c r="U64" s="43">
        <f t="shared" si="99"/>
        <v>86</v>
      </c>
      <c r="V64" s="43">
        <f>SUM(V61:V63)</f>
        <v>124</v>
      </c>
      <c r="W64" s="43">
        <f>SUM(W61:W63)</f>
        <v>149</v>
      </c>
      <c r="X64" s="43">
        <f>SUM(X61:X63)</f>
        <v>173</v>
      </c>
      <c r="Y64" s="43">
        <f>SUM(Y61:Y63)</f>
        <v>193</v>
      </c>
      <c r="Z64" s="49">
        <f>SUM(Z61:Z63)</f>
        <v>250</v>
      </c>
      <c r="AA64" s="267">
        <f>SUM(AA60:AA63)</f>
        <v>115</v>
      </c>
      <c r="AB64" s="130">
        <f>SUM(AB60:AB63)</f>
        <v>69</v>
      </c>
      <c r="AC64" s="130">
        <f>SUM(AC60:AC63)</f>
        <v>82</v>
      </c>
      <c r="AD64" s="124">
        <f>R64</f>
        <v>92</v>
      </c>
      <c r="AE64" s="124">
        <f>SUM(AE61:AE63)</f>
        <v>123</v>
      </c>
      <c r="AF64" s="124">
        <f t="shared" ref="AF64:AG64" si="100">SUM(AF61:AF63)</f>
        <v>89</v>
      </c>
      <c r="AG64" s="124">
        <f t="shared" si="100"/>
        <v>86</v>
      </c>
      <c r="AH64" s="269">
        <f>SUM(AH61:AH63)</f>
        <v>124</v>
      </c>
      <c r="AI64" s="269">
        <f>SUM(AI61:AI63)</f>
        <v>150</v>
      </c>
      <c r="AJ64" s="124">
        <f>SUM(AJ61:AJ63)</f>
        <v>177</v>
      </c>
      <c r="AK64" s="124">
        <f>SUM(AK61:AK63)</f>
        <v>196</v>
      </c>
      <c r="AL64" s="147">
        <f>SUM(AL61:AL63)</f>
        <v>260</v>
      </c>
      <c r="AM64" s="120"/>
      <c r="AN64" s="330"/>
      <c r="AO64" s="330"/>
      <c r="AP64" s="330"/>
      <c r="AQ64" s="330"/>
      <c r="AR64" s="330"/>
      <c r="AS64" s="211"/>
      <c r="AT64" s="211"/>
      <c r="AU64" s="222"/>
      <c r="AV64" s="130">
        <f t="shared" ref="AV64:BF64" si="101">SUM(AV61:AV63)</f>
        <v>57</v>
      </c>
      <c r="AW64" s="130">
        <f t="shared" si="101"/>
        <v>28</v>
      </c>
      <c r="AX64" s="130">
        <f t="shared" si="101"/>
        <v>34</v>
      </c>
      <c r="AY64" s="124">
        <f>SUM(AY61:AY63)</f>
        <v>31</v>
      </c>
      <c r="AZ64" s="124">
        <f>SUM(AZ61:AZ63)</f>
        <v>52</v>
      </c>
      <c r="BA64" s="124"/>
      <c r="BB64" s="124"/>
      <c r="BC64" s="147"/>
      <c r="BD64" s="134">
        <f t="shared" si="101"/>
        <v>57</v>
      </c>
      <c r="BE64" s="130">
        <f t="shared" si="101"/>
        <v>28</v>
      </c>
      <c r="BF64" s="130">
        <f t="shared" si="101"/>
        <v>34</v>
      </c>
      <c r="BG64" s="124">
        <f>SUM(BG61:BG63)</f>
        <v>31</v>
      </c>
      <c r="BH64" s="124">
        <f>SUM(BH61:BH63)</f>
        <v>52</v>
      </c>
      <c r="BI64" s="124">
        <f t="shared" ref="BI64:BJ64" si="102">SUM(BI61:BI63)</f>
        <v>15</v>
      </c>
      <c r="BJ64" s="124">
        <f t="shared" si="102"/>
        <v>35</v>
      </c>
      <c r="BK64" s="124">
        <f>SUM(BK61:BK63)</f>
        <v>61</v>
      </c>
      <c r="BL64" s="124">
        <f>SUM(BL61:BL63)</f>
        <v>84</v>
      </c>
      <c r="BM64" s="124">
        <f>SUM(BM61:BM63)</f>
        <v>112</v>
      </c>
      <c r="BN64" s="124">
        <f>SUM(BN61:BN63)</f>
        <v>117</v>
      </c>
      <c r="BO64" s="125">
        <f>SUM(BO61:BO63)</f>
        <v>182</v>
      </c>
      <c r="BP64" s="123">
        <f t="shared" ref="BP64:BR64" si="103">SUM(BP61:BP63)</f>
        <v>38</v>
      </c>
      <c r="BQ64" s="124">
        <f t="shared" si="103"/>
        <v>14</v>
      </c>
      <c r="BR64" s="124">
        <f t="shared" si="103"/>
        <v>20</v>
      </c>
      <c r="BS64" s="124">
        <f>SUM(BS61:BS63)</f>
        <v>13</v>
      </c>
      <c r="BT64" s="124">
        <f>SUM(BT61:BT63)</f>
        <v>26</v>
      </c>
      <c r="BU64" s="124">
        <f t="shared" ref="BU64:CH64" si="104">SUM(BU61:BU63)</f>
        <v>1</v>
      </c>
      <c r="BV64" s="124">
        <f t="shared" si="104"/>
        <v>3</v>
      </c>
      <c r="BW64" s="124">
        <f>SUM(BW61:BW63)</f>
        <v>27</v>
      </c>
      <c r="BX64" s="124">
        <f>SUM(BX61:BX63)</f>
        <v>30</v>
      </c>
      <c r="BY64" s="124">
        <f>SUM(BY61:BY63)</f>
        <v>50</v>
      </c>
      <c r="BZ64" s="124">
        <f>SUM(BZ61:BZ63)</f>
        <v>71</v>
      </c>
      <c r="CA64" s="125"/>
      <c r="CB64" s="123">
        <f t="shared" si="104"/>
        <v>26</v>
      </c>
      <c r="CC64" s="124">
        <f t="shared" si="104"/>
        <v>11</v>
      </c>
      <c r="CD64" s="124">
        <f t="shared" si="104"/>
        <v>8</v>
      </c>
      <c r="CE64" s="124">
        <f t="shared" si="104"/>
        <v>9</v>
      </c>
      <c r="CF64" s="124">
        <f t="shared" si="104"/>
        <v>16</v>
      </c>
      <c r="CG64" s="124">
        <f t="shared" si="104"/>
        <v>1</v>
      </c>
      <c r="CH64" s="124">
        <f t="shared" si="104"/>
        <v>2</v>
      </c>
      <c r="CI64" s="124">
        <f>SUM(CI61:CI63)</f>
        <v>2</v>
      </c>
      <c r="CJ64" s="124">
        <f>SUM(CJ61:CJ63)</f>
        <v>14</v>
      </c>
      <c r="CK64" s="124">
        <f>SUM(CK61:CK63)</f>
        <v>26</v>
      </c>
      <c r="CL64" s="124">
        <f>SUM(CL61:CL63)</f>
        <v>37</v>
      </c>
      <c r="CM64" s="125"/>
      <c r="CN64" s="123">
        <f>SUM(CN61:CN63)</f>
        <v>16</v>
      </c>
      <c r="CO64" s="124">
        <f t="shared" ref="CO64" si="105">SUM(CO61:CO63)</f>
        <v>6</v>
      </c>
      <c r="CP64" s="124">
        <f t="shared" ref="CP64" si="106">SUM(CP61:CP63)</f>
        <v>1</v>
      </c>
      <c r="CQ64" s="124">
        <f t="shared" ref="CQ64" si="107">SUM(CQ61:CQ63)</f>
        <v>6</v>
      </c>
      <c r="CR64" s="124">
        <f t="shared" ref="CR64" si="108">SUM(CR61:CR63)</f>
        <v>8</v>
      </c>
      <c r="CS64" s="124">
        <f t="shared" ref="CS64" si="109">SUM(CS61:CS63)</f>
        <v>1</v>
      </c>
      <c r="CT64" s="124">
        <f t="shared" ref="CT64" si="110">SUM(CT61:CT63)</f>
        <v>2</v>
      </c>
      <c r="CU64" s="124">
        <f>SUM(CU61:CU63)</f>
        <v>1</v>
      </c>
      <c r="CV64" s="124">
        <f>SUM(CV61:CV63)</f>
        <v>3</v>
      </c>
      <c r="CW64" s="124">
        <f>SUM(CW61:CW63)</f>
        <v>11</v>
      </c>
      <c r="CX64" s="124">
        <f>SUM(CX61:CX63)</f>
        <v>19</v>
      </c>
      <c r="CY64" s="125">
        <f>SUM(CY60:CY63)</f>
        <v>35</v>
      </c>
      <c r="CZ64" s="195">
        <v>0.4956521739130435</v>
      </c>
      <c r="DA64" s="101">
        <v>0.40579710144927539</v>
      </c>
      <c r="DB64" s="101">
        <v>0.41463414634146339</v>
      </c>
      <c r="DC64" s="101">
        <v>0.33695652173913043</v>
      </c>
      <c r="DD64" s="101">
        <v>0.42276422764227645</v>
      </c>
      <c r="DE64" s="160">
        <f>BI64/AF64</f>
        <v>0.16853932584269662</v>
      </c>
      <c r="DF64" s="101">
        <f>BJ64/AG64</f>
        <v>0.40697674418604651</v>
      </c>
      <c r="DG64" s="101">
        <f t="shared" si="97"/>
        <v>0.49193548387096775</v>
      </c>
      <c r="DH64" s="101">
        <f t="shared" si="97"/>
        <v>0.56000000000000005</v>
      </c>
      <c r="DI64" s="101">
        <f t="shared" si="97"/>
        <v>0.63276836158192096</v>
      </c>
      <c r="DJ64" s="101">
        <f t="shared" si="98"/>
        <v>0.59693877551020413</v>
      </c>
      <c r="DK64" s="187">
        <f>BO64/AL64</f>
        <v>0.7</v>
      </c>
      <c r="DL64" s="210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136"/>
      <c r="DX64" s="210"/>
      <c r="DY64" s="211"/>
      <c r="DZ64" s="211"/>
      <c r="EA64" s="211"/>
      <c r="EB64" s="148"/>
      <c r="EC64" s="148"/>
      <c r="ED64" s="149"/>
      <c r="EE64" s="149"/>
      <c r="EF64" s="149"/>
      <c r="EG64" s="149"/>
      <c r="EH64" s="149"/>
      <c r="EI64" s="297"/>
    </row>
    <row r="65" spans="1:139" s="4" customFormat="1" ht="38.25" customHeight="1">
      <c r="A65" s="341" t="s">
        <v>127</v>
      </c>
      <c r="B65" s="342"/>
      <c r="C65" s="131"/>
      <c r="D65" s="132"/>
      <c r="E65" s="218"/>
      <c r="F65" s="207"/>
      <c r="G65" s="207"/>
      <c r="H65" s="207"/>
      <c r="I65" s="207"/>
      <c r="J65" s="207"/>
      <c r="K65" s="207"/>
      <c r="L65" s="207"/>
      <c r="M65" s="207"/>
      <c r="N65" s="122"/>
      <c r="O65" s="327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57"/>
      <c r="AA65" s="72"/>
      <c r="AB65" s="72"/>
      <c r="AC65" s="116"/>
      <c r="AD65" s="225"/>
      <c r="AE65" s="225"/>
      <c r="AF65" s="225"/>
      <c r="AG65" s="225"/>
      <c r="AH65" s="225"/>
      <c r="AI65" s="225"/>
      <c r="AJ65" s="225"/>
      <c r="AK65" s="225"/>
      <c r="AL65" s="175"/>
      <c r="AM65" s="64"/>
      <c r="AN65" s="56"/>
      <c r="AO65" s="56"/>
      <c r="AP65" s="209"/>
      <c r="AQ65" s="209"/>
      <c r="AR65" s="209"/>
      <c r="AS65" s="209"/>
      <c r="AT65" s="209"/>
      <c r="AU65" s="105"/>
      <c r="AV65" s="355"/>
      <c r="AW65" s="355"/>
      <c r="AX65" s="355"/>
      <c r="AY65" s="355"/>
      <c r="AZ65" s="355"/>
      <c r="BA65" s="209"/>
      <c r="BB65" s="209"/>
      <c r="BC65" s="209"/>
      <c r="BD65" s="70"/>
      <c r="BE65" s="71"/>
      <c r="BF65" s="220"/>
      <c r="BG65" s="209"/>
      <c r="BH65" s="209"/>
      <c r="BI65" s="209"/>
      <c r="BJ65" s="209"/>
      <c r="BK65" s="209"/>
      <c r="BL65" s="209"/>
      <c r="BM65" s="209"/>
      <c r="BN65" s="209"/>
      <c r="BO65" s="50"/>
      <c r="BP65" s="77"/>
      <c r="BQ65" s="56"/>
      <c r="BR65" s="209"/>
      <c r="BS65" s="209"/>
      <c r="BT65" s="209"/>
      <c r="BU65" s="209"/>
      <c r="BV65" s="209"/>
      <c r="BW65" s="209"/>
      <c r="BX65" s="209"/>
      <c r="BY65" s="209"/>
      <c r="BZ65" s="209"/>
      <c r="CA65" s="50"/>
      <c r="CB65" s="77"/>
      <c r="CC65" s="56"/>
      <c r="CD65" s="209"/>
      <c r="CE65" s="209"/>
      <c r="CF65" s="209"/>
      <c r="CG65" s="209"/>
      <c r="CH65" s="209"/>
      <c r="CI65" s="209"/>
      <c r="CJ65" s="209"/>
      <c r="CK65" s="209"/>
      <c r="CL65" s="209"/>
      <c r="CM65" s="50"/>
      <c r="CN65" s="77"/>
      <c r="CO65" s="56"/>
      <c r="CP65" s="209"/>
      <c r="CQ65" s="209"/>
      <c r="CR65" s="209"/>
      <c r="CS65" s="209"/>
      <c r="CT65" s="209"/>
      <c r="CU65" s="209"/>
      <c r="CV65" s="209"/>
      <c r="CW65" s="209"/>
      <c r="CX65" s="209"/>
      <c r="CY65" s="50"/>
      <c r="CZ65" s="229"/>
      <c r="DA65" s="230"/>
      <c r="DB65" s="225"/>
      <c r="DC65" s="225"/>
      <c r="DD65" s="225"/>
      <c r="DE65" s="99"/>
      <c r="DF65" s="230"/>
      <c r="DG65" s="230"/>
      <c r="DH65" s="230"/>
      <c r="DI65" s="230"/>
      <c r="DJ65" s="230"/>
      <c r="DK65" s="194"/>
      <c r="DL65" s="77"/>
      <c r="DM65" s="56"/>
      <c r="DN65" s="209"/>
      <c r="DO65" s="209"/>
      <c r="DP65" s="209"/>
      <c r="DQ65" s="209"/>
      <c r="DR65" s="209"/>
      <c r="DS65" s="209"/>
      <c r="DT65" s="209"/>
      <c r="DU65" s="209"/>
      <c r="DV65" s="209"/>
      <c r="DW65" s="50"/>
      <c r="DX65" s="77"/>
      <c r="DY65" s="56"/>
      <c r="DZ65" s="209"/>
      <c r="EA65" s="209"/>
      <c r="EB65" s="95"/>
      <c r="EC65" s="95"/>
      <c r="EI65" s="61"/>
    </row>
    <row r="66" spans="1:139" s="4" customFormat="1" ht="29.25" customHeight="1">
      <c r="A66" s="34"/>
      <c r="B66" s="301" t="s">
        <v>82</v>
      </c>
      <c r="C66" s="219">
        <v>7</v>
      </c>
      <c r="D66" s="220">
        <v>4</v>
      </c>
      <c r="E66" s="220">
        <v>4</v>
      </c>
      <c r="F66" s="209">
        <v>11</v>
      </c>
      <c r="G66" s="209">
        <v>11</v>
      </c>
      <c r="H66" s="209">
        <v>14</v>
      </c>
      <c r="I66" s="209">
        <v>8</v>
      </c>
      <c r="J66" s="209">
        <v>14</v>
      </c>
      <c r="K66" s="209">
        <v>7</v>
      </c>
      <c r="L66" s="209">
        <v>17</v>
      </c>
      <c r="M66" s="209">
        <v>21</v>
      </c>
      <c r="N66" s="50">
        <v>15</v>
      </c>
      <c r="O66" s="358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9"/>
      <c r="AA66" s="116">
        <v>7</v>
      </c>
      <c r="AB66" s="116">
        <v>4</v>
      </c>
      <c r="AC66" s="116">
        <v>4</v>
      </c>
      <c r="AD66" s="225">
        <v>11</v>
      </c>
      <c r="AE66" s="225">
        <v>11</v>
      </c>
      <c r="AF66" s="225">
        <v>14</v>
      </c>
      <c r="AG66" s="225">
        <v>8</v>
      </c>
      <c r="AH66" s="225">
        <v>14</v>
      </c>
      <c r="AI66" s="225">
        <v>7</v>
      </c>
      <c r="AJ66" s="225">
        <v>17</v>
      </c>
      <c r="AK66" s="225">
        <v>21</v>
      </c>
      <c r="AL66" s="175">
        <v>15</v>
      </c>
      <c r="AM66" s="64"/>
      <c r="AN66" s="209">
        <v>1</v>
      </c>
      <c r="AO66" s="209">
        <v>1</v>
      </c>
      <c r="AP66" s="209">
        <v>0</v>
      </c>
      <c r="AQ66" s="209">
        <v>0</v>
      </c>
      <c r="AR66" s="209">
        <v>1</v>
      </c>
      <c r="AS66" s="209"/>
      <c r="AT66" s="209"/>
      <c r="AU66" s="105"/>
      <c r="AV66" s="355"/>
      <c r="AW66" s="355"/>
      <c r="AX66" s="355"/>
      <c r="AY66" s="355"/>
      <c r="AZ66" s="355"/>
      <c r="BA66" s="209"/>
      <c r="BB66" s="209"/>
      <c r="BC66" s="209"/>
      <c r="BD66" s="219">
        <v>1</v>
      </c>
      <c r="BE66" s="220">
        <v>1</v>
      </c>
      <c r="BF66" s="220">
        <v>0</v>
      </c>
      <c r="BG66" s="209">
        <v>0</v>
      </c>
      <c r="BH66" s="209">
        <v>1</v>
      </c>
      <c r="BI66" s="209">
        <v>4</v>
      </c>
      <c r="BJ66" s="209">
        <v>1</v>
      </c>
      <c r="BK66" s="209">
        <v>1</v>
      </c>
      <c r="BL66" s="209">
        <v>0</v>
      </c>
      <c r="BM66" s="209">
        <v>3</v>
      </c>
      <c r="BN66" s="209">
        <v>3</v>
      </c>
      <c r="BO66" s="50">
        <v>5</v>
      </c>
      <c r="BP66" s="208">
        <v>0</v>
      </c>
      <c r="BQ66" s="209">
        <v>1</v>
      </c>
      <c r="BR66" s="209">
        <v>0</v>
      </c>
      <c r="BS66" s="209">
        <v>0</v>
      </c>
      <c r="BT66" s="209">
        <v>0</v>
      </c>
      <c r="BU66" s="209">
        <v>0</v>
      </c>
      <c r="BV66" s="209">
        <v>0</v>
      </c>
      <c r="BW66" s="209">
        <v>0</v>
      </c>
      <c r="BX66" s="209">
        <v>0</v>
      </c>
      <c r="BY66" s="209">
        <v>1</v>
      </c>
      <c r="BZ66" s="209">
        <v>1</v>
      </c>
      <c r="CA66" s="50">
        <v>1</v>
      </c>
      <c r="CB66" s="208">
        <v>0</v>
      </c>
      <c r="CC66" s="209">
        <v>1</v>
      </c>
      <c r="CD66" s="209">
        <v>0</v>
      </c>
      <c r="CE66" s="209">
        <v>0</v>
      </c>
      <c r="CF66" s="209">
        <v>0</v>
      </c>
      <c r="CG66" s="209">
        <v>0</v>
      </c>
      <c r="CH66" s="209">
        <v>0</v>
      </c>
      <c r="CI66" s="209">
        <v>0</v>
      </c>
      <c r="CJ66" s="209">
        <v>0</v>
      </c>
      <c r="CK66" s="209">
        <v>0</v>
      </c>
      <c r="CL66" s="209">
        <v>1</v>
      </c>
      <c r="CM66" s="50">
        <v>0</v>
      </c>
      <c r="CN66" s="208">
        <v>0</v>
      </c>
      <c r="CO66" s="209">
        <v>0</v>
      </c>
      <c r="CP66" s="209">
        <v>0</v>
      </c>
      <c r="CQ66" s="209">
        <v>0</v>
      </c>
      <c r="CR66" s="209">
        <v>0</v>
      </c>
      <c r="CS66" s="209">
        <v>0</v>
      </c>
      <c r="CT66" s="209">
        <v>0</v>
      </c>
      <c r="CU66" s="209">
        <v>0</v>
      </c>
      <c r="CV66" s="209">
        <v>0</v>
      </c>
      <c r="CW66" s="209">
        <v>0</v>
      </c>
      <c r="CX66" s="209">
        <v>1</v>
      </c>
      <c r="CY66" s="50">
        <v>0</v>
      </c>
      <c r="CZ66" s="229">
        <v>0.14285714285714285</v>
      </c>
      <c r="DA66" s="230">
        <v>0.25</v>
      </c>
      <c r="DB66" s="230">
        <v>0</v>
      </c>
      <c r="DC66" s="230">
        <v>0</v>
      </c>
      <c r="DD66" s="230">
        <v>9.0909090909090912E-2</v>
      </c>
      <c r="DE66" s="99">
        <f>BI66/AF66</f>
        <v>0.2857142857142857</v>
      </c>
      <c r="DF66" s="230">
        <f>BJ66/AG66</f>
        <v>0.125</v>
      </c>
      <c r="DG66" s="230">
        <f>BK66/AH66</f>
        <v>7.1428571428571425E-2</v>
      </c>
      <c r="DH66" s="230">
        <f>BL66/AI66</f>
        <v>0</v>
      </c>
      <c r="DI66" s="230">
        <f>BM66/AJ66</f>
        <v>0.17647058823529413</v>
      </c>
      <c r="DJ66" s="230">
        <f t="shared" ref="DJ66" si="111">BN66/AK66</f>
        <v>0.14285714285714285</v>
      </c>
      <c r="DK66" s="194">
        <f>BO66/AL66</f>
        <v>0.33333333333333331</v>
      </c>
      <c r="DL66" s="208">
        <v>9</v>
      </c>
      <c r="DM66" s="209">
        <v>7</v>
      </c>
      <c r="DN66" s="209">
        <v>6</v>
      </c>
      <c r="DO66" s="209">
        <v>6</v>
      </c>
      <c r="DP66" s="209">
        <v>7</v>
      </c>
      <c r="DQ66" s="209">
        <v>8</v>
      </c>
      <c r="DR66" s="209">
        <v>10</v>
      </c>
      <c r="DS66" s="209">
        <v>10</v>
      </c>
      <c r="DT66" s="209">
        <v>10</v>
      </c>
      <c r="DU66" s="209">
        <v>9</v>
      </c>
      <c r="DV66" s="209">
        <v>10</v>
      </c>
      <c r="DW66" s="50">
        <v>11</v>
      </c>
      <c r="DX66" s="208">
        <v>7</v>
      </c>
      <c r="DY66" s="209">
        <v>7</v>
      </c>
      <c r="DZ66" s="209">
        <v>6</v>
      </c>
      <c r="EA66" s="209">
        <v>5</v>
      </c>
      <c r="EB66" s="95">
        <v>7</v>
      </c>
      <c r="EC66" s="95">
        <v>8</v>
      </c>
      <c r="ED66" s="228">
        <v>9</v>
      </c>
      <c r="EE66" s="228">
        <v>9</v>
      </c>
      <c r="EF66" s="228">
        <v>10</v>
      </c>
      <c r="EG66" s="228">
        <v>9</v>
      </c>
      <c r="EH66" s="228">
        <v>8</v>
      </c>
      <c r="EI66" s="47">
        <v>10</v>
      </c>
    </row>
    <row r="67" spans="1:139" s="4" customFormat="1" ht="29.25" customHeight="1">
      <c r="A67" s="109"/>
      <c r="B67" s="301" t="s">
        <v>83</v>
      </c>
      <c r="C67" s="219">
        <v>0</v>
      </c>
      <c r="D67" s="220">
        <v>0</v>
      </c>
      <c r="E67" s="220">
        <v>0</v>
      </c>
      <c r="F67" s="209">
        <v>0</v>
      </c>
      <c r="G67" s="209">
        <v>0</v>
      </c>
      <c r="H67" s="209"/>
      <c r="I67" s="209"/>
      <c r="J67" s="209">
        <v>3</v>
      </c>
      <c r="K67" s="209">
        <v>1</v>
      </c>
      <c r="L67" s="209">
        <v>0</v>
      </c>
      <c r="M67" s="209"/>
      <c r="N67" s="50"/>
      <c r="O67" s="358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9"/>
      <c r="AA67" s="116">
        <v>0</v>
      </c>
      <c r="AB67" s="116">
        <v>0</v>
      </c>
      <c r="AC67" s="116">
        <v>0</v>
      </c>
      <c r="AD67" s="225">
        <v>0</v>
      </c>
      <c r="AE67" s="225">
        <v>0</v>
      </c>
      <c r="AF67" s="111"/>
      <c r="AG67" s="111"/>
      <c r="AH67" s="225">
        <v>3</v>
      </c>
      <c r="AI67" s="225">
        <v>1</v>
      </c>
      <c r="AJ67" s="225">
        <v>0</v>
      </c>
      <c r="AK67" s="225"/>
      <c r="AL67" s="175"/>
      <c r="AM67" s="64"/>
      <c r="AN67" s="209">
        <v>0</v>
      </c>
      <c r="AO67" s="209">
        <v>0</v>
      </c>
      <c r="AP67" s="209">
        <v>0</v>
      </c>
      <c r="AQ67" s="209">
        <v>0</v>
      </c>
      <c r="AR67" s="209">
        <v>0</v>
      </c>
      <c r="AS67" s="209"/>
      <c r="AT67" s="209"/>
      <c r="AU67" s="105"/>
      <c r="AV67" s="355"/>
      <c r="AW67" s="355"/>
      <c r="AX67" s="355"/>
      <c r="AY67" s="355"/>
      <c r="AZ67" s="355"/>
      <c r="BA67" s="209"/>
      <c r="BB67" s="209"/>
      <c r="BC67" s="209"/>
      <c r="BD67" s="219">
        <v>0</v>
      </c>
      <c r="BE67" s="220">
        <v>0</v>
      </c>
      <c r="BF67" s="220">
        <v>0</v>
      </c>
      <c r="BG67" s="209">
        <v>0</v>
      </c>
      <c r="BH67" s="209">
        <v>0</v>
      </c>
      <c r="BI67" s="209"/>
      <c r="BJ67" s="209"/>
      <c r="BK67" s="209">
        <v>0</v>
      </c>
      <c r="BL67" s="209">
        <v>0</v>
      </c>
      <c r="BM67" s="209"/>
      <c r="BN67" s="209"/>
      <c r="BO67" s="50"/>
      <c r="BP67" s="208">
        <v>0</v>
      </c>
      <c r="BQ67" s="209">
        <v>0</v>
      </c>
      <c r="BR67" s="209">
        <v>0</v>
      </c>
      <c r="BS67" s="209">
        <v>0</v>
      </c>
      <c r="BT67" s="209">
        <v>0</v>
      </c>
      <c r="BU67" s="209"/>
      <c r="BV67" s="209"/>
      <c r="BW67" s="209">
        <v>0</v>
      </c>
      <c r="BX67" s="209">
        <v>0</v>
      </c>
      <c r="BY67" s="209"/>
      <c r="BZ67" s="209"/>
      <c r="CA67" s="50"/>
      <c r="CB67" s="208">
        <v>0</v>
      </c>
      <c r="CC67" s="209">
        <v>0</v>
      </c>
      <c r="CD67" s="209">
        <v>0</v>
      </c>
      <c r="CE67" s="209">
        <v>0</v>
      </c>
      <c r="CF67" s="209">
        <v>0</v>
      </c>
      <c r="CG67" s="209"/>
      <c r="CH67" s="209"/>
      <c r="CI67" s="209">
        <v>0</v>
      </c>
      <c r="CJ67" s="209">
        <v>0</v>
      </c>
      <c r="CK67" s="209"/>
      <c r="CL67" s="209"/>
      <c r="CM67" s="50"/>
      <c r="CN67" s="208">
        <v>0</v>
      </c>
      <c r="CO67" s="209">
        <v>0</v>
      </c>
      <c r="CP67" s="209">
        <v>0</v>
      </c>
      <c r="CQ67" s="209">
        <v>0</v>
      </c>
      <c r="CR67" s="209">
        <v>0</v>
      </c>
      <c r="CS67" s="209"/>
      <c r="CT67" s="209"/>
      <c r="CU67" s="209">
        <v>0</v>
      </c>
      <c r="CV67" s="209">
        <v>0</v>
      </c>
      <c r="CW67" s="209"/>
      <c r="CX67" s="209"/>
      <c r="CY67" s="50"/>
      <c r="CZ67" s="229">
        <v>0</v>
      </c>
      <c r="DA67" s="230">
        <v>0</v>
      </c>
      <c r="DB67" s="230">
        <v>0</v>
      </c>
      <c r="DC67" s="230">
        <v>0</v>
      </c>
      <c r="DD67" s="230">
        <v>0</v>
      </c>
      <c r="DE67" s="99"/>
      <c r="DF67" s="230"/>
      <c r="DG67" s="230">
        <f>BK67/AH67</f>
        <v>0</v>
      </c>
      <c r="DH67" s="230">
        <f>BL67/AI67</f>
        <v>0</v>
      </c>
      <c r="DI67" s="230"/>
      <c r="DJ67" s="230"/>
      <c r="DK67" s="194"/>
      <c r="DL67" s="208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50"/>
      <c r="DX67" s="208"/>
      <c r="DY67" s="209"/>
      <c r="DZ67" s="209"/>
      <c r="EA67" s="209"/>
      <c r="EB67" s="95"/>
      <c r="EC67" s="95"/>
      <c r="EI67" s="61"/>
    </row>
    <row r="68" spans="1:139" s="4" customFormat="1" ht="29.25" customHeight="1" thickBot="1">
      <c r="A68" s="133"/>
      <c r="B68" s="303" t="s">
        <v>117</v>
      </c>
      <c r="C68" s="134">
        <f>SUM(C66:C67)</f>
        <v>7</v>
      </c>
      <c r="D68" s="130">
        <f>SUM(D66:D67)</f>
        <v>4</v>
      </c>
      <c r="E68" s="130">
        <f>SUM(E66:E67)</f>
        <v>4</v>
      </c>
      <c r="F68" s="124">
        <f>SUM(F66:F67)</f>
        <v>11</v>
      </c>
      <c r="G68" s="124">
        <f>SUM(G66:G67)</f>
        <v>11</v>
      </c>
      <c r="H68" s="124">
        <f t="shared" ref="H68:I68" si="112">SUM(H66:H67)</f>
        <v>14</v>
      </c>
      <c r="I68" s="124">
        <f t="shared" si="112"/>
        <v>8</v>
      </c>
      <c r="J68" s="124">
        <f>SUM(J66:J67)</f>
        <v>17</v>
      </c>
      <c r="K68" s="124">
        <f>SUM(K66:K67)</f>
        <v>8</v>
      </c>
      <c r="L68" s="269">
        <f>SUM(L66:L67)</f>
        <v>17</v>
      </c>
      <c r="M68" s="124">
        <f>SUM(M66:M67)</f>
        <v>21</v>
      </c>
      <c r="N68" s="125"/>
      <c r="O68" s="329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60"/>
      <c r="AA68" s="69">
        <f>SUM(AA66:AA67)</f>
        <v>7</v>
      </c>
      <c r="AB68" s="68">
        <f>SUM(AB66:AB67)</f>
        <v>4</v>
      </c>
      <c r="AC68" s="68">
        <f>SUM(AC66:AC67)</f>
        <v>4</v>
      </c>
      <c r="AD68" s="186">
        <f>SUM(AD66:AD67)</f>
        <v>11</v>
      </c>
      <c r="AE68" s="186">
        <f>SUM(AE66:AE67)</f>
        <v>11</v>
      </c>
      <c r="AF68" s="186">
        <f t="shared" ref="AF68:AG68" si="113">SUM(AF66:AF67)</f>
        <v>14</v>
      </c>
      <c r="AG68" s="186">
        <f t="shared" si="113"/>
        <v>8</v>
      </c>
      <c r="AH68" s="186">
        <f>SUM(AH66:AH67)</f>
        <v>17</v>
      </c>
      <c r="AI68" s="186">
        <f>SUM(AI66:AI67)</f>
        <v>8</v>
      </c>
      <c r="AJ68" s="186">
        <f>SUM(AJ66:AJ67)</f>
        <v>17</v>
      </c>
      <c r="AK68" s="186">
        <f>SUM(AK66:AK67)</f>
        <v>21</v>
      </c>
      <c r="AL68" s="242">
        <f>SUM(AL66:AL67)</f>
        <v>15</v>
      </c>
      <c r="AM68" s="64"/>
      <c r="AN68" s="43">
        <f>SUM(AN65:AN67)</f>
        <v>1</v>
      </c>
      <c r="AO68" s="43">
        <f>SUM(AO65:AO67)</f>
        <v>1</v>
      </c>
      <c r="AP68" s="43">
        <f>SUM(AP66:AP67)</f>
        <v>0</v>
      </c>
      <c r="AQ68" s="43">
        <v>0</v>
      </c>
      <c r="AR68" s="43">
        <f>SUM(AR66:AR67)</f>
        <v>1</v>
      </c>
      <c r="AS68" s="43"/>
      <c r="AT68" s="43"/>
      <c r="AU68" s="44"/>
      <c r="AV68" s="355"/>
      <c r="AW68" s="355"/>
      <c r="AX68" s="355"/>
      <c r="AY68" s="355"/>
      <c r="AZ68" s="355"/>
      <c r="BA68" s="209"/>
      <c r="BB68" s="209"/>
      <c r="BC68" s="209"/>
      <c r="BD68" s="67">
        <f>SUM(BD65:BD67)</f>
        <v>1</v>
      </c>
      <c r="BE68" s="68">
        <f>SUM(BE65:BE67)</f>
        <v>1</v>
      </c>
      <c r="BF68" s="68">
        <f>SUM(BF66:BF67)</f>
        <v>0</v>
      </c>
      <c r="BG68" s="43">
        <v>0</v>
      </c>
      <c r="BH68" s="43">
        <f>SUM(BH66:BH67)</f>
        <v>1</v>
      </c>
      <c r="BI68" s="43">
        <f t="shared" ref="BI68:CS68" si="114">SUM(BI66:BI67)</f>
        <v>4</v>
      </c>
      <c r="BJ68" s="43">
        <f t="shared" si="114"/>
        <v>1</v>
      </c>
      <c r="BK68" s="43">
        <f>SUM(BK66:BK67)</f>
        <v>1</v>
      </c>
      <c r="BL68" s="43">
        <f>SUM(BL66:BL67)</f>
        <v>0</v>
      </c>
      <c r="BM68" s="186">
        <f>SUM(BM66:BM67)</f>
        <v>3</v>
      </c>
      <c r="BN68" s="43">
        <f>SUM(BN66:BN67)</f>
        <v>3</v>
      </c>
      <c r="BO68" s="49">
        <f>SUM(BO66:BO67)</f>
        <v>5</v>
      </c>
      <c r="BP68" s="48">
        <f t="shared" si="114"/>
        <v>0</v>
      </c>
      <c r="BQ68" s="43">
        <f t="shared" si="114"/>
        <v>1</v>
      </c>
      <c r="BR68" s="43">
        <f t="shared" si="114"/>
        <v>0</v>
      </c>
      <c r="BS68" s="43">
        <f t="shared" si="114"/>
        <v>0</v>
      </c>
      <c r="BT68" s="43">
        <f t="shared" si="114"/>
        <v>0</v>
      </c>
      <c r="BU68" s="43">
        <f t="shared" si="114"/>
        <v>0</v>
      </c>
      <c r="BV68" s="43">
        <f t="shared" si="114"/>
        <v>0</v>
      </c>
      <c r="BW68" s="43">
        <f>SUM(BW66:BW67)</f>
        <v>0</v>
      </c>
      <c r="BX68" s="43">
        <f>SUM(BX66:BX67)</f>
        <v>0</v>
      </c>
      <c r="BY68" s="186">
        <f>SUM(BY66:BY67)</f>
        <v>1</v>
      </c>
      <c r="BZ68" s="43">
        <f>SUM(BZ66:BZ67)</f>
        <v>1</v>
      </c>
      <c r="CA68" s="49">
        <f>SUM(CA66:CA67)</f>
        <v>1</v>
      </c>
      <c r="CB68" s="48">
        <f t="shared" si="114"/>
        <v>0</v>
      </c>
      <c r="CC68" s="43">
        <f t="shared" si="114"/>
        <v>1</v>
      </c>
      <c r="CD68" s="43">
        <f t="shared" si="114"/>
        <v>0</v>
      </c>
      <c r="CE68" s="43">
        <f t="shared" si="114"/>
        <v>0</v>
      </c>
      <c r="CF68" s="43">
        <f t="shared" si="114"/>
        <v>0</v>
      </c>
      <c r="CG68" s="43">
        <f t="shared" si="114"/>
        <v>0</v>
      </c>
      <c r="CH68" s="43">
        <f t="shared" si="114"/>
        <v>0</v>
      </c>
      <c r="CI68" s="43">
        <f>SUM(CI66:CI67)</f>
        <v>0</v>
      </c>
      <c r="CJ68" s="43">
        <f>SUM(CJ66:CJ67)</f>
        <v>0</v>
      </c>
      <c r="CK68" s="186">
        <f>SUM(CK66:CK67)</f>
        <v>0</v>
      </c>
      <c r="CL68" s="43">
        <f>SUM(CL66:CL67)</f>
        <v>1</v>
      </c>
      <c r="CM68" s="49">
        <f>SUM(CM66:CM67)</f>
        <v>0</v>
      </c>
      <c r="CN68" s="48">
        <f t="shared" si="114"/>
        <v>0</v>
      </c>
      <c r="CO68" s="43">
        <f t="shared" si="114"/>
        <v>0</v>
      </c>
      <c r="CP68" s="43">
        <f t="shared" si="114"/>
        <v>0</v>
      </c>
      <c r="CQ68" s="43">
        <f t="shared" si="114"/>
        <v>0</v>
      </c>
      <c r="CR68" s="43">
        <f t="shared" si="114"/>
        <v>0</v>
      </c>
      <c r="CS68" s="43">
        <f t="shared" si="114"/>
        <v>0</v>
      </c>
      <c r="CT68" s="43">
        <f t="shared" ref="CT68:CY68" si="115">SUM(CT66:CT67)</f>
        <v>0</v>
      </c>
      <c r="CU68" s="43">
        <f t="shared" si="115"/>
        <v>0</v>
      </c>
      <c r="CV68" s="43">
        <f t="shared" si="115"/>
        <v>0</v>
      </c>
      <c r="CW68" s="186">
        <f t="shared" si="115"/>
        <v>0</v>
      </c>
      <c r="CX68" s="43">
        <f t="shared" si="115"/>
        <v>1</v>
      </c>
      <c r="CY68" s="49">
        <f t="shared" si="115"/>
        <v>0</v>
      </c>
      <c r="CZ68" s="254">
        <v>0.14285714285714285</v>
      </c>
      <c r="DA68" s="98">
        <v>0.25</v>
      </c>
      <c r="DB68" s="98">
        <v>0</v>
      </c>
      <c r="DC68" s="98">
        <v>0</v>
      </c>
      <c r="DD68" s="98">
        <v>9.0909090909090912E-2</v>
      </c>
      <c r="DE68" s="100">
        <f>BI68/AF68</f>
        <v>0.2857142857142857</v>
      </c>
      <c r="DF68" s="98">
        <f>BJ68/AG68</f>
        <v>0.125</v>
      </c>
      <c r="DG68" s="98">
        <f>BK68/AH68</f>
        <v>5.8823529411764705E-2</v>
      </c>
      <c r="DH68" s="98">
        <f>BL68/AI68</f>
        <v>0</v>
      </c>
      <c r="DI68" s="98">
        <f>BM68/AJ68</f>
        <v>0.17647058823529413</v>
      </c>
      <c r="DJ68" s="98">
        <f>BN68/AK68</f>
        <v>0.14285714285714285</v>
      </c>
      <c r="DK68" s="187">
        <f>BO68/AL68</f>
        <v>0.33333333333333331</v>
      </c>
      <c r="DL68" s="208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50"/>
      <c r="DX68" s="208"/>
      <c r="DY68" s="209"/>
      <c r="DZ68" s="209"/>
      <c r="EA68" s="209"/>
      <c r="EB68" s="95"/>
      <c r="EI68" s="61"/>
    </row>
    <row r="69" spans="1:139" s="4" customFormat="1" ht="36.75" customHeight="1">
      <c r="A69" s="341" t="s">
        <v>128</v>
      </c>
      <c r="B69" s="354"/>
      <c r="C69" s="237"/>
      <c r="D69" s="218"/>
      <c r="E69" s="218"/>
      <c r="F69" s="207"/>
      <c r="G69" s="207"/>
      <c r="H69" s="207"/>
      <c r="I69" s="207"/>
      <c r="J69" s="207"/>
      <c r="K69" s="207"/>
      <c r="L69" s="207"/>
      <c r="M69" s="207"/>
      <c r="N69" s="122"/>
      <c r="O69" s="327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57"/>
      <c r="AA69" s="300"/>
      <c r="AB69" s="212"/>
      <c r="AC69" s="212"/>
      <c r="AD69" s="223"/>
      <c r="AE69" s="223"/>
      <c r="AF69" s="223"/>
      <c r="AG69" s="223"/>
      <c r="AH69" s="223"/>
      <c r="AI69" s="223"/>
      <c r="AJ69" s="223"/>
      <c r="AK69" s="223"/>
      <c r="AL69" s="176"/>
      <c r="AM69" s="139"/>
      <c r="AN69" s="127"/>
      <c r="AO69" s="127"/>
      <c r="AP69" s="207"/>
      <c r="AQ69" s="207"/>
      <c r="AR69" s="207"/>
      <c r="AS69" s="207"/>
      <c r="AT69" s="207"/>
      <c r="AU69" s="143"/>
      <c r="AV69" s="324"/>
      <c r="AW69" s="324"/>
      <c r="AX69" s="324"/>
      <c r="AY69" s="324"/>
      <c r="AZ69" s="324"/>
      <c r="BA69" s="218"/>
      <c r="BB69" s="207"/>
      <c r="BC69" s="218"/>
      <c r="BD69" s="131"/>
      <c r="BE69" s="132"/>
      <c r="BF69" s="218"/>
      <c r="BG69" s="207"/>
      <c r="BH69" s="207"/>
      <c r="BI69" s="207"/>
      <c r="BJ69" s="207"/>
      <c r="BK69" s="207"/>
      <c r="BL69" s="207"/>
      <c r="BM69" s="207"/>
      <c r="BN69" s="207"/>
      <c r="BO69" s="122"/>
      <c r="BP69" s="206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122"/>
      <c r="CB69" s="206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122"/>
      <c r="CN69" s="206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122"/>
      <c r="CZ69" s="214"/>
      <c r="DA69" s="215"/>
      <c r="DB69" s="223"/>
      <c r="DC69" s="223"/>
      <c r="DD69" s="223"/>
      <c r="DE69" s="273"/>
      <c r="DF69" s="215"/>
      <c r="DG69" s="215"/>
      <c r="DH69" s="215"/>
      <c r="DI69" s="215"/>
      <c r="DJ69" s="215"/>
      <c r="DK69" s="193"/>
      <c r="DL69" s="126"/>
      <c r="DM69" s="127"/>
      <c r="DN69" s="207"/>
      <c r="DO69" s="207"/>
      <c r="DP69" s="207"/>
      <c r="DQ69" s="207"/>
      <c r="DR69" s="207"/>
      <c r="DS69" s="207"/>
      <c r="DT69" s="207"/>
      <c r="DU69" s="207"/>
      <c r="DV69" s="207"/>
      <c r="DW69" s="122"/>
      <c r="DX69" s="126"/>
      <c r="DY69" s="127"/>
      <c r="DZ69" s="207"/>
      <c r="EA69" s="207"/>
      <c r="EB69" s="146"/>
      <c r="EC69" s="141"/>
      <c r="ED69" s="141"/>
      <c r="EE69" s="141"/>
      <c r="EF69" s="141"/>
      <c r="EG69" s="141"/>
      <c r="EH69" s="141"/>
      <c r="EI69" s="144"/>
    </row>
    <row r="70" spans="1:139" s="4" customFormat="1" ht="29.25" customHeight="1">
      <c r="A70" s="243"/>
      <c r="B70" s="33" t="s">
        <v>82</v>
      </c>
      <c r="C70" s="219">
        <v>47</v>
      </c>
      <c r="D70" s="220">
        <v>35</v>
      </c>
      <c r="E70" s="220">
        <v>42</v>
      </c>
      <c r="F70" s="209">
        <v>34</v>
      </c>
      <c r="G70" s="209">
        <v>44</v>
      </c>
      <c r="H70" s="209">
        <v>35</v>
      </c>
      <c r="I70" s="209">
        <v>34</v>
      </c>
      <c r="J70" s="209">
        <v>51</v>
      </c>
      <c r="K70" s="209">
        <v>50</v>
      </c>
      <c r="L70" s="209">
        <v>38</v>
      </c>
      <c r="M70" s="209">
        <v>45</v>
      </c>
      <c r="N70" s="50">
        <v>69</v>
      </c>
      <c r="O70" s="358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9"/>
      <c r="AA70" s="103">
        <v>47</v>
      </c>
      <c r="AB70" s="116">
        <v>35</v>
      </c>
      <c r="AC70" s="116">
        <f>E70</f>
        <v>42</v>
      </c>
      <c r="AD70" s="225">
        <v>34</v>
      </c>
      <c r="AE70" s="225">
        <v>44</v>
      </c>
      <c r="AF70" s="225">
        <v>35</v>
      </c>
      <c r="AG70" s="225">
        <v>34</v>
      </c>
      <c r="AH70" s="225">
        <v>51</v>
      </c>
      <c r="AI70" s="225">
        <v>50</v>
      </c>
      <c r="AJ70" s="225">
        <v>38</v>
      </c>
      <c r="AK70" s="225">
        <v>45</v>
      </c>
      <c r="AL70" s="175">
        <v>69</v>
      </c>
      <c r="AM70" s="64"/>
      <c r="AN70" s="209">
        <v>23</v>
      </c>
      <c r="AO70" s="209">
        <v>22</v>
      </c>
      <c r="AP70" s="209">
        <v>21</v>
      </c>
      <c r="AQ70" s="209">
        <v>14</v>
      </c>
      <c r="AR70" s="209">
        <v>24</v>
      </c>
      <c r="AS70" s="209"/>
      <c r="AT70" s="209"/>
      <c r="AU70" s="105"/>
      <c r="AV70" s="356"/>
      <c r="AW70" s="356"/>
      <c r="AX70" s="356"/>
      <c r="AY70" s="356"/>
      <c r="AZ70" s="356"/>
      <c r="BA70" s="220"/>
      <c r="BB70" s="209"/>
      <c r="BC70" s="220"/>
      <c r="BD70" s="219">
        <v>23</v>
      </c>
      <c r="BE70" s="220">
        <v>22</v>
      </c>
      <c r="BF70" s="220">
        <v>21</v>
      </c>
      <c r="BG70" s="209">
        <v>14</v>
      </c>
      <c r="BH70" s="209">
        <v>24</v>
      </c>
      <c r="BI70" s="209">
        <v>20</v>
      </c>
      <c r="BJ70" s="209">
        <v>19</v>
      </c>
      <c r="BK70" s="209">
        <v>32</v>
      </c>
      <c r="BL70" s="209">
        <v>30</v>
      </c>
      <c r="BM70" s="209">
        <v>29</v>
      </c>
      <c r="BN70" s="209">
        <v>26</v>
      </c>
      <c r="BO70" s="50">
        <v>58</v>
      </c>
      <c r="BP70" s="208">
        <v>5</v>
      </c>
      <c r="BQ70" s="209">
        <v>14</v>
      </c>
      <c r="BR70" s="209">
        <v>14</v>
      </c>
      <c r="BS70" s="209">
        <v>7</v>
      </c>
      <c r="BT70" s="209">
        <v>16</v>
      </c>
      <c r="BU70" s="209">
        <v>15</v>
      </c>
      <c r="BV70" s="209">
        <v>12</v>
      </c>
      <c r="BW70" s="209">
        <v>17</v>
      </c>
      <c r="BX70" s="209">
        <v>19</v>
      </c>
      <c r="BY70" s="209">
        <v>20</v>
      </c>
      <c r="BZ70" s="209">
        <v>19</v>
      </c>
      <c r="CA70" s="50">
        <v>43</v>
      </c>
      <c r="CB70" s="208">
        <v>5</v>
      </c>
      <c r="CC70" s="209">
        <v>8</v>
      </c>
      <c r="CD70" s="209">
        <v>9</v>
      </c>
      <c r="CE70" s="209">
        <v>6</v>
      </c>
      <c r="CF70" s="209">
        <v>10</v>
      </c>
      <c r="CG70" s="209">
        <v>13</v>
      </c>
      <c r="CH70" s="209">
        <v>9</v>
      </c>
      <c r="CI70" s="209">
        <v>9</v>
      </c>
      <c r="CJ70" s="209">
        <v>11</v>
      </c>
      <c r="CK70" s="209">
        <v>11</v>
      </c>
      <c r="CL70" s="209">
        <v>14</v>
      </c>
      <c r="CM70" s="50">
        <v>26</v>
      </c>
      <c r="CN70" s="208">
        <v>4</v>
      </c>
      <c r="CO70" s="209">
        <v>2</v>
      </c>
      <c r="CP70" s="209">
        <v>6</v>
      </c>
      <c r="CQ70" s="209">
        <v>5</v>
      </c>
      <c r="CR70" s="209">
        <v>8</v>
      </c>
      <c r="CS70" s="209">
        <v>10</v>
      </c>
      <c r="CT70" s="209">
        <v>9</v>
      </c>
      <c r="CU70" s="209">
        <v>7</v>
      </c>
      <c r="CV70" s="209">
        <v>6</v>
      </c>
      <c r="CW70" s="209">
        <v>4</v>
      </c>
      <c r="CX70" s="209">
        <v>8</v>
      </c>
      <c r="CY70" s="50">
        <v>19</v>
      </c>
      <c r="CZ70" s="229">
        <v>0.48936170212765956</v>
      </c>
      <c r="DA70" s="230">
        <v>0.62857142857142856</v>
      </c>
      <c r="DB70" s="230">
        <v>0.5</v>
      </c>
      <c r="DC70" s="230">
        <v>0.41176470588235292</v>
      </c>
      <c r="DD70" s="230">
        <v>0.54545454545454541</v>
      </c>
      <c r="DE70" s="99">
        <f>BI70/AF70</f>
        <v>0.5714285714285714</v>
      </c>
      <c r="DF70" s="230">
        <f>BJ70/AG70</f>
        <v>0.55882352941176472</v>
      </c>
      <c r="DG70" s="230">
        <f>BK70/AH70</f>
        <v>0.62745098039215685</v>
      </c>
      <c r="DH70" s="230">
        <f>BL70/AI70</f>
        <v>0.6</v>
      </c>
      <c r="DI70" s="230">
        <f>BM70/AJ70</f>
        <v>0.76315789473684215</v>
      </c>
      <c r="DJ70" s="230">
        <f t="shared" ref="DJ70" si="116">BN70/AK70</f>
        <v>0.57777777777777772</v>
      </c>
      <c r="DK70" s="194">
        <f>BO70/AL70</f>
        <v>0.84057971014492749</v>
      </c>
      <c r="DL70" s="208">
        <v>13</v>
      </c>
      <c r="DM70" s="209">
        <v>16</v>
      </c>
      <c r="DN70" s="209">
        <v>18</v>
      </c>
      <c r="DO70" s="209">
        <v>21</v>
      </c>
      <c r="DP70" s="209">
        <v>16</v>
      </c>
      <c r="DQ70" s="209">
        <v>13</v>
      </c>
      <c r="DR70" s="209">
        <v>13</v>
      </c>
      <c r="DS70" s="209">
        <v>16</v>
      </c>
      <c r="DT70" s="209">
        <v>19</v>
      </c>
      <c r="DU70" s="209">
        <v>18</v>
      </c>
      <c r="DV70" s="209">
        <v>19</v>
      </c>
      <c r="DW70" s="50">
        <v>18</v>
      </c>
      <c r="DX70" s="208">
        <v>10</v>
      </c>
      <c r="DY70" s="209">
        <v>13</v>
      </c>
      <c r="DZ70" s="209">
        <v>14</v>
      </c>
      <c r="EA70" s="209">
        <v>17</v>
      </c>
      <c r="EB70" s="95">
        <v>12</v>
      </c>
      <c r="EC70" s="95">
        <v>11</v>
      </c>
      <c r="ED70" s="228">
        <v>10</v>
      </c>
      <c r="EE70" s="228">
        <v>10</v>
      </c>
      <c r="EF70" s="228">
        <v>11</v>
      </c>
      <c r="EG70" s="228">
        <v>14</v>
      </c>
      <c r="EH70" s="228">
        <v>13</v>
      </c>
      <c r="EI70" s="47">
        <v>11</v>
      </c>
    </row>
    <row r="71" spans="1:139" s="4" customFormat="1" ht="29.25" customHeight="1">
      <c r="A71" s="243"/>
      <c r="B71" s="33" t="s">
        <v>83</v>
      </c>
      <c r="C71" s="219">
        <v>8</v>
      </c>
      <c r="D71" s="220">
        <v>6</v>
      </c>
      <c r="E71" s="220">
        <v>3</v>
      </c>
      <c r="F71" s="209">
        <v>3</v>
      </c>
      <c r="G71" s="209">
        <v>4</v>
      </c>
      <c r="H71" s="209"/>
      <c r="I71" s="209"/>
      <c r="J71" s="209">
        <v>10</v>
      </c>
      <c r="K71" s="209">
        <v>13</v>
      </c>
      <c r="L71" s="209">
        <v>8</v>
      </c>
      <c r="M71" s="209">
        <v>13</v>
      </c>
      <c r="N71" s="50">
        <v>2</v>
      </c>
      <c r="O71" s="358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9"/>
      <c r="AA71" s="103">
        <v>8</v>
      </c>
      <c r="AB71" s="116">
        <v>6</v>
      </c>
      <c r="AC71" s="116">
        <v>3</v>
      </c>
      <c r="AD71" s="225">
        <v>3</v>
      </c>
      <c r="AE71" s="225">
        <v>4</v>
      </c>
      <c r="AF71" s="111"/>
      <c r="AG71" s="111"/>
      <c r="AH71" s="225">
        <v>10</v>
      </c>
      <c r="AI71" s="225">
        <v>13</v>
      </c>
      <c r="AJ71" s="225">
        <v>8</v>
      </c>
      <c r="AK71" s="225">
        <v>13</v>
      </c>
      <c r="AL71" s="175">
        <v>2</v>
      </c>
      <c r="AM71" s="64"/>
      <c r="AN71" s="209">
        <v>3</v>
      </c>
      <c r="AO71" s="209">
        <v>1</v>
      </c>
      <c r="AP71" s="209">
        <v>2</v>
      </c>
      <c r="AQ71" s="209">
        <v>0</v>
      </c>
      <c r="AR71" s="209">
        <v>2</v>
      </c>
      <c r="AS71" s="209"/>
      <c r="AT71" s="209"/>
      <c r="AU71" s="105"/>
      <c r="AV71" s="356"/>
      <c r="AW71" s="356"/>
      <c r="AX71" s="356"/>
      <c r="AY71" s="356"/>
      <c r="AZ71" s="356"/>
      <c r="BA71" s="220"/>
      <c r="BB71" s="209"/>
      <c r="BC71" s="220"/>
      <c r="BD71" s="219">
        <v>3</v>
      </c>
      <c r="BE71" s="220">
        <v>1</v>
      </c>
      <c r="BF71" s="220">
        <v>2</v>
      </c>
      <c r="BG71" s="209">
        <v>0</v>
      </c>
      <c r="BH71" s="209">
        <v>2</v>
      </c>
      <c r="BI71" s="209"/>
      <c r="BJ71" s="209"/>
      <c r="BK71" s="209">
        <v>3</v>
      </c>
      <c r="BL71" s="209">
        <v>6</v>
      </c>
      <c r="BM71" s="209">
        <v>1</v>
      </c>
      <c r="BN71" s="209">
        <v>3</v>
      </c>
      <c r="BO71" s="50">
        <v>1</v>
      </c>
      <c r="BP71" s="208">
        <v>1</v>
      </c>
      <c r="BQ71" s="209">
        <v>1</v>
      </c>
      <c r="BR71" s="209">
        <v>2</v>
      </c>
      <c r="BS71" s="209">
        <v>0</v>
      </c>
      <c r="BT71" s="209">
        <v>2</v>
      </c>
      <c r="BU71" s="209"/>
      <c r="BV71" s="209"/>
      <c r="BW71" s="209">
        <v>0</v>
      </c>
      <c r="BX71" s="209">
        <v>2</v>
      </c>
      <c r="BY71" s="209">
        <v>0</v>
      </c>
      <c r="BZ71" s="209">
        <v>1</v>
      </c>
      <c r="CA71" s="50">
        <v>0</v>
      </c>
      <c r="CB71" s="208">
        <v>1</v>
      </c>
      <c r="CC71" s="209">
        <v>1</v>
      </c>
      <c r="CD71" s="209">
        <v>1</v>
      </c>
      <c r="CE71" s="209">
        <v>0</v>
      </c>
      <c r="CF71" s="209">
        <v>2</v>
      </c>
      <c r="CG71" s="209"/>
      <c r="CH71" s="209"/>
      <c r="CI71" s="209">
        <v>0</v>
      </c>
      <c r="CJ71" s="209">
        <v>1</v>
      </c>
      <c r="CK71" s="209">
        <v>0</v>
      </c>
      <c r="CL71" s="209">
        <v>0</v>
      </c>
      <c r="CM71" s="50">
        <v>0</v>
      </c>
      <c r="CN71" s="208">
        <v>1</v>
      </c>
      <c r="CO71" s="209">
        <v>1</v>
      </c>
      <c r="CP71" s="209">
        <v>1</v>
      </c>
      <c r="CQ71" s="209">
        <v>0</v>
      </c>
      <c r="CR71" s="209">
        <v>2</v>
      </c>
      <c r="CS71" s="209"/>
      <c r="CT71" s="209"/>
      <c r="CU71" s="209">
        <v>0</v>
      </c>
      <c r="CV71" s="209">
        <v>0</v>
      </c>
      <c r="CW71" s="209">
        <v>0</v>
      </c>
      <c r="CX71" s="209">
        <v>0</v>
      </c>
      <c r="CY71" s="50">
        <v>0</v>
      </c>
      <c r="CZ71" s="229">
        <v>0.375</v>
      </c>
      <c r="DA71" s="230">
        <v>0.16666666666666666</v>
      </c>
      <c r="DB71" s="230">
        <v>0.66666666666666663</v>
      </c>
      <c r="DC71" s="230">
        <v>0</v>
      </c>
      <c r="DD71" s="230">
        <v>0.5</v>
      </c>
      <c r="DE71" s="99"/>
      <c r="DF71" s="230"/>
      <c r="DG71" s="230">
        <f>BK71/AH71</f>
        <v>0.3</v>
      </c>
      <c r="DH71" s="230">
        <f>BL71/AI71</f>
        <v>0.46153846153846156</v>
      </c>
      <c r="DI71" s="230">
        <f>BM71/AJ71</f>
        <v>0.125</v>
      </c>
      <c r="DJ71" s="230">
        <f>BN71/AK71</f>
        <v>0.23076923076923078</v>
      </c>
      <c r="DK71" s="194">
        <f>BO71/AL71</f>
        <v>0.5</v>
      </c>
      <c r="DL71" s="208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50">
        <v>10</v>
      </c>
      <c r="DX71" s="208"/>
      <c r="DY71" s="209"/>
      <c r="DZ71" s="209"/>
      <c r="EA71" s="209"/>
      <c r="EB71" s="95"/>
      <c r="EI71" s="47">
        <v>7</v>
      </c>
    </row>
    <row r="72" spans="1:139" s="4" customFormat="1" ht="36" customHeight="1">
      <c r="A72" s="243"/>
      <c r="B72" s="33" t="s">
        <v>86</v>
      </c>
      <c r="C72" s="219">
        <v>1</v>
      </c>
      <c r="D72" s="220">
        <v>2</v>
      </c>
      <c r="E72" s="220">
        <v>1</v>
      </c>
      <c r="F72" s="209">
        <v>0</v>
      </c>
      <c r="G72" s="209">
        <v>1</v>
      </c>
      <c r="H72" s="209"/>
      <c r="I72" s="209">
        <v>1</v>
      </c>
      <c r="J72" s="209">
        <v>1</v>
      </c>
      <c r="K72" s="209">
        <v>0</v>
      </c>
      <c r="L72" s="209">
        <v>0</v>
      </c>
      <c r="M72" s="209">
        <v>0</v>
      </c>
      <c r="N72" s="50">
        <v>2</v>
      </c>
      <c r="O72" s="358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9"/>
      <c r="AA72" s="103">
        <v>1</v>
      </c>
      <c r="AB72" s="116">
        <v>2</v>
      </c>
      <c r="AC72" s="116">
        <v>1</v>
      </c>
      <c r="AD72" s="225">
        <v>0</v>
      </c>
      <c r="AE72" s="225">
        <v>1</v>
      </c>
      <c r="AF72" s="225"/>
      <c r="AG72" s="225">
        <v>1</v>
      </c>
      <c r="AH72" s="225">
        <v>1</v>
      </c>
      <c r="AI72" s="225">
        <v>0</v>
      </c>
      <c r="AJ72" s="225">
        <v>0</v>
      </c>
      <c r="AK72" s="225">
        <v>0</v>
      </c>
      <c r="AL72" s="175">
        <v>2</v>
      </c>
      <c r="AM72" s="64"/>
      <c r="AN72" s="209">
        <v>0</v>
      </c>
      <c r="AO72" s="209">
        <v>0</v>
      </c>
      <c r="AP72" s="209">
        <v>1</v>
      </c>
      <c r="AQ72" s="209">
        <v>0</v>
      </c>
      <c r="AR72" s="209">
        <v>0</v>
      </c>
      <c r="AS72" s="209"/>
      <c r="AT72" s="209"/>
      <c r="AU72" s="105"/>
      <c r="AV72" s="356"/>
      <c r="AW72" s="356"/>
      <c r="AX72" s="356"/>
      <c r="AY72" s="356"/>
      <c r="AZ72" s="356"/>
      <c r="BA72" s="220"/>
      <c r="BB72" s="209"/>
      <c r="BC72" s="220"/>
      <c r="BD72" s="219">
        <v>0</v>
      </c>
      <c r="BE72" s="220">
        <v>0</v>
      </c>
      <c r="BF72" s="220">
        <v>1</v>
      </c>
      <c r="BG72" s="209">
        <v>0</v>
      </c>
      <c r="BH72" s="209">
        <v>0</v>
      </c>
      <c r="BI72" s="209"/>
      <c r="BJ72" s="209">
        <v>0</v>
      </c>
      <c r="BK72" s="209">
        <v>0</v>
      </c>
      <c r="BL72" s="209"/>
      <c r="BM72" s="209">
        <v>0</v>
      </c>
      <c r="BN72" s="209"/>
      <c r="BO72" s="50"/>
      <c r="BP72" s="208">
        <v>0</v>
      </c>
      <c r="BQ72" s="209"/>
      <c r="BR72" s="209">
        <v>0</v>
      </c>
      <c r="BS72" s="209">
        <v>0</v>
      </c>
      <c r="BT72" s="209"/>
      <c r="BU72" s="209"/>
      <c r="BV72" s="209">
        <v>0</v>
      </c>
      <c r="BW72" s="209">
        <v>0</v>
      </c>
      <c r="BX72" s="209"/>
      <c r="BY72" s="209">
        <v>0</v>
      </c>
      <c r="BZ72" s="209"/>
      <c r="CA72" s="50"/>
      <c r="CB72" s="208">
        <v>0</v>
      </c>
      <c r="CC72" s="209"/>
      <c r="CD72" s="209">
        <v>0</v>
      </c>
      <c r="CE72" s="209">
        <v>0</v>
      </c>
      <c r="CF72" s="209"/>
      <c r="CG72" s="209"/>
      <c r="CH72" s="209">
        <v>0</v>
      </c>
      <c r="CI72" s="209">
        <v>0</v>
      </c>
      <c r="CJ72" s="209"/>
      <c r="CK72" s="209">
        <v>0</v>
      </c>
      <c r="CL72" s="209"/>
      <c r="CM72" s="50"/>
      <c r="CN72" s="208">
        <v>0</v>
      </c>
      <c r="CO72" s="209"/>
      <c r="CP72" s="209">
        <v>0</v>
      </c>
      <c r="CQ72" s="209">
        <v>0</v>
      </c>
      <c r="CR72" s="209"/>
      <c r="CS72" s="209"/>
      <c r="CT72" s="209">
        <v>0</v>
      </c>
      <c r="CU72" s="209">
        <v>0</v>
      </c>
      <c r="CV72" s="209"/>
      <c r="CW72" s="209">
        <v>0</v>
      </c>
      <c r="CX72" s="209"/>
      <c r="CY72" s="50"/>
      <c r="CZ72" s="229">
        <v>0</v>
      </c>
      <c r="DA72" s="230">
        <v>0</v>
      </c>
      <c r="DB72" s="230">
        <v>1</v>
      </c>
      <c r="DC72" s="230">
        <v>0</v>
      </c>
      <c r="DD72" s="230">
        <v>0</v>
      </c>
      <c r="DE72" s="99"/>
      <c r="DF72" s="230">
        <f>BJ72/AG72</f>
        <v>0</v>
      </c>
      <c r="DG72" s="230">
        <f>BK72/AH72</f>
        <v>0</v>
      </c>
      <c r="DH72" s="230"/>
      <c r="DI72" s="230"/>
      <c r="DJ72" s="230"/>
      <c r="DK72" s="194"/>
      <c r="DL72" s="208"/>
      <c r="DM72" s="209"/>
      <c r="DN72" s="209"/>
      <c r="DO72" s="209"/>
      <c r="DP72" s="209"/>
      <c r="DQ72" s="209"/>
      <c r="DR72" s="209"/>
      <c r="DS72" s="209">
        <v>11</v>
      </c>
      <c r="DT72" s="209">
        <v>2</v>
      </c>
      <c r="DU72" s="209">
        <v>2</v>
      </c>
      <c r="DV72" s="209"/>
      <c r="DW72" s="50">
        <v>8</v>
      </c>
      <c r="DX72" s="208"/>
      <c r="DY72" s="209"/>
      <c r="DZ72" s="209"/>
      <c r="EA72" s="209"/>
      <c r="EB72" s="95"/>
      <c r="EE72" s="228">
        <v>14</v>
      </c>
      <c r="EF72" s="228">
        <v>2</v>
      </c>
      <c r="EG72" s="228">
        <v>2</v>
      </c>
      <c r="EH72" s="228"/>
      <c r="EI72" s="47">
        <v>8</v>
      </c>
    </row>
    <row r="73" spans="1:139" s="4" customFormat="1" ht="29.25" customHeight="1" thickBot="1">
      <c r="A73" s="268"/>
      <c r="B73" s="238" t="s">
        <v>117</v>
      </c>
      <c r="C73" s="134">
        <f>SUM(C69:C72)</f>
        <v>56</v>
      </c>
      <c r="D73" s="130">
        <f>SUM(D70:D72)</f>
        <v>43</v>
      </c>
      <c r="E73" s="130">
        <f>SUM(E70:E72)</f>
        <v>46</v>
      </c>
      <c r="F73" s="124">
        <f>SUM(F70:F72)</f>
        <v>37</v>
      </c>
      <c r="G73" s="124">
        <f>SUM(G70:G72)</f>
        <v>49</v>
      </c>
      <c r="H73" s="124">
        <f t="shared" ref="H73:I73" si="117">SUM(H70:H72)</f>
        <v>35</v>
      </c>
      <c r="I73" s="124">
        <f t="shared" si="117"/>
        <v>35</v>
      </c>
      <c r="J73" s="124">
        <f>SUM(J70:J72)</f>
        <v>62</v>
      </c>
      <c r="K73" s="124">
        <f>SUM(K70:K72)</f>
        <v>63</v>
      </c>
      <c r="L73" s="269">
        <f>SUM(L70:L72)</f>
        <v>46</v>
      </c>
      <c r="M73" s="124">
        <f>SUM(M70:M72)</f>
        <v>58</v>
      </c>
      <c r="N73" s="125"/>
      <c r="O73" s="329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60"/>
      <c r="AA73" s="267">
        <f>SUM(AA70:AA72)</f>
        <v>56</v>
      </c>
      <c r="AB73" s="264">
        <f>SUM(AB70:AB72)</f>
        <v>43</v>
      </c>
      <c r="AC73" s="264">
        <f>SUM(AC70:AC72)</f>
        <v>46</v>
      </c>
      <c r="AD73" s="124">
        <f>SUM(AD70:AD72)</f>
        <v>37</v>
      </c>
      <c r="AE73" s="124">
        <f>SUM(AE70:AE72)</f>
        <v>49</v>
      </c>
      <c r="AF73" s="124">
        <f t="shared" ref="AF73:AG73" si="118">SUM(AF70:AF72)</f>
        <v>35</v>
      </c>
      <c r="AG73" s="124">
        <f t="shared" si="118"/>
        <v>35</v>
      </c>
      <c r="AH73" s="269">
        <f>SUM(AH70:AH72)</f>
        <v>62</v>
      </c>
      <c r="AI73" s="269">
        <f>SUM(AI70:AI72)</f>
        <v>63</v>
      </c>
      <c r="AJ73" s="124">
        <f>SUM(AJ70:AJ72)</f>
        <v>46</v>
      </c>
      <c r="AK73" s="124">
        <f>SUM(AK70:AK72)</f>
        <v>58</v>
      </c>
      <c r="AL73" s="147">
        <f>SUM(AL70:AL72)</f>
        <v>73</v>
      </c>
      <c r="AM73" s="120"/>
      <c r="AN73" s="124">
        <f>SUM(AN69:AN72)</f>
        <v>26</v>
      </c>
      <c r="AO73" s="124">
        <f>SUM(AO69:AO72)</f>
        <v>23</v>
      </c>
      <c r="AP73" s="124">
        <f>SUM(AP70:AP72)</f>
        <v>24</v>
      </c>
      <c r="AQ73" s="124">
        <f>SUM(AQ70:AQ72)</f>
        <v>14</v>
      </c>
      <c r="AR73" s="124">
        <f>SUM(AR70:AR72)</f>
        <v>26</v>
      </c>
      <c r="AS73" s="124"/>
      <c r="AT73" s="124"/>
      <c r="AU73" s="147"/>
      <c r="AV73" s="326"/>
      <c r="AW73" s="326"/>
      <c r="AX73" s="326"/>
      <c r="AY73" s="326"/>
      <c r="AZ73" s="326"/>
      <c r="BA73" s="222"/>
      <c r="BB73" s="211"/>
      <c r="BC73" s="222"/>
      <c r="BD73" s="134">
        <f>SUM(BD69:BD72)</f>
        <v>26</v>
      </c>
      <c r="BE73" s="130">
        <f>SUM(BE69:BE72)</f>
        <v>23</v>
      </c>
      <c r="BF73" s="130">
        <f>SUM(BF70:BF72)</f>
        <v>24</v>
      </c>
      <c r="BG73" s="124">
        <f>SUM(BG70:BG72)</f>
        <v>14</v>
      </c>
      <c r="BH73" s="124">
        <f t="shared" ref="BH73:CT73" si="119">SUM(BH70:BH72)</f>
        <v>26</v>
      </c>
      <c r="BI73" s="124">
        <f t="shared" si="119"/>
        <v>20</v>
      </c>
      <c r="BJ73" s="124">
        <f t="shared" si="119"/>
        <v>19</v>
      </c>
      <c r="BK73" s="124">
        <f>SUM(BK70:BK72)</f>
        <v>35</v>
      </c>
      <c r="BL73" s="124">
        <f>SUM(BL70:BL72)</f>
        <v>36</v>
      </c>
      <c r="BM73" s="124">
        <f>SUM(BM70:BM72)</f>
        <v>30</v>
      </c>
      <c r="BN73" s="124">
        <f>SUM(BN70:BN72)</f>
        <v>29</v>
      </c>
      <c r="BO73" s="125">
        <f>SUM(BO70:BO72)</f>
        <v>59</v>
      </c>
      <c r="BP73" s="123">
        <f t="shared" si="119"/>
        <v>6</v>
      </c>
      <c r="BQ73" s="124">
        <f t="shared" si="119"/>
        <v>15</v>
      </c>
      <c r="BR73" s="124">
        <f t="shared" si="119"/>
        <v>16</v>
      </c>
      <c r="BS73" s="124">
        <f t="shared" si="119"/>
        <v>7</v>
      </c>
      <c r="BT73" s="124">
        <f t="shared" si="119"/>
        <v>18</v>
      </c>
      <c r="BU73" s="124">
        <f t="shared" si="119"/>
        <v>15</v>
      </c>
      <c r="BV73" s="124">
        <f t="shared" si="119"/>
        <v>12</v>
      </c>
      <c r="BW73" s="124">
        <f>SUM(BW70:BW72)</f>
        <v>17</v>
      </c>
      <c r="BX73" s="124">
        <f>SUM(BX70:BX72)</f>
        <v>21</v>
      </c>
      <c r="BY73" s="124">
        <f>SUM(BY70:BY72)</f>
        <v>20</v>
      </c>
      <c r="BZ73" s="124">
        <f>SUM(BZ70:BZ72)</f>
        <v>20</v>
      </c>
      <c r="CA73" s="125">
        <f>SUM(CA70:CA72)</f>
        <v>43</v>
      </c>
      <c r="CB73" s="123">
        <f t="shared" si="119"/>
        <v>6</v>
      </c>
      <c r="CC73" s="124">
        <f t="shared" si="119"/>
        <v>9</v>
      </c>
      <c r="CD73" s="124">
        <f t="shared" si="119"/>
        <v>10</v>
      </c>
      <c r="CE73" s="124">
        <f t="shared" si="119"/>
        <v>6</v>
      </c>
      <c r="CF73" s="124">
        <f t="shared" si="119"/>
        <v>12</v>
      </c>
      <c r="CG73" s="124">
        <f t="shared" si="119"/>
        <v>13</v>
      </c>
      <c r="CH73" s="124">
        <f t="shared" si="119"/>
        <v>9</v>
      </c>
      <c r="CI73" s="124">
        <f>SUM(CI70:CI72)</f>
        <v>9</v>
      </c>
      <c r="CJ73" s="124">
        <f>SUM(CJ70:CJ72)</f>
        <v>12</v>
      </c>
      <c r="CK73" s="124">
        <f>SUM(CK70:CK72)</f>
        <v>11</v>
      </c>
      <c r="CL73" s="124">
        <f>SUM(CL70:CL72)</f>
        <v>14</v>
      </c>
      <c r="CM73" s="125">
        <f>SUM(CM70:CM72)</f>
        <v>26</v>
      </c>
      <c r="CN73" s="123">
        <f t="shared" si="119"/>
        <v>5</v>
      </c>
      <c r="CO73" s="124">
        <f t="shared" si="119"/>
        <v>3</v>
      </c>
      <c r="CP73" s="124">
        <f t="shared" si="119"/>
        <v>7</v>
      </c>
      <c r="CQ73" s="124">
        <f t="shared" si="119"/>
        <v>5</v>
      </c>
      <c r="CR73" s="124">
        <f t="shared" si="119"/>
        <v>10</v>
      </c>
      <c r="CS73" s="124">
        <f t="shared" si="119"/>
        <v>10</v>
      </c>
      <c r="CT73" s="124">
        <f t="shared" si="119"/>
        <v>9</v>
      </c>
      <c r="CU73" s="124">
        <f>SUM(CU70:CU72)</f>
        <v>7</v>
      </c>
      <c r="CV73" s="124">
        <f>SUM(CV70:CV72)</f>
        <v>6</v>
      </c>
      <c r="CW73" s="124">
        <f>SUM(CW70:CW72)</f>
        <v>4</v>
      </c>
      <c r="CX73" s="124">
        <f>SUM(CX70:CX72)</f>
        <v>8</v>
      </c>
      <c r="CY73" s="125">
        <f>SUM(CY70:CY72)</f>
        <v>19</v>
      </c>
      <c r="CZ73" s="195">
        <v>0.4642857142857143</v>
      </c>
      <c r="DA73" s="101">
        <v>0.53488372093023251</v>
      </c>
      <c r="DB73" s="101">
        <v>0.52173913043478259</v>
      </c>
      <c r="DC73" s="101">
        <v>0.3783783783783784</v>
      </c>
      <c r="DD73" s="101">
        <v>0.53061224489795922</v>
      </c>
      <c r="DE73" s="160">
        <f>BI73/AF73</f>
        <v>0.5714285714285714</v>
      </c>
      <c r="DF73" s="101">
        <f>BJ73/AG73</f>
        <v>0.54285714285714282</v>
      </c>
      <c r="DG73" s="160">
        <f>BK73/AH73</f>
        <v>0.56451612903225812</v>
      </c>
      <c r="DH73" s="160">
        <f>BL73/AI73</f>
        <v>0.5714285714285714</v>
      </c>
      <c r="DI73" s="160">
        <f>BM73/AJ73</f>
        <v>0.65217391304347827</v>
      </c>
      <c r="DJ73" s="101">
        <f>BN73/AK73</f>
        <v>0.5</v>
      </c>
      <c r="DK73" s="187">
        <f>BO73/AL73</f>
        <v>0.80821917808219179</v>
      </c>
      <c r="DL73" s="210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136"/>
      <c r="DX73" s="210"/>
      <c r="DY73" s="211"/>
      <c r="DZ73" s="211"/>
      <c r="EA73" s="211"/>
      <c r="EB73" s="148"/>
      <c r="EC73" s="149"/>
      <c r="ED73" s="149"/>
      <c r="EE73" s="149"/>
      <c r="EF73" s="149"/>
      <c r="EG73" s="149"/>
      <c r="EH73" s="149"/>
      <c r="EI73" s="297"/>
    </row>
    <row r="74" spans="1:139" s="4" customFormat="1" ht="37.5" customHeight="1">
      <c r="A74" s="350" t="s">
        <v>129</v>
      </c>
      <c r="B74" s="351"/>
      <c r="C74" s="70"/>
      <c r="D74" s="71"/>
      <c r="E74" s="220"/>
      <c r="F74" s="209"/>
      <c r="G74" s="209"/>
      <c r="H74" s="209"/>
      <c r="I74" s="209"/>
      <c r="J74" s="209"/>
      <c r="K74" s="209"/>
      <c r="L74" s="209"/>
      <c r="M74" s="209"/>
      <c r="N74" s="50"/>
      <c r="O74" s="126"/>
      <c r="P74" s="127"/>
      <c r="Q74" s="207"/>
      <c r="R74" s="207"/>
      <c r="S74" s="207"/>
      <c r="T74" s="207"/>
      <c r="U74" s="207"/>
      <c r="V74" s="207"/>
      <c r="W74" s="207"/>
      <c r="X74" s="207"/>
      <c r="Y74" s="207"/>
      <c r="Z74" s="122"/>
      <c r="AA74" s="74"/>
      <c r="AB74" s="72"/>
      <c r="AC74" s="116"/>
      <c r="AD74" s="225"/>
      <c r="AE74" s="225"/>
      <c r="AF74" s="225"/>
      <c r="AG74" s="225"/>
      <c r="AH74" s="225"/>
      <c r="AI74" s="225"/>
      <c r="AJ74" s="225"/>
      <c r="AK74" s="225"/>
      <c r="AL74" s="58"/>
      <c r="AM74" s="64"/>
      <c r="AN74" s="56"/>
      <c r="AO74" s="56"/>
      <c r="AP74" s="209"/>
      <c r="AQ74" s="209"/>
      <c r="AR74" s="209"/>
      <c r="AS74" s="209"/>
      <c r="AT74" s="209"/>
      <c r="AU74" s="105"/>
      <c r="AV74" s="71"/>
      <c r="AW74" s="71"/>
      <c r="AX74" s="220"/>
      <c r="AY74" s="209"/>
      <c r="AZ74" s="209"/>
      <c r="BA74" s="209"/>
      <c r="BB74" s="209"/>
      <c r="BC74" s="105"/>
      <c r="BD74" s="70"/>
      <c r="BE74" s="71"/>
      <c r="BF74" s="220"/>
      <c r="BG74" s="209"/>
      <c r="BH74" s="209"/>
      <c r="BI74" s="209"/>
      <c r="BJ74" s="209"/>
      <c r="BK74" s="209"/>
      <c r="BL74" s="209"/>
      <c r="BM74" s="209"/>
      <c r="BN74" s="209"/>
      <c r="BO74" s="50"/>
      <c r="BP74" s="77"/>
      <c r="BQ74" s="56"/>
      <c r="BR74" s="209"/>
      <c r="BS74" s="209"/>
      <c r="BT74" s="209"/>
      <c r="BU74" s="209"/>
      <c r="BV74" s="209"/>
      <c r="BW74" s="209"/>
      <c r="BX74" s="209"/>
      <c r="BY74" s="209"/>
      <c r="BZ74" s="209"/>
      <c r="CA74" s="50"/>
      <c r="CB74" s="77"/>
      <c r="CC74" s="56"/>
      <c r="CD74" s="209"/>
      <c r="CE74" s="209"/>
      <c r="CF74" s="209"/>
      <c r="CG74" s="209"/>
      <c r="CH74" s="209"/>
      <c r="CI74" s="209"/>
      <c r="CJ74" s="209"/>
      <c r="CK74" s="209"/>
      <c r="CL74" s="209"/>
      <c r="CM74" s="50"/>
      <c r="CN74" s="77"/>
      <c r="CO74" s="56"/>
      <c r="CP74" s="209"/>
      <c r="CQ74" s="209"/>
      <c r="CR74" s="209"/>
      <c r="CS74" s="209"/>
      <c r="CT74" s="209"/>
      <c r="CU74" s="209"/>
      <c r="CV74" s="209"/>
      <c r="CW74" s="209"/>
      <c r="CX74" s="209"/>
      <c r="CY74" s="50"/>
      <c r="CZ74" s="229"/>
      <c r="DA74" s="230"/>
      <c r="DB74" s="225"/>
      <c r="DC74" s="225"/>
      <c r="DD74" s="225"/>
      <c r="DE74" s="99"/>
      <c r="DF74" s="230"/>
      <c r="DG74" s="230"/>
      <c r="DH74" s="230"/>
      <c r="DI74" s="230"/>
      <c r="DJ74" s="230"/>
      <c r="DK74" s="194"/>
      <c r="DL74" s="77"/>
      <c r="DM74" s="56"/>
      <c r="DN74" s="209"/>
      <c r="DO74" s="209"/>
      <c r="DP74" s="209"/>
      <c r="DQ74" s="209"/>
      <c r="DR74" s="209"/>
      <c r="DS74" s="209"/>
      <c r="DT74" s="209"/>
      <c r="DU74" s="209"/>
      <c r="DV74" s="209"/>
      <c r="DW74" s="50"/>
      <c r="DX74" s="77"/>
      <c r="DY74" s="56"/>
      <c r="DZ74" s="209"/>
      <c r="EA74" s="209"/>
      <c r="EB74" s="95"/>
      <c r="EI74" s="61"/>
    </row>
    <row r="75" spans="1:139" s="4" customFormat="1" ht="29.25" customHeight="1">
      <c r="A75" s="34"/>
      <c r="B75" s="33" t="s">
        <v>82</v>
      </c>
      <c r="C75" s="219">
        <v>88</v>
      </c>
      <c r="D75" s="220">
        <v>85</v>
      </c>
      <c r="E75" s="220">
        <v>87</v>
      </c>
      <c r="F75" s="209">
        <v>97</v>
      </c>
      <c r="G75" s="209">
        <v>92</v>
      </c>
      <c r="H75" s="209">
        <v>108</v>
      </c>
      <c r="I75" s="209">
        <v>127</v>
      </c>
      <c r="J75" s="209">
        <v>140</v>
      </c>
      <c r="K75" s="209">
        <v>180</v>
      </c>
      <c r="L75" s="209">
        <v>182</v>
      </c>
      <c r="M75" s="209">
        <v>184</v>
      </c>
      <c r="N75" s="50">
        <v>205</v>
      </c>
      <c r="O75" s="208">
        <v>127</v>
      </c>
      <c r="P75" s="209">
        <v>128</v>
      </c>
      <c r="Q75" s="209">
        <v>129</v>
      </c>
      <c r="R75" s="209">
        <v>132</v>
      </c>
      <c r="S75" s="209">
        <v>144</v>
      </c>
      <c r="T75" s="209">
        <v>149</v>
      </c>
      <c r="U75" s="209">
        <v>152</v>
      </c>
      <c r="V75" s="209">
        <v>154</v>
      </c>
      <c r="W75" s="209">
        <v>218</v>
      </c>
      <c r="X75" s="209">
        <v>246</v>
      </c>
      <c r="Y75" s="209">
        <v>243</v>
      </c>
      <c r="Z75" s="50">
        <v>285</v>
      </c>
      <c r="AA75" s="103">
        <v>215</v>
      </c>
      <c r="AB75" s="116">
        <v>213</v>
      </c>
      <c r="AC75" s="116">
        <f>E75+Q75</f>
        <v>216</v>
      </c>
      <c r="AD75" s="209">
        <f>R75+F75</f>
        <v>229</v>
      </c>
      <c r="AE75" s="209">
        <v>236</v>
      </c>
      <c r="AF75" s="209">
        <v>257</v>
      </c>
      <c r="AG75" s="209">
        <v>279</v>
      </c>
      <c r="AH75" s="225">
        <v>294</v>
      </c>
      <c r="AI75" s="225">
        <v>398</v>
      </c>
      <c r="AJ75" s="225">
        <v>428</v>
      </c>
      <c r="AK75" s="225">
        <v>427</v>
      </c>
      <c r="AL75" s="58">
        <v>490</v>
      </c>
      <c r="AM75" s="64"/>
      <c r="AN75" s="209">
        <v>47</v>
      </c>
      <c r="AO75" s="209">
        <v>49</v>
      </c>
      <c r="AP75" s="209">
        <v>65</v>
      </c>
      <c r="AQ75" s="209">
        <v>64</v>
      </c>
      <c r="AR75" s="209">
        <v>68</v>
      </c>
      <c r="AS75" s="209"/>
      <c r="AT75" s="209"/>
      <c r="AU75" s="105"/>
      <c r="AV75" s="220">
        <v>79</v>
      </c>
      <c r="AW75" s="220">
        <v>72</v>
      </c>
      <c r="AX75" s="220">
        <v>99</v>
      </c>
      <c r="AY75" s="209">
        <v>88</v>
      </c>
      <c r="AZ75" s="209">
        <v>99</v>
      </c>
      <c r="BA75" s="209"/>
      <c r="BB75" s="209"/>
      <c r="BC75" s="105"/>
      <c r="BD75" s="219">
        <v>126</v>
      </c>
      <c r="BE75" s="220">
        <v>121</v>
      </c>
      <c r="BF75" s="220">
        <v>164</v>
      </c>
      <c r="BG75" s="209">
        <f>AY75+AQ75</f>
        <v>152</v>
      </c>
      <c r="BH75" s="209">
        <v>167</v>
      </c>
      <c r="BI75" s="209">
        <v>165</v>
      </c>
      <c r="BJ75" s="209">
        <v>206</v>
      </c>
      <c r="BK75" s="209">
        <v>201</v>
      </c>
      <c r="BL75" s="209">
        <v>270</v>
      </c>
      <c r="BM75" s="209">
        <v>357</v>
      </c>
      <c r="BN75" s="209">
        <v>335</v>
      </c>
      <c r="BO75" s="50">
        <v>435</v>
      </c>
      <c r="BP75" s="208">
        <v>69</v>
      </c>
      <c r="BQ75" s="209">
        <v>68</v>
      </c>
      <c r="BR75" s="209">
        <v>99</v>
      </c>
      <c r="BS75" s="209">
        <v>81</v>
      </c>
      <c r="BT75" s="209">
        <v>110</v>
      </c>
      <c r="BU75" s="209">
        <v>85</v>
      </c>
      <c r="BV75" s="209">
        <v>129</v>
      </c>
      <c r="BW75" s="209">
        <v>146</v>
      </c>
      <c r="BX75" s="209">
        <v>154</v>
      </c>
      <c r="BY75" s="209">
        <v>255</v>
      </c>
      <c r="BZ75" s="209">
        <v>254</v>
      </c>
      <c r="CA75" s="50">
        <v>353</v>
      </c>
      <c r="CB75" s="208">
        <v>34</v>
      </c>
      <c r="CC75" s="209">
        <v>25</v>
      </c>
      <c r="CD75" s="209">
        <v>49</v>
      </c>
      <c r="CE75" s="209">
        <v>51</v>
      </c>
      <c r="CF75" s="209">
        <v>60</v>
      </c>
      <c r="CG75" s="209">
        <v>54</v>
      </c>
      <c r="CH75" s="209">
        <v>59</v>
      </c>
      <c r="CI75" s="209">
        <v>80</v>
      </c>
      <c r="CJ75" s="209">
        <v>102</v>
      </c>
      <c r="CK75" s="209">
        <v>181</v>
      </c>
      <c r="CL75" s="209">
        <v>177</v>
      </c>
      <c r="CM75" s="50">
        <v>287</v>
      </c>
      <c r="CN75" s="208">
        <v>13</v>
      </c>
      <c r="CO75" s="209">
        <v>5</v>
      </c>
      <c r="CP75" s="209">
        <v>19</v>
      </c>
      <c r="CQ75" s="209">
        <v>19</v>
      </c>
      <c r="CR75" s="209">
        <v>20</v>
      </c>
      <c r="CS75" s="209">
        <v>30</v>
      </c>
      <c r="CT75" s="209">
        <v>31</v>
      </c>
      <c r="CU75" s="209">
        <v>32</v>
      </c>
      <c r="CV75" s="209">
        <v>57</v>
      </c>
      <c r="CW75" s="209">
        <v>96</v>
      </c>
      <c r="CX75" s="209">
        <v>124</v>
      </c>
      <c r="CY75" s="50">
        <v>204</v>
      </c>
      <c r="CZ75" s="229">
        <v>0.586046511627907</v>
      </c>
      <c r="DA75" s="230">
        <v>0.568075117370892</v>
      </c>
      <c r="DB75" s="230">
        <v>0.7592592592592593</v>
      </c>
      <c r="DC75" s="230">
        <v>0.66375545851528384</v>
      </c>
      <c r="DD75" s="230">
        <v>0.7076271186440678</v>
      </c>
      <c r="DE75" s="99">
        <f>BI75/AF75</f>
        <v>0.642023346303502</v>
      </c>
      <c r="DF75" s="230">
        <f>BJ75/AG75</f>
        <v>0.73835125448028671</v>
      </c>
      <c r="DG75" s="230">
        <f>BK75/AH75</f>
        <v>0.68367346938775508</v>
      </c>
      <c r="DH75" s="230">
        <f>BL75/AI75</f>
        <v>0.67839195979899503</v>
      </c>
      <c r="DI75" s="230">
        <f>BM75/AJ75</f>
        <v>0.83411214953271029</v>
      </c>
      <c r="DJ75" s="230">
        <f t="shared" ref="DJ75" si="120">BN75/AK75</f>
        <v>0.78454332552693207</v>
      </c>
      <c r="DK75" s="194">
        <f t="shared" ref="DK75:DK80" si="121">BO75/AL75</f>
        <v>0.88775510204081631</v>
      </c>
      <c r="DL75" s="208">
        <v>31</v>
      </c>
      <c r="DM75" s="209">
        <v>26</v>
      </c>
      <c r="DN75" s="209">
        <v>24</v>
      </c>
      <c r="DO75" s="209">
        <v>26</v>
      </c>
      <c r="DP75" s="209">
        <v>31</v>
      </c>
      <c r="DQ75" s="209">
        <v>29</v>
      </c>
      <c r="DR75" s="209">
        <v>29</v>
      </c>
      <c r="DS75" s="209">
        <v>29</v>
      </c>
      <c r="DT75" s="209">
        <v>30</v>
      </c>
      <c r="DU75" s="209">
        <v>30</v>
      </c>
      <c r="DV75" s="209">
        <v>54</v>
      </c>
      <c r="DW75" s="50">
        <v>44</v>
      </c>
      <c r="DX75" s="208">
        <v>26</v>
      </c>
      <c r="DY75" s="209">
        <v>23</v>
      </c>
      <c r="DZ75" s="209">
        <v>21</v>
      </c>
      <c r="EA75" s="209">
        <v>22</v>
      </c>
      <c r="EB75" s="97">
        <v>28</v>
      </c>
      <c r="EC75" s="95">
        <v>26</v>
      </c>
      <c r="ED75" s="228">
        <v>27</v>
      </c>
      <c r="EE75" s="228">
        <v>28</v>
      </c>
      <c r="EF75" s="228">
        <v>29</v>
      </c>
      <c r="EG75" s="228">
        <v>25</v>
      </c>
      <c r="EH75" s="228">
        <v>26</v>
      </c>
      <c r="EI75" s="47">
        <v>29</v>
      </c>
    </row>
    <row r="76" spans="1:139" s="4" customFormat="1" ht="29.25" customHeight="1">
      <c r="A76" s="109"/>
      <c r="B76" s="33" t="s">
        <v>83</v>
      </c>
      <c r="C76" s="219">
        <v>40</v>
      </c>
      <c r="D76" s="220">
        <v>35</v>
      </c>
      <c r="E76" s="220">
        <v>23</v>
      </c>
      <c r="F76" s="209">
        <v>17</v>
      </c>
      <c r="G76" s="209">
        <v>32</v>
      </c>
      <c r="H76" s="209"/>
      <c r="I76" s="209"/>
      <c r="J76" s="209">
        <v>22</v>
      </c>
      <c r="K76" s="209">
        <v>22</v>
      </c>
      <c r="L76" s="209">
        <v>39</v>
      </c>
      <c r="M76" s="209">
        <v>32</v>
      </c>
      <c r="N76" s="50">
        <v>20</v>
      </c>
      <c r="O76" s="208">
        <v>44</v>
      </c>
      <c r="P76" s="209">
        <v>34</v>
      </c>
      <c r="Q76" s="209">
        <v>23</v>
      </c>
      <c r="R76" s="209">
        <v>25</v>
      </c>
      <c r="S76" s="209">
        <v>19</v>
      </c>
      <c r="T76" s="209"/>
      <c r="U76" s="209"/>
      <c r="V76" s="209">
        <v>31</v>
      </c>
      <c r="W76" s="209">
        <v>20</v>
      </c>
      <c r="X76" s="209">
        <v>40</v>
      </c>
      <c r="Y76" s="209">
        <v>29</v>
      </c>
      <c r="Z76" s="50">
        <v>54</v>
      </c>
      <c r="AA76" s="103">
        <v>84</v>
      </c>
      <c r="AB76" s="116">
        <v>69</v>
      </c>
      <c r="AC76" s="116">
        <v>46</v>
      </c>
      <c r="AD76" s="209">
        <f>R76+F76</f>
        <v>42</v>
      </c>
      <c r="AE76" s="209">
        <v>51</v>
      </c>
      <c r="AF76" s="102"/>
      <c r="AG76" s="102"/>
      <c r="AH76" s="225">
        <v>53</v>
      </c>
      <c r="AI76" s="225">
        <v>42</v>
      </c>
      <c r="AJ76" s="225">
        <v>79</v>
      </c>
      <c r="AK76" s="225">
        <v>61</v>
      </c>
      <c r="AL76" s="58">
        <v>76</v>
      </c>
      <c r="AM76" s="64"/>
      <c r="AN76" s="209">
        <v>22</v>
      </c>
      <c r="AO76" s="209">
        <v>18</v>
      </c>
      <c r="AP76" s="209">
        <v>12</v>
      </c>
      <c r="AQ76" s="209">
        <v>4</v>
      </c>
      <c r="AR76" s="209">
        <v>8</v>
      </c>
      <c r="AS76" s="209"/>
      <c r="AT76" s="209"/>
      <c r="AU76" s="105"/>
      <c r="AV76" s="220">
        <v>17</v>
      </c>
      <c r="AW76" s="220">
        <v>17</v>
      </c>
      <c r="AX76" s="220">
        <v>8</v>
      </c>
      <c r="AY76" s="209">
        <v>5</v>
      </c>
      <c r="AZ76" s="209">
        <v>6</v>
      </c>
      <c r="BA76" s="209"/>
      <c r="BB76" s="209"/>
      <c r="BC76" s="105"/>
      <c r="BD76" s="219">
        <v>39</v>
      </c>
      <c r="BE76" s="220">
        <v>35</v>
      </c>
      <c r="BF76" s="220">
        <v>20</v>
      </c>
      <c r="BG76" s="209">
        <f>AY76+AQ76</f>
        <v>9</v>
      </c>
      <c r="BH76" s="209">
        <v>14</v>
      </c>
      <c r="BI76" s="209"/>
      <c r="BJ76" s="209"/>
      <c r="BK76" s="209">
        <v>31</v>
      </c>
      <c r="BL76" s="209">
        <v>19</v>
      </c>
      <c r="BM76" s="209">
        <v>40</v>
      </c>
      <c r="BN76" s="209">
        <v>30</v>
      </c>
      <c r="BO76" s="50">
        <v>56</v>
      </c>
      <c r="BP76" s="208">
        <v>15</v>
      </c>
      <c r="BQ76" s="209">
        <v>14</v>
      </c>
      <c r="BR76" s="209">
        <v>9</v>
      </c>
      <c r="BS76" s="209">
        <v>9</v>
      </c>
      <c r="BT76" s="209">
        <v>7</v>
      </c>
      <c r="BU76" s="209"/>
      <c r="BV76" s="209"/>
      <c r="BW76" s="209">
        <v>16</v>
      </c>
      <c r="BX76" s="209">
        <v>8</v>
      </c>
      <c r="BY76" s="209">
        <v>16</v>
      </c>
      <c r="BZ76" s="209">
        <v>15</v>
      </c>
      <c r="CA76" s="50">
        <v>26</v>
      </c>
      <c r="CB76" s="208">
        <v>8</v>
      </c>
      <c r="CC76" s="209">
        <v>7</v>
      </c>
      <c r="CD76" s="209">
        <v>4</v>
      </c>
      <c r="CE76" s="209">
        <v>2</v>
      </c>
      <c r="CF76" s="209">
        <v>4</v>
      </c>
      <c r="CG76" s="209"/>
      <c r="CH76" s="209"/>
      <c r="CI76" s="209">
        <v>3</v>
      </c>
      <c r="CJ76" s="209">
        <v>4</v>
      </c>
      <c r="CK76" s="209">
        <v>8</v>
      </c>
      <c r="CL76" s="209">
        <v>10</v>
      </c>
      <c r="CM76" s="50">
        <v>8</v>
      </c>
      <c r="CN76" s="227">
        <v>6</v>
      </c>
      <c r="CO76" s="228">
        <v>6</v>
      </c>
      <c r="CP76" s="228">
        <v>1</v>
      </c>
      <c r="CQ76" s="228">
        <v>0</v>
      </c>
      <c r="CR76" s="228">
        <v>3</v>
      </c>
      <c r="CS76" s="228"/>
      <c r="CT76" s="228"/>
      <c r="CU76" s="228">
        <v>1</v>
      </c>
      <c r="CV76" s="228">
        <v>3</v>
      </c>
      <c r="CW76" s="228">
        <v>5</v>
      </c>
      <c r="CX76" s="228">
        <v>6</v>
      </c>
      <c r="CY76" s="47">
        <v>2</v>
      </c>
      <c r="CZ76" s="256">
        <v>0.4642857142857143</v>
      </c>
      <c r="DA76" s="99">
        <v>0.50724637681159424</v>
      </c>
      <c r="DB76" s="99">
        <v>0.43478260869565216</v>
      </c>
      <c r="DC76" s="99">
        <v>0.21428571428571427</v>
      </c>
      <c r="DD76" s="99">
        <v>0.27450980392156865</v>
      </c>
      <c r="DE76" s="99"/>
      <c r="DF76" s="230"/>
      <c r="DG76" s="230">
        <f t="shared" ref="DG76:DI80" si="122">BK76/AH76</f>
        <v>0.58490566037735847</v>
      </c>
      <c r="DH76" s="230">
        <f t="shared" si="122"/>
        <v>0.45238095238095238</v>
      </c>
      <c r="DI76" s="230">
        <f t="shared" si="122"/>
        <v>0.50632911392405067</v>
      </c>
      <c r="DJ76" s="230">
        <f t="shared" ref="DJ76:DJ80" si="123">BN76/AK76</f>
        <v>0.49180327868852458</v>
      </c>
      <c r="DK76" s="194">
        <f t="shared" si="121"/>
        <v>0.73684210526315785</v>
      </c>
      <c r="DL76" s="208"/>
      <c r="DM76" s="209"/>
      <c r="DN76" s="209">
        <v>22</v>
      </c>
      <c r="DO76" s="209">
        <v>22</v>
      </c>
      <c r="DP76" s="209">
        <v>12</v>
      </c>
      <c r="DQ76" s="209"/>
      <c r="DR76" s="209"/>
      <c r="DS76" s="209">
        <v>17</v>
      </c>
      <c r="DT76" s="209">
        <v>22</v>
      </c>
      <c r="DU76" s="209"/>
      <c r="DV76" s="209"/>
      <c r="DW76" s="50">
        <v>23</v>
      </c>
      <c r="DX76" s="208"/>
      <c r="DY76" s="209"/>
      <c r="DZ76" s="209">
        <v>19</v>
      </c>
      <c r="EA76" s="209">
        <v>20</v>
      </c>
      <c r="EB76" s="97">
        <v>9</v>
      </c>
      <c r="EC76" s="95"/>
      <c r="ED76" s="119"/>
      <c r="EE76" s="228">
        <v>14</v>
      </c>
      <c r="EF76" s="228">
        <v>20</v>
      </c>
      <c r="EG76" s="228"/>
      <c r="EH76" s="228"/>
      <c r="EI76" s="47">
        <v>18</v>
      </c>
    </row>
    <row r="77" spans="1:139" s="4" customFormat="1" ht="38.25" customHeight="1">
      <c r="A77" s="109"/>
      <c r="B77" s="33" t="s">
        <v>86</v>
      </c>
      <c r="C77" s="219">
        <v>37</v>
      </c>
      <c r="D77" s="220">
        <v>35</v>
      </c>
      <c r="E77" s="220">
        <v>32</v>
      </c>
      <c r="F77" s="209">
        <v>24</v>
      </c>
      <c r="G77" s="209">
        <v>35</v>
      </c>
      <c r="H77" s="209">
        <v>24</v>
      </c>
      <c r="I77" s="209">
        <v>29</v>
      </c>
      <c r="J77" s="209">
        <v>29</v>
      </c>
      <c r="K77" s="209">
        <v>32</v>
      </c>
      <c r="L77" s="209">
        <v>19</v>
      </c>
      <c r="M77" s="209">
        <v>24</v>
      </c>
      <c r="N77" s="50">
        <v>25</v>
      </c>
      <c r="O77" s="208">
        <v>49</v>
      </c>
      <c r="P77" s="209">
        <v>37</v>
      </c>
      <c r="Q77" s="209">
        <v>43</v>
      </c>
      <c r="R77" s="209">
        <v>36</v>
      </c>
      <c r="S77" s="209">
        <v>54</v>
      </c>
      <c r="T77" s="209">
        <v>39</v>
      </c>
      <c r="U77" s="209">
        <v>33</v>
      </c>
      <c r="V77" s="209">
        <v>39</v>
      </c>
      <c r="W77" s="209">
        <v>31</v>
      </c>
      <c r="X77" s="209">
        <v>25</v>
      </c>
      <c r="Y77" s="209">
        <v>43</v>
      </c>
      <c r="Z77" s="50">
        <v>45</v>
      </c>
      <c r="AA77" s="103">
        <v>86</v>
      </c>
      <c r="AB77" s="116">
        <v>72</v>
      </c>
      <c r="AC77" s="116">
        <v>75</v>
      </c>
      <c r="AD77" s="209">
        <f>R77+F77</f>
        <v>60</v>
      </c>
      <c r="AE77" s="209">
        <v>89</v>
      </c>
      <c r="AF77" s="209">
        <v>63</v>
      </c>
      <c r="AG77" s="209">
        <v>62</v>
      </c>
      <c r="AH77" s="225">
        <v>68</v>
      </c>
      <c r="AI77" s="225">
        <v>63</v>
      </c>
      <c r="AJ77" s="225">
        <v>44</v>
      </c>
      <c r="AK77" s="225">
        <v>67</v>
      </c>
      <c r="AL77" s="58">
        <v>70</v>
      </c>
      <c r="AM77" s="64"/>
      <c r="AN77" s="209">
        <v>33</v>
      </c>
      <c r="AO77" s="209">
        <v>27</v>
      </c>
      <c r="AP77" s="209">
        <v>25</v>
      </c>
      <c r="AQ77" s="209">
        <v>20</v>
      </c>
      <c r="AR77" s="209">
        <v>31</v>
      </c>
      <c r="AS77" s="209"/>
      <c r="AT77" s="209"/>
      <c r="AU77" s="105"/>
      <c r="AV77" s="220">
        <v>41</v>
      </c>
      <c r="AW77" s="220">
        <v>31</v>
      </c>
      <c r="AX77" s="220">
        <v>28</v>
      </c>
      <c r="AY77" s="209">
        <v>29</v>
      </c>
      <c r="AZ77" s="209">
        <v>35</v>
      </c>
      <c r="BA77" s="209"/>
      <c r="BB77" s="209"/>
      <c r="BC77" s="105"/>
      <c r="BD77" s="219">
        <v>74</v>
      </c>
      <c r="BE77" s="220">
        <v>58</v>
      </c>
      <c r="BF77" s="220">
        <v>53</v>
      </c>
      <c r="BG77" s="209">
        <f>AY77+AQ77</f>
        <v>49</v>
      </c>
      <c r="BH77" s="209">
        <f>AZ77+AR77</f>
        <v>66</v>
      </c>
      <c r="BI77" s="209">
        <v>33</v>
      </c>
      <c r="BJ77" s="209">
        <v>46</v>
      </c>
      <c r="BK77" s="209">
        <v>46</v>
      </c>
      <c r="BL77" s="209">
        <v>41</v>
      </c>
      <c r="BM77" s="209">
        <v>24</v>
      </c>
      <c r="BN77" s="209">
        <v>41</v>
      </c>
      <c r="BO77" s="50">
        <v>28</v>
      </c>
      <c r="BP77" s="208">
        <v>62</v>
      </c>
      <c r="BQ77" s="209">
        <v>50</v>
      </c>
      <c r="BR77" s="209">
        <v>36</v>
      </c>
      <c r="BS77" s="209">
        <v>29</v>
      </c>
      <c r="BT77" s="209">
        <v>40</v>
      </c>
      <c r="BU77" s="209">
        <v>22</v>
      </c>
      <c r="BV77" s="209">
        <v>18</v>
      </c>
      <c r="BW77" s="209">
        <v>38</v>
      </c>
      <c r="BX77" s="209">
        <v>31</v>
      </c>
      <c r="BY77" s="209">
        <v>19</v>
      </c>
      <c r="BZ77" s="209">
        <v>29</v>
      </c>
      <c r="CA77" s="50">
        <v>18</v>
      </c>
      <c r="CB77" s="208">
        <v>42</v>
      </c>
      <c r="CC77" s="209">
        <v>31</v>
      </c>
      <c r="CD77" s="209">
        <v>34</v>
      </c>
      <c r="CE77" s="209">
        <v>21</v>
      </c>
      <c r="CF77" s="209">
        <v>25</v>
      </c>
      <c r="CG77" s="209">
        <v>12</v>
      </c>
      <c r="CH77" s="209">
        <v>13</v>
      </c>
      <c r="CI77" s="209">
        <v>12</v>
      </c>
      <c r="CJ77" s="209">
        <v>23</v>
      </c>
      <c r="CK77" s="209">
        <v>8</v>
      </c>
      <c r="CL77" s="209">
        <v>19</v>
      </c>
      <c r="CM77" s="50">
        <v>5</v>
      </c>
      <c r="CN77" s="208">
        <v>31</v>
      </c>
      <c r="CO77" s="209">
        <v>15</v>
      </c>
      <c r="CP77" s="209">
        <v>23</v>
      </c>
      <c r="CQ77" s="209">
        <v>14</v>
      </c>
      <c r="CR77" s="209">
        <v>19</v>
      </c>
      <c r="CS77" s="209">
        <v>1</v>
      </c>
      <c r="CT77" s="209">
        <v>3</v>
      </c>
      <c r="CU77" s="209">
        <v>7</v>
      </c>
      <c r="CV77" s="209">
        <v>3</v>
      </c>
      <c r="CW77" s="209">
        <v>4</v>
      </c>
      <c r="CX77" s="209">
        <v>13</v>
      </c>
      <c r="CY77" s="50">
        <v>0</v>
      </c>
      <c r="CZ77" s="229">
        <v>0.86046511627906974</v>
      </c>
      <c r="DA77" s="230">
        <v>0.80555555555555558</v>
      </c>
      <c r="DB77" s="230">
        <v>0.70666666666666667</v>
      </c>
      <c r="DC77" s="230">
        <v>0.81666666666666665</v>
      </c>
      <c r="DD77" s="230">
        <v>0.7415730337078652</v>
      </c>
      <c r="DE77" s="230">
        <f>BI77/AF77</f>
        <v>0.52380952380952384</v>
      </c>
      <c r="DF77" s="99">
        <f>BJ77/AG77</f>
        <v>0.74193548387096775</v>
      </c>
      <c r="DG77" s="230">
        <f t="shared" si="122"/>
        <v>0.67647058823529416</v>
      </c>
      <c r="DH77" s="230">
        <f t="shared" si="122"/>
        <v>0.65079365079365081</v>
      </c>
      <c r="DI77" s="230">
        <f t="shared" si="122"/>
        <v>0.54545454545454541</v>
      </c>
      <c r="DJ77" s="230">
        <f t="shared" si="123"/>
        <v>0.61194029850746268</v>
      </c>
      <c r="DK77" s="194">
        <f t="shared" si="121"/>
        <v>0.4</v>
      </c>
      <c r="DL77" s="208">
        <v>53.6</v>
      </c>
      <c r="DM77" s="209">
        <v>56</v>
      </c>
      <c r="DN77" s="209">
        <v>56</v>
      </c>
      <c r="DO77" s="209">
        <v>51</v>
      </c>
      <c r="DP77" s="209">
        <v>39</v>
      </c>
      <c r="DQ77" s="209">
        <v>33</v>
      </c>
      <c r="DR77" s="209">
        <v>28</v>
      </c>
      <c r="DS77" s="209">
        <v>27</v>
      </c>
      <c r="DT77" s="209">
        <v>30</v>
      </c>
      <c r="DU77" s="209">
        <v>27</v>
      </c>
      <c r="DV77" s="209">
        <v>24</v>
      </c>
      <c r="DW77" s="50">
        <v>23</v>
      </c>
      <c r="DX77" s="208">
        <v>61</v>
      </c>
      <c r="DY77" s="209">
        <v>60</v>
      </c>
      <c r="DZ77" s="209">
        <v>63</v>
      </c>
      <c r="EA77" s="209">
        <v>60</v>
      </c>
      <c r="EB77" s="97">
        <v>36</v>
      </c>
      <c r="EC77" s="97">
        <v>33</v>
      </c>
      <c r="ED77" s="228">
        <v>24</v>
      </c>
      <c r="EE77" s="228">
        <v>20</v>
      </c>
      <c r="EF77" s="228">
        <v>26</v>
      </c>
      <c r="EG77" s="228">
        <v>26</v>
      </c>
      <c r="EH77" s="228">
        <v>21</v>
      </c>
      <c r="EI77" s="47">
        <v>21</v>
      </c>
    </row>
    <row r="78" spans="1:139" s="4" customFormat="1" ht="29.25" customHeight="1">
      <c r="A78" s="34"/>
      <c r="B78" s="33" t="s">
        <v>87</v>
      </c>
      <c r="C78" s="219">
        <v>2</v>
      </c>
      <c r="D78" s="220">
        <v>4</v>
      </c>
      <c r="E78" s="220">
        <v>9</v>
      </c>
      <c r="F78" s="209">
        <v>1</v>
      </c>
      <c r="G78" s="209">
        <v>6</v>
      </c>
      <c r="H78" s="209"/>
      <c r="I78" s="209">
        <v>4</v>
      </c>
      <c r="J78" s="209">
        <v>13</v>
      </c>
      <c r="K78" s="209">
        <v>4</v>
      </c>
      <c r="L78" s="209">
        <v>17</v>
      </c>
      <c r="M78" s="209">
        <v>5</v>
      </c>
      <c r="N78" s="50">
        <v>14</v>
      </c>
      <c r="O78" s="208">
        <v>10</v>
      </c>
      <c r="P78" s="209">
        <v>6</v>
      </c>
      <c r="Q78" s="209">
        <v>0</v>
      </c>
      <c r="R78" s="209">
        <v>4</v>
      </c>
      <c r="S78" s="209">
        <v>11</v>
      </c>
      <c r="T78" s="209"/>
      <c r="U78" s="209">
        <v>11</v>
      </c>
      <c r="V78" s="209">
        <v>11</v>
      </c>
      <c r="W78" s="209">
        <v>10</v>
      </c>
      <c r="X78" s="209">
        <v>11</v>
      </c>
      <c r="Y78" s="209">
        <v>10</v>
      </c>
      <c r="Z78" s="50">
        <v>17</v>
      </c>
      <c r="AA78" s="219">
        <v>12</v>
      </c>
      <c r="AB78" s="220">
        <v>10</v>
      </c>
      <c r="AC78" s="220">
        <v>9</v>
      </c>
      <c r="AD78" s="225">
        <v>5</v>
      </c>
      <c r="AE78" s="225">
        <v>17</v>
      </c>
      <c r="AF78" s="111"/>
      <c r="AG78" s="225">
        <v>15</v>
      </c>
      <c r="AH78" s="225">
        <v>24</v>
      </c>
      <c r="AI78" s="225">
        <v>14</v>
      </c>
      <c r="AJ78" s="225">
        <v>28</v>
      </c>
      <c r="AK78" s="225">
        <v>15</v>
      </c>
      <c r="AL78" s="58">
        <v>31</v>
      </c>
      <c r="AM78" s="64"/>
      <c r="AN78" s="209">
        <v>0</v>
      </c>
      <c r="AO78" s="209">
        <v>0</v>
      </c>
      <c r="AP78" s="209">
        <v>0</v>
      </c>
      <c r="AQ78" s="209">
        <v>0</v>
      </c>
      <c r="AR78" s="209">
        <v>0</v>
      </c>
      <c r="AS78" s="209"/>
      <c r="AT78" s="209"/>
      <c r="AU78" s="105"/>
      <c r="AV78" s="220">
        <v>0</v>
      </c>
      <c r="AW78" s="220">
        <v>0</v>
      </c>
      <c r="AX78" s="220">
        <v>0</v>
      </c>
      <c r="AY78" s="209">
        <v>0</v>
      </c>
      <c r="AZ78" s="209">
        <v>0</v>
      </c>
      <c r="BA78" s="209"/>
      <c r="BB78" s="209"/>
      <c r="BC78" s="105"/>
      <c r="BD78" s="219">
        <v>0</v>
      </c>
      <c r="BE78" s="220">
        <v>0</v>
      </c>
      <c r="BF78" s="220">
        <v>0</v>
      </c>
      <c r="BG78" s="209">
        <v>0</v>
      </c>
      <c r="BH78" s="209">
        <v>0</v>
      </c>
      <c r="BI78" s="209"/>
      <c r="BJ78" s="209">
        <v>0</v>
      </c>
      <c r="BK78" s="209">
        <v>0</v>
      </c>
      <c r="BL78" s="209">
        <v>0</v>
      </c>
      <c r="BM78" s="209">
        <v>0</v>
      </c>
      <c r="BN78" s="209">
        <v>0</v>
      </c>
      <c r="BO78" s="50">
        <v>0</v>
      </c>
      <c r="BP78" s="224">
        <v>0</v>
      </c>
      <c r="BQ78" s="225">
        <v>0</v>
      </c>
      <c r="BR78" s="225">
        <v>0</v>
      </c>
      <c r="BS78" s="225">
        <v>0</v>
      </c>
      <c r="BT78" s="225">
        <v>0</v>
      </c>
      <c r="BU78" s="225"/>
      <c r="BV78" s="225">
        <v>0</v>
      </c>
      <c r="BW78" s="225">
        <v>0</v>
      </c>
      <c r="BX78" s="225">
        <v>0</v>
      </c>
      <c r="BY78" s="225">
        <v>0</v>
      </c>
      <c r="BZ78" s="225">
        <v>0</v>
      </c>
      <c r="CA78" s="58">
        <v>0</v>
      </c>
      <c r="CB78" s="224">
        <v>0</v>
      </c>
      <c r="CC78" s="225">
        <v>0</v>
      </c>
      <c r="CD78" s="225">
        <v>0</v>
      </c>
      <c r="CE78" s="225">
        <v>0</v>
      </c>
      <c r="CF78" s="225">
        <v>0</v>
      </c>
      <c r="CG78" s="225"/>
      <c r="CH78" s="225">
        <v>0</v>
      </c>
      <c r="CI78" s="225">
        <v>0</v>
      </c>
      <c r="CJ78" s="225">
        <v>0</v>
      </c>
      <c r="CK78" s="225">
        <v>0</v>
      </c>
      <c r="CL78" s="225">
        <v>0</v>
      </c>
      <c r="CM78" s="58">
        <v>0</v>
      </c>
      <c r="CN78" s="227">
        <v>0</v>
      </c>
      <c r="CO78" s="228">
        <v>0</v>
      </c>
      <c r="CP78" s="228">
        <v>0</v>
      </c>
      <c r="CQ78" s="228">
        <v>0</v>
      </c>
      <c r="CR78" s="228">
        <v>0</v>
      </c>
      <c r="CS78" s="228"/>
      <c r="CT78" s="228">
        <v>0</v>
      </c>
      <c r="CU78" s="228">
        <v>0</v>
      </c>
      <c r="CV78" s="228">
        <v>0</v>
      </c>
      <c r="CW78" s="228">
        <v>0</v>
      </c>
      <c r="CX78" s="228">
        <v>0</v>
      </c>
      <c r="CY78" s="47">
        <v>0</v>
      </c>
      <c r="CZ78" s="256">
        <v>0</v>
      </c>
      <c r="DA78" s="99">
        <v>0</v>
      </c>
      <c r="DB78" s="99">
        <v>0</v>
      </c>
      <c r="DC78" s="99">
        <v>0</v>
      </c>
      <c r="DD78" s="99">
        <v>0</v>
      </c>
      <c r="DE78" s="230"/>
      <c r="DF78" s="99">
        <f>BJ78/AG78</f>
        <v>0</v>
      </c>
      <c r="DG78" s="230">
        <f t="shared" si="122"/>
        <v>0</v>
      </c>
      <c r="DH78" s="230">
        <f t="shared" si="122"/>
        <v>0</v>
      </c>
      <c r="DI78" s="230">
        <f t="shared" si="122"/>
        <v>0</v>
      </c>
      <c r="DJ78" s="230">
        <f t="shared" si="123"/>
        <v>0</v>
      </c>
      <c r="DK78" s="194">
        <f t="shared" si="121"/>
        <v>0</v>
      </c>
      <c r="DL78" s="208">
        <v>4</v>
      </c>
      <c r="DM78" s="209">
        <v>4</v>
      </c>
      <c r="DN78" s="209">
        <v>4</v>
      </c>
      <c r="DO78" s="209">
        <v>4</v>
      </c>
      <c r="DP78" s="209">
        <v>5</v>
      </c>
      <c r="DQ78" s="209"/>
      <c r="DR78" s="209">
        <v>4</v>
      </c>
      <c r="DS78" s="209"/>
      <c r="DT78" s="209">
        <v>4</v>
      </c>
      <c r="DU78" s="209">
        <v>5</v>
      </c>
      <c r="DV78" s="209">
        <v>5</v>
      </c>
      <c r="DW78" s="50">
        <v>5</v>
      </c>
      <c r="DX78" s="208">
        <v>4</v>
      </c>
      <c r="DY78" s="209">
        <v>4</v>
      </c>
      <c r="DZ78" s="209">
        <v>3</v>
      </c>
      <c r="EA78" s="209">
        <v>3</v>
      </c>
      <c r="EB78" s="95">
        <v>4</v>
      </c>
      <c r="ED78" s="228">
        <v>3</v>
      </c>
      <c r="EE78" s="228"/>
      <c r="EF78" s="228">
        <v>3</v>
      </c>
      <c r="EG78" s="228">
        <v>4</v>
      </c>
      <c r="EH78" s="228">
        <v>4</v>
      </c>
      <c r="EI78" s="47">
        <v>4</v>
      </c>
    </row>
    <row r="79" spans="1:139" s="4" customFormat="1" ht="29.25" customHeight="1">
      <c r="A79" s="34"/>
      <c r="B79" s="232" t="s">
        <v>117</v>
      </c>
      <c r="C79" s="67">
        <f t="shared" ref="C79:BF79" si="124">SUM(C75:C78)</f>
        <v>167</v>
      </c>
      <c r="D79" s="68">
        <f t="shared" si="124"/>
        <v>159</v>
      </c>
      <c r="E79" s="68">
        <f t="shared" si="124"/>
        <v>151</v>
      </c>
      <c r="F79" s="43">
        <f>SUM(F75:F78)</f>
        <v>139</v>
      </c>
      <c r="G79" s="43">
        <f>SUM(G75:G78)</f>
        <v>165</v>
      </c>
      <c r="H79" s="43">
        <f t="shared" ref="H79:AI79" si="125">SUM(H75:H78)</f>
        <v>132</v>
      </c>
      <c r="I79" s="43">
        <f t="shared" si="125"/>
        <v>160</v>
      </c>
      <c r="J79" s="43">
        <f>SUM(J75:J78)</f>
        <v>204</v>
      </c>
      <c r="K79" s="43">
        <f>SUM(K75:K78)</f>
        <v>238</v>
      </c>
      <c r="L79" s="43">
        <f>SUM(L75:L78)</f>
        <v>257</v>
      </c>
      <c r="M79" s="43">
        <f>SUM(M75:M78)</f>
        <v>245</v>
      </c>
      <c r="N79" s="49">
        <f>SUM(N75:N78)</f>
        <v>264</v>
      </c>
      <c r="O79" s="48">
        <f t="shared" si="125"/>
        <v>230</v>
      </c>
      <c r="P79" s="43">
        <f t="shared" si="125"/>
        <v>205</v>
      </c>
      <c r="Q79" s="43">
        <f t="shared" si="125"/>
        <v>195</v>
      </c>
      <c r="R79" s="43">
        <f t="shared" si="125"/>
        <v>197</v>
      </c>
      <c r="S79" s="43">
        <f t="shared" si="125"/>
        <v>228</v>
      </c>
      <c r="T79" s="43">
        <f t="shared" si="125"/>
        <v>188</v>
      </c>
      <c r="U79" s="43">
        <f t="shared" si="125"/>
        <v>196</v>
      </c>
      <c r="V79" s="43">
        <f>SUM(V75:V78)</f>
        <v>235</v>
      </c>
      <c r="W79" s="43">
        <f>SUM(W75:W78)</f>
        <v>279</v>
      </c>
      <c r="X79" s="43">
        <f>SUM(X75:X78)</f>
        <v>322</v>
      </c>
      <c r="Y79" s="43">
        <f>SUM(Y75:Y78)</f>
        <v>325</v>
      </c>
      <c r="Z79" s="49">
        <f>SUM(Z75:Z78)</f>
        <v>401</v>
      </c>
      <c r="AA79" s="48">
        <f t="shared" si="125"/>
        <v>397</v>
      </c>
      <c r="AB79" s="43">
        <f t="shared" si="125"/>
        <v>364</v>
      </c>
      <c r="AC79" s="43">
        <f t="shared" si="125"/>
        <v>346</v>
      </c>
      <c r="AD79" s="43">
        <f t="shared" si="125"/>
        <v>336</v>
      </c>
      <c r="AE79" s="43">
        <f t="shared" si="125"/>
        <v>393</v>
      </c>
      <c r="AF79" s="43">
        <f t="shared" si="125"/>
        <v>320</v>
      </c>
      <c r="AG79" s="43">
        <f t="shared" si="125"/>
        <v>356</v>
      </c>
      <c r="AH79" s="43">
        <f t="shared" si="125"/>
        <v>439</v>
      </c>
      <c r="AI79" s="43">
        <f t="shared" si="125"/>
        <v>517</v>
      </c>
      <c r="AJ79" s="43">
        <f t="shared" ref="AJ79" si="126">SUM(AJ75:AJ78)</f>
        <v>579</v>
      </c>
      <c r="AK79" s="43">
        <f>SUM(AK75:AK78)</f>
        <v>570</v>
      </c>
      <c r="AL79" s="49">
        <f>SUM(AL75:AL78)</f>
        <v>667</v>
      </c>
      <c r="AM79" s="64"/>
      <c r="AN79" s="43">
        <f t="shared" si="124"/>
        <v>102</v>
      </c>
      <c r="AO79" s="43">
        <f t="shared" si="124"/>
        <v>94</v>
      </c>
      <c r="AP79" s="43">
        <f t="shared" si="124"/>
        <v>102</v>
      </c>
      <c r="AQ79" s="43">
        <f>SUM(AQ75:AQ78)</f>
        <v>88</v>
      </c>
      <c r="AR79" s="43">
        <f>SUM(AR75:AR78)</f>
        <v>107</v>
      </c>
      <c r="AS79" s="43"/>
      <c r="AT79" s="43"/>
      <c r="AU79" s="44"/>
      <c r="AV79" s="68">
        <f t="shared" si="124"/>
        <v>137</v>
      </c>
      <c r="AW79" s="68">
        <f t="shared" si="124"/>
        <v>120</v>
      </c>
      <c r="AX79" s="68">
        <f t="shared" si="124"/>
        <v>135</v>
      </c>
      <c r="AY79" s="43">
        <f>SUM(AY75:AY78)</f>
        <v>122</v>
      </c>
      <c r="AZ79" s="43">
        <f>SUM(AZ75:AZ78)</f>
        <v>140</v>
      </c>
      <c r="BA79" s="43"/>
      <c r="BB79" s="43"/>
      <c r="BC79" s="44"/>
      <c r="BD79" s="67">
        <f t="shared" si="124"/>
        <v>239</v>
      </c>
      <c r="BE79" s="68">
        <f t="shared" si="124"/>
        <v>214</v>
      </c>
      <c r="BF79" s="68">
        <f t="shared" si="124"/>
        <v>237</v>
      </c>
      <c r="BG79" s="43">
        <f>SUM(BG75:BG78)</f>
        <v>210</v>
      </c>
      <c r="BH79" s="43">
        <f>SUM(BH75:BH78)</f>
        <v>247</v>
      </c>
      <c r="BI79" s="43">
        <f t="shared" ref="BI79:CT79" si="127">SUM(BI75:BI78)</f>
        <v>198</v>
      </c>
      <c r="BJ79" s="43">
        <f t="shared" si="127"/>
        <v>252</v>
      </c>
      <c r="BK79" s="43">
        <f>SUM(BK75:BK78)</f>
        <v>278</v>
      </c>
      <c r="BL79" s="43">
        <f>SUM(BL75:BL78)</f>
        <v>330</v>
      </c>
      <c r="BM79" s="43">
        <f>SUM(BM75:BM78)</f>
        <v>421</v>
      </c>
      <c r="BN79" s="43">
        <f>SUM(BN75:BN78)</f>
        <v>406</v>
      </c>
      <c r="BO79" s="49">
        <f>SUM(BO75:BO78)</f>
        <v>519</v>
      </c>
      <c r="BP79" s="48">
        <f t="shared" si="127"/>
        <v>146</v>
      </c>
      <c r="BQ79" s="43">
        <f t="shared" si="127"/>
        <v>132</v>
      </c>
      <c r="BR79" s="43">
        <f t="shared" si="127"/>
        <v>144</v>
      </c>
      <c r="BS79" s="43">
        <f t="shared" si="127"/>
        <v>119</v>
      </c>
      <c r="BT79" s="43">
        <f t="shared" si="127"/>
        <v>157</v>
      </c>
      <c r="BU79" s="43">
        <f t="shared" si="127"/>
        <v>107</v>
      </c>
      <c r="BV79" s="43">
        <f t="shared" si="127"/>
        <v>147</v>
      </c>
      <c r="BW79" s="43">
        <f>SUM(BW75:BW78)</f>
        <v>200</v>
      </c>
      <c r="BX79" s="43">
        <f>SUM(BX75:BX78)</f>
        <v>193</v>
      </c>
      <c r="BY79" s="43">
        <f>SUM(BY75:BY78)</f>
        <v>290</v>
      </c>
      <c r="BZ79" s="43">
        <f>SUM(BZ75:BZ78)</f>
        <v>298</v>
      </c>
      <c r="CA79" s="49">
        <f>SUM(CA75:CA78)</f>
        <v>397</v>
      </c>
      <c r="CB79" s="48">
        <f t="shared" si="127"/>
        <v>84</v>
      </c>
      <c r="CC79" s="43">
        <f t="shared" si="127"/>
        <v>63</v>
      </c>
      <c r="CD79" s="43">
        <f t="shared" si="127"/>
        <v>87</v>
      </c>
      <c r="CE79" s="43">
        <f t="shared" si="127"/>
        <v>74</v>
      </c>
      <c r="CF79" s="43">
        <f t="shared" si="127"/>
        <v>89</v>
      </c>
      <c r="CG79" s="43">
        <f t="shared" si="127"/>
        <v>66</v>
      </c>
      <c r="CH79" s="43">
        <f t="shared" si="127"/>
        <v>72</v>
      </c>
      <c r="CI79" s="43">
        <f>SUM(CI75:CI78)</f>
        <v>95</v>
      </c>
      <c r="CJ79" s="43">
        <f>SUM(CJ75:CJ78)</f>
        <v>129</v>
      </c>
      <c r="CK79" s="43">
        <f>SUM(CK75:CK78)</f>
        <v>197</v>
      </c>
      <c r="CL79" s="43">
        <f>SUM(CL75:CL78)</f>
        <v>206</v>
      </c>
      <c r="CM79" s="49">
        <f>SUM(CM75:CM78)</f>
        <v>300</v>
      </c>
      <c r="CN79" s="48">
        <f t="shared" si="127"/>
        <v>50</v>
      </c>
      <c r="CO79" s="43">
        <f t="shared" si="127"/>
        <v>26</v>
      </c>
      <c r="CP79" s="43">
        <f t="shared" si="127"/>
        <v>43</v>
      </c>
      <c r="CQ79" s="43">
        <f t="shared" si="127"/>
        <v>33</v>
      </c>
      <c r="CR79" s="43">
        <f t="shared" si="127"/>
        <v>42</v>
      </c>
      <c r="CS79" s="43">
        <f t="shared" si="127"/>
        <v>31</v>
      </c>
      <c r="CT79" s="43">
        <f t="shared" si="127"/>
        <v>34</v>
      </c>
      <c r="CU79" s="43">
        <f>SUM(CU75:CU78)</f>
        <v>40</v>
      </c>
      <c r="CV79" s="43">
        <f>SUM(CV75:CV78)</f>
        <v>63</v>
      </c>
      <c r="CW79" s="43">
        <f>SUM(CW75:CW78)</f>
        <v>105</v>
      </c>
      <c r="CX79" s="43">
        <f>SUM(CX75:CX78)</f>
        <v>143</v>
      </c>
      <c r="CY79" s="49">
        <f>SUM(CY75:CY78)</f>
        <v>206</v>
      </c>
      <c r="CZ79" s="257">
        <v>0.60201511335012592</v>
      </c>
      <c r="DA79" s="100">
        <v>0.58791208791208793</v>
      </c>
      <c r="DB79" s="100">
        <v>0.68497109826589597</v>
      </c>
      <c r="DC79" s="100">
        <v>0.625</v>
      </c>
      <c r="DD79" s="100">
        <v>0.62849872773536897</v>
      </c>
      <c r="DE79" s="98">
        <f>BI79/AF79</f>
        <v>0.61875000000000002</v>
      </c>
      <c r="DF79" s="100">
        <f>BJ79/AG79</f>
        <v>0.7078651685393258</v>
      </c>
      <c r="DG79" s="98">
        <f t="shared" si="122"/>
        <v>0.63325740318906609</v>
      </c>
      <c r="DH79" s="98">
        <f t="shared" si="122"/>
        <v>0.63829787234042556</v>
      </c>
      <c r="DI79" s="98">
        <f t="shared" si="122"/>
        <v>0.72711571675302245</v>
      </c>
      <c r="DJ79" s="98">
        <f t="shared" si="123"/>
        <v>0.71228070175438596</v>
      </c>
      <c r="DK79" s="255">
        <f t="shared" si="121"/>
        <v>0.7781109445277361</v>
      </c>
      <c r="DL79" s="208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50"/>
      <c r="DX79" s="208"/>
      <c r="DY79" s="209"/>
      <c r="DZ79" s="209"/>
      <c r="EA79" s="209"/>
      <c r="EB79" s="95"/>
      <c r="ED79" s="228"/>
      <c r="EE79" s="228"/>
      <c r="EF79" s="228"/>
      <c r="EG79" s="228"/>
      <c r="EH79" s="228"/>
      <c r="EI79" s="47"/>
    </row>
    <row r="80" spans="1:139" s="4" customFormat="1" ht="29.25" customHeight="1" thickBot="1">
      <c r="A80" s="347" t="s">
        <v>193</v>
      </c>
      <c r="B80" s="349"/>
      <c r="C80" s="67">
        <f t="shared" ref="C80:BF80" si="128">SUM(C75:C77)</f>
        <v>165</v>
      </c>
      <c r="D80" s="68">
        <f t="shared" si="128"/>
        <v>155</v>
      </c>
      <c r="E80" s="68">
        <f t="shared" si="128"/>
        <v>142</v>
      </c>
      <c r="F80" s="43">
        <f>SUM(F75:F77)</f>
        <v>138</v>
      </c>
      <c r="G80" s="43">
        <f>SUM(G75:G77)</f>
        <v>159</v>
      </c>
      <c r="H80" s="43">
        <f t="shared" ref="H80:AI80" si="129">SUM(H75:H77)</f>
        <v>132</v>
      </c>
      <c r="I80" s="43">
        <f t="shared" si="129"/>
        <v>156</v>
      </c>
      <c r="J80" s="43">
        <f>SUM(J75:J77)</f>
        <v>191</v>
      </c>
      <c r="K80" s="43">
        <f>SUM(K75:K77)</f>
        <v>234</v>
      </c>
      <c r="L80" s="43">
        <f>SUM(L75:L77)</f>
        <v>240</v>
      </c>
      <c r="M80" s="45">
        <f>SUM(M75:M77)</f>
        <v>240</v>
      </c>
      <c r="N80" s="45">
        <f>SUM(N75:N77)</f>
        <v>250</v>
      </c>
      <c r="O80" s="123">
        <f t="shared" si="129"/>
        <v>220</v>
      </c>
      <c r="P80" s="124">
        <f t="shared" si="129"/>
        <v>199</v>
      </c>
      <c r="Q80" s="124">
        <f t="shared" si="129"/>
        <v>195</v>
      </c>
      <c r="R80" s="124">
        <f t="shared" si="129"/>
        <v>193</v>
      </c>
      <c r="S80" s="124">
        <f t="shared" si="129"/>
        <v>217</v>
      </c>
      <c r="T80" s="124">
        <f t="shared" si="129"/>
        <v>188</v>
      </c>
      <c r="U80" s="124">
        <f t="shared" si="129"/>
        <v>185</v>
      </c>
      <c r="V80" s="124">
        <f>SUM(V75:V77)</f>
        <v>224</v>
      </c>
      <c r="W80" s="124">
        <f>SUM(W75:W77)</f>
        <v>269</v>
      </c>
      <c r="X80" s="124">
        <f>SUM(X75:X77)</f>
        <v>311</v>
      </c>
      <c r="Y80" s="53">
        <f>SUM(Y75:Y77)</f>
        <v>315</v>
      </c>
      <c r="Z80" s="53">
        <f>SUM(Z75:Z77)</f>
        <v>384</v>
      </c>
      <c r="AA80" s="123">
        <f t="shared" si="129"/>
        <v>385</v>
      </c>
      <c r="AB80" s="124">
        <f t="shared" si="129"/>
        <v>354</v>
      </c>
      <c r="AC80" s="124">
        <f t="shared" si="129"/>
        <v>337</v>
      </c>
      <c r="AD80" s="124">
        <f t="shared" si="129"/>
        <v>331</v>
      </c>
      <c r="AE80" s="124">
        <f t="shared" si="129"/>
        <v>376</v>
      </c>
      <c r="AF80" s="124">
        <f t="shared" si="129"/>
        <v>320</v>
      </c>
      <c r="AG80" s="124">
        <f t="shared" si="129"/>
        <v>341</v>
      </c>
      <c r="AH80" s="124">
        <f t="shared" si="129"/>
        <v>415</v>
      </c>
      <c r="AI80" s="124">
        <f t="shared" si="129"/>
        <v>503</v>
      </c>
      <c r="AJ80" s="124">
        <f t="shared" ref="AJ80" si="130">SUM(AJ75:AJ77)</f>
        <v>551</v>
      </c>
      <c r="AK80" s="53">
        <f>SUM(AK75:AK77)</f>
        <v>555</v>
      </c>
      <c r="AL80" s="54">
        <f>SUM(AL75:AL77)</f>
        <v>636</v>
      </c>
      <c r="AM80" s="64"/>
      <c r="AN80" s="43">
        <f>SUM(AN75:AN77)</f>
        <v>102</v>
      </c>
      <c r="AO80" s="43">
        <f t="shared" si="128"/>
        <v>94</v>
      </c>
      <c r="AP80" s="43">
        <f>SUM(AP75:AP77)</f>
        <v>102</v>
      </c>
      <c r="AQ80" s="43">
        <f>SUM(AQ75:AQ77)</f>
        <v>88</v>
      </c>
      <c r="AR80" s="43">
        <f>SUM(AR75:AR77)</f>
        <v>107</v>
      </c>
      <c r="AS80" s="43"/>
      <c r="AT80" s="43"/>
      <c r="AU80" s="44"/>
      <c r="AV80" s="68">
        <f t="shared" si="128"/>
        <v>137</v>
      </c>
      <c r="AW80" s="68">
        <f t="shared" si="128"/>
        <v>120</v>
      </c>
      <c r="AX80" s="68">
        <f t="shared" si="128"/>
        <v>135</v>
      </c>
      <c r="AY80" s="43">
        <f>SUM(AY75:AY77)</f>
        <v>122</v>
      </c>
      <c r="AZ80" s="43">
        <f>SUM(AZ75:AZ77)</f>
        <v>140</v>
      </c>
      <c r="BA80" s="43"/>
      <c r="BB80" s="43"/>
      <c r="BC80" s="44"/>
      <c r="BD80" s="67">
        <f t="shared" si="128"/>
        <v>239</v>
      </c>
      <c r="BE80" s="68">
        <f t="shared" si="128"/>
        <v>214</v>
      </c>
      <c r="BF80" s="68">
        <f t="shared" si="128"/>
        <v>237</v>
      </c>
      <c r="BG80" s="43">
        <f>SUM(BG75:BG77)</f>
        <v>210</v>
      </c>
      <c r="BH80" s="43">
        <f>SUM(BH75:BH77)</f>
        <v>247</v>
      </c>
      <c r="BI80" s="43">
        <f t="shared" ref="BI80:CT80" si="131">SUM(BI75:BI77)</f>
        <v>198</v>
      </c>
      <c r="BJ80" s="43">
        <f t="shared" si="131"/>
        <v>252</v>
      </c>
      <c r="BK80" s="43">
        <f>SUM(BK75:BK77)</f>
        <v>278</v>
      </c>
      <c r="BL80" s="43">
        <f>SUM(BL75:BL77)</f>
        <v>330</v>
      </c>
      <c r="BM80" s="43">
        <f>SUM(BM75:BM77)</f>
        <v>421</v>
      </c>
      <c r="BN80" s="43">
        <f>SUM(BN75:BN77)</f>
        <v>406</v>
      </c>
      <c r="BO80" s="49">
        <f>SUM(BO75:BO77)</f>
        <v>519</v>
      </c>
      <c r="BP80" s="48">
        <f t="shared" si="131"/>
        <v>146</v>
      </c>
      <c r="BQ80" s="43">
        <f t="shared" si="131"/>
        <v>132</v>
      </c>
      <c r="BR80" s="43">
        <f t="shared" si="131"/>
        <v>144</v>
      </c>
      <c r="BS80" s="43">
        <f t="shared" si="131"/>
        <v>119</v>
      </c>
      <c r="BT80" s="43">
        <f t="shared" si="131"/>
        <v>157</v>
      </c>
      <c r="BU80" s="43">
        <f t="shared" si="131"/>
        <v>107</v>
      </c>
      <c r="BV80" s="43">
        <f t="shared" si="131"/>
        <v>147</v>
      </c>
      <c r="BW80" s="43">
        <f>SUM(BW75:BW77)</f>
        <v>200</v>
      </c>
      <c r="BX80" s="43">
        <f>SUM(BX75:BX77)</f>
        <v>193</v>
      </c>
      <c r="BY80" s="43">
        <f>SUM(BY75:BY77)</f>
        <v>290</v>
      </c>
      <c r="BZ80" s="43">
        <f>SUM(BZ75:BZ77)</f>
        <v>298</v>
      </c>
      <c r="CA80" s="49"/>
      <c r="CB80" s="48">
        <f t="shared" si="131"/>
        <v>84</v>
      </c>
      <c r="CC80" s="43">
        <f t="shared" si="131"/>
        <v>63</v>
      </c>
      <c r="CD80" s="43">
        <f t="shared" si="131"/>
        <v>87</v>
      </c>
      <c r="CE80" s="43">
        <f t="shared" si="131"/>
        <v>74</v>
      </c>
      <c r="CF80" s="43">
        <f t="shared" si="131"/>
        <v>89</v>
      </c>
      <c r="CG80" s="43">
        <f t="shared" si="131"/>
        <v>66</v>
      </c>
      <c r="CH80" s="43">
        <f t="shared" si="131"/>
        <v>72</v>
      </c>
      <c r="CI80" s="43">
        <f>SUM(CI75:CI77)</f>
        <v>95</v>
      </c>
      <c r="CJ80" s="43">
        <f>SUM(CJ75:CJ77)</f>
        <v>129</v>
      </c>
      <c r="CK80" s="43">
        <f>SUM(CK75:CK77)</f>
        <v>197</v>
      </c>
      <c r="CL80" s="43">
        <f>SUM(CL75:CL77)</f>
        <v>206</v>
      </c>
      <c r="CM80" s="49"/>
      <c r="CN80" s="48">
        <f t="shared" si="131"/>
        <v>50</v>
      </c>
      <c r="CO80" s="43">
        <f t="shared" si="131"/>
        <v>26</v>
      </c>
      <c r="CP80" s="43">
        <f t="shared" si="131"/>
        <v>43</v>
      </c>
      <c r="CQ80" s="43">
        <f t="shared" si="131"/>
        <v>33</v>
      </c>
      <c r="CR80" s="43">
        <f t="shared" si="131"/>
        <v>42</v>
      </c>
      <c r="CS80" s="43">
        <f t="shared" si="131"/>
        <v>31</v>
      </c>
      <c r="CT80" s="43">
        <f t="shared" si="131"/>
        <v>34</v>
      </c>
      <c r="CU80" s="43">
        <f>SUM(CU75:CU77)</f>
        <v>40</v>
      </c>
      <c r="CV80" s="43">
        <f>SUM(CV75:CV77)</f>
        <v>63</v>
      </c>
      <c r="CW80" s="43">
        <f>SUM(CW75:CW77)</f>
        <v>105</v>
      </c>
      <c r="CX80" s="43">
        <f>SUM(CX75:CX77)</f>
        <v>143</v>
      </c>
      <c r="CY80" s="49"/>
      <c r="CZ80" s="254">
        <v>0.62077922077922076</v>
      </c>
      <c r="DA80" s="98">
        <v>0.60451977401129942</v>
      </c>
      <c r="DB80" s="98">
        <v>0.70326409495548958</v>
      </c>
      <c r="DC80" s="98">
        <v>0.6344410876132931</v>
      </c>
      <c r="DD80" s="98">
        <v>0.65691489361702127</v>
      </c>
      <c r="DE80" s="98">
        <f>BI80/AF80</f>
        <v>0.61875000000000002</v>
      </c>
      <c r="DF80" s="100">
        <f>BJ80/AG80</f>
        <v>0.73900293255131966</v>
      </c>
      <c r="DG80" s="100">
        <f t="shared" si="122"/>
        <v>0.66987951807228918</v>
      </c>
      <c r="DH80" s="100">
        <f t="shared" si="122"/>
        <v>0.6560636182902585</v>
      </c>
      <c r="DI80" s="100">
        <f t="shared" si="122"/>
        <v>0.76406533575317603</v>
      </c>
      <c r="DJ80" s="100">
        <f t="shared" si="123"/>
        <v>0.7315315315315315</v>
      </c>
      <c r="DK80" s="258">
        <f t="shared" si="121"/>
        <v>0.81603773584905659</v>
      </c>
      <c r="DL80" s="208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50"/>
      <c r="DX80" s="208"/>
      <c r="DY80" s="209"/>
      <c r="DZ80" s="209"/>
      <c r="EA80" s="209"/>
      <c r="EB80" s="95"/>
      <c r="ED80" s="228"/>
      <c r="EE80" s="228"/>
      <c r="EF80" s="228"/>
      <c r="EG80" s="228"/>
      <c r="EH80" s="228"/>
      <c r="EI80" s="47"/>
    </row>
    <row r="81" spans="1:139" s="4" customFormat="1" ht="38.25" customHeight="1">
      <c r="A81" s="343" t="s">
        <v>130</v>
      </c>
      <c r="B81" s="344"/>
      <c r="C81" s="131"/>
      <c r="D81" s="132"/>
      <c r="E81" s="218"/>
      <c r="F81" s="207"/>
      <c r="G81" s="207"/>
      <c r="H81" s="207"/>
      <c r="I81" s="207"/>
      <c r="J81" s="207"/>
      <c r="K81" s="207"/>
      <c r="L81" s="207"/>
      <c r="M81" s="207"/>
      <c r="N81" s="122"/>
      <c r="O81" s="126"/>
      <c r="P81" s="127"/>
      <c r="Q81" s="207"/>
      <c r="R81" s="223"/>
      <c r="S81" s="223"/>
      <c r="T81" s="223"/>
      <c r="U81" s="223"/>
      <c r="V81" s="223"/>
      <c r="W81" s="223"/>
      <c r="X81" s="223"/>
      <c r="Y81" s="223"/>
      <c r="Z81" s="129"/>
      <c r="AA81" s="131"/>
      <c r="AB81" s="128"/>
      <c r="AC81" s="212"/>
      <c r="AD81" s="223"/>
      <c r="AE81" s="223"/>
      <c r="AF81" s="223"/>
      <c r="AG81" s="223"/>
      <c r="AH81" s="223"/>
      <c r="AI81" s="223"/>
      <c r="AJ81" s="223"/>
      <c r="AK81" s="223"/>
      <c r="AL81" s="129"/>
      <c r="AM81" s="64"/>
      <c r="AN81" s="56"/>
      <c r="AO81" s="56"/>
      <c r="AP81" s="209"/>
      <c r="AQ81" s="209"/>
      <c r="AR81" s="209"/>
      <c r="AS81" s="209"/>
      <c r="AT81" s="209"/>
      <c r="AU81" s="105"/>
      <c r="AV81" s="71"/>
      <c r="AW81" s="71"/>
      <c r="AX81" s="220"/>
      <c r="AY81" s="209"/>
      <c r="AZ81" s="209"/>
      <c r="BA81" s="209"/>
      <c r="BB81" s="209"/>
      <c r="BC81" s="105"/>
      <c r="BD81" s="131"/>
      <c r="BE81" s="132"/>
      <c r="BF81" s="218"/>
      <c r="BG81" s="207"/>
      <c r="BH81" s="207"/>
      <c r="BI81" s="207"/>
      <c r="BJ81" s="207"/>
      <c r="BK81" s="207"/>
      <c r="BL81" s="207"/>
      <c r="BM81" s="207"/>
      <c r="BN81" s="207"/>
      <c r="BO81" s="122"/>
      <c r="BP81" s="271"/>
      <c r="BQ81" s="127"/>
      <c r="BR81" s="207"/>
      <c r="BS81" s="207"/>
      <c r="BT81" s="207"/>
      <c r="BU81" s="207"/>
      <c r="BV81" s="207"/>
      <c r="BW81" s="207"/>
      <c r="BX81" s="207"/>
      <c r="BY81" s="207"/>
      <c r="BZ81" s="207"/>
      <c r="CA81" s="122"/>
      <c r="CB81" s="271"/>
      <c r="CC81" s="127"/>
      <c r="CD81" s="207"/>
      <c r="CE81" s="207"/>
      <c r="CF81" s="207"/>
      <c r="CG81" s="207"/>
      <c r="CH81" s="207"/>
      <c r="CI81" s="207"/>
      <c r="CJ81" s="207"/>
      <c r="CK81" s="207"/>
      <c r="CL81" s="207"/>
      <c r="CM81" s="122"/>
      <c r="CN81" s="272"/>
      <c r="CO81" s="127"/>
      <c r="CP81" s="207"/>
      <c r="CQ81" s="207"/>
      <c r="CR81" s="207"/>
      <c r="CS81" s="207"/>
      <c r="CT81" s="207"/>
      <c r="CU81" s="207"/>
      <c r="CV81" s="207"/>
      <c r="CW81" s="207"/>
      <c r="CX81" s="207"/>
      <c r="CY81" s="122"/>
      <c r="CZ81" s="214"/>
      <c r="DA81" s="215"/>
      <c r="DB81" s="223"/>
      <c r="DC81" s="223"/>
      <c r="DD81" s="223"/>
      <c r="DE81" s="215"/>
      <c r="DF81" s="273"/>
      <c r="DG81" s="273"/>
      <c r="DH81" s="273"/>
      <c r="DI81" s="273"/>
      <c r="DJ81" s="273"/>
      <c r="DK81" s="274"/>
      <c r="DL81" s="126"/>
      <c r="DM81" s="127"/>
      <c r="DN81" s="207"/>
      <c r="DO81" s="207"/>
      <c r="DP81" s="207"/>
      <c r="DQ81" s="207"/>
      <c r="DR81" s="207"/>
      <c r="DS81" s="207"/>
      <c r="DT81" s="207"/>
      <c r="DU81" s="207"/>
      <c r="DV81" s="207"/>
      <c r="DW81" s="122"/>
      <c r="DX81" s="126"/>
      <c r="DY81" s="127"/>
      <c r="DZ81" s="207"/>
      <c r="EA81" s="207"/>
      <c r="EB81" s="146"/>
      <c r="EC81" s="141"/>
      <c r="ED81" s="275"/>
      <c r="EE81" s="275"/>
      <c r="EF81" s="275"/>
      <c r="EG81" s="275"/>
      <c r="EH81" s="275"/>
      <c r="EI81" s="276"/>
    </row>
    <row r="82" spans="1:139" s="4" customFormat="1" ht="29.25" customHeight="1">
      <c r="A82" s="34"/>
      <c r="B82" s="301" t="s">
        <v>82</v>
      </c>
      <c r="C82" s="219">
        <v>206</v>
      </c>
      <c r="D82" s="220">
        <v>178</v>
      </c>
      <c r="E82" s="220">
        <v>204</v>
      </c>
      <c r="F82" s="209">
        <v>214</v>
      </c>
      <c r="G82" s="209">
        <v>247</v>
      </c>
      <c r="H82" s="209">
        <v>239</v>
      </c>
      <c r="I82" s="209">
        <v>254</v>
      </c>
      <c r="J82" s="209">
        <v>301</v>
      </c>
      <c r="K82" s="209">
        <v>339</v>
      </c>
      <c r="L82" s="209">
        <v>469</v>
      </c>
      <c r="M82" s="209">
        <v>454</v>
      </c>
      <c r="N82" s="50">
        <v>516</v>
      </c>
      <c r="O82" s="208">
        <v>234</v>
      </c>
      <c r="P82" s="209">
        <v>230</v>
      </c>
      <c r="Q82" s="209">
        <v>256</v>
      </c>
      <c r="R82" s="225">
        <v>275</v>
      </c>
      <c r="S82" s="225">
        <v>272</v>
      </c>
      <c r="T82" s="225">
        <v>282</v>
      </c>
      <c r="U82" s="225">
        <v>300</v>
      </c>
      <c r="V82" s="225">
        <v>360</v>
      </c>
      <c r="W82" s="225">
        <v>427</v>
      </c>
      <c r="X82" s="225">
        <v>483</v>
      </c>
      <c r="Y82" s="225">
        <v>472</v>
      </c>
      <c r="Z82" s="58">
        <v>553</v>
      </c>
      <c r="AA82" s="219">
        <v>440</v>
      </c>
      <c r="AB82" s="116">
        <v>408</v>
      </c>
      <c r="AC82" s="116">
        <f>E82+Q82</f>
        <v>460</v>
      </c>
      <c r="AD82" s="209">
        <f>R82+F82</f>
        <v>489</v>
      </c>
      <c r="AE82" s="209">
        <v>519</v>
      </c>
      <c r="AF82" s="209">
        <v>521</v>
      </c>
      <c r="AG82" s="209">
        <v>554</v>
      </c>
      <c r="AH82" s="225">
        <v>661</v>
      </c>
      <c r="AI82" s="225">
        <v>766</v>
      </c>
      <c r="AJ82" s="225">
        <v>952</v>
      </c>
      <c r="AK82" s="225">
        <v>926</v>
      </c>
      <c r="AL82" s="58">
        <v>1069</v>
      </c>
      <c r="AM82" s="64"/>
      <c r="AN82" s="209">
        <v>130</v>
      </c>
      <c r="AO82" s="209">
        <v>133</v>
      </c>
      <c r="AP82" s="209">
        <v>138</v>
      </c>
      <c r="AQ82" s="209">
        <v>153</v>
      </c>
      <c r="AR82" s="209">
        <v>196</v>
      </c>
      <c r="AS82" s="209"/>
      <c r="AT82" s="209"/>
      <c r="AU82" s="105"/>
      <c r="AV82" s="220">
        <v>155</v>
      </c>
      <c r="AW82" s="220">
        <v>163</v>
      </c>
      <c r="AX82" s="220">
        <v>171</v>
      </c>
      <c r="AY82" s="209">
        <v>197</v>
      </c>
      <c r="AZ82" s="209">
        <v>208</v>
      </c>
      <c r="BA82" s="209"/>
      <c r="BB82" s="209"/>
      <c r="BC82" s="105"/>
      <c r="BD82" s="219">
        <v>285</v>
      </c>
      <c r="BE82" s="220">
        <v>296</v>
      </c>
      <c r="BF82" s="220">
        <f>AP82+AX82</f>
        <v>309</v>
      </c>
      <c r="BG82" s="209">
        <f>AY82+AQ82</f>
        <v>350</v>
      </c>
      <c r="BH82" s="209">
        <v>404</v>
      </c>
      <c r="BI82" s="209">
        <v>378</v>
      </c>
      <c r="BJ82" s="209">
        <v>451</v>
      </c>
      <c r="BK82" s="209">
        <v>451</v>
      </c>
      <c r="BL82" s="209">
        <v>597</v>
      </c>
      <c r="BM82" s="209">
        <v>838</v>
      </c>
      <c r="BN82" s="209">
        <v>788</v>
      </c>
      <c r="BO82" s="50">
        <v>993</v>
      </c>
      <c r="BP82" s="224">
        <v>143</v>
      </c>
      <c r="BQ82" s="209">
        <v>165</v>
      </c>
      <c r="BR82" s="209">
        <v>225</v>
      </c>
      <c r="BS82" s="209">
        <v>178</v>
      </c>
      <c r="BT82" s="209">
        <v>264</v>
      </c>
      <c r="BU82" s="209">
        <v>220</v>
      </c>
      <c r="BV82" s="209">
        <v>303</v>
      </c>
      <c r="BW82" s="209">
        <v>354</v>
      </c>
      <c r="BX82" s="209">
        <v>358</v>
      </c>
      <c r="BY82" s="209">
        <v>670</v>
      </c>
      <c r="BZ82" s="209">
        <v>661</v>
      </c>
      <c r="CA82" s="50">
        <v>857</v>
      </c>
      <c r="CB82" s="224">
        <v>69</v>
      </c>
      <c r="CC82" s="209">
        <v>67</v>
      </c>
      <c r="CD82" s="209">
        <v>136</v>
      </c>
      <c r="CE82" s="209">
        <v>106</v>
      </c>
      <c r="CF82" s="209">
        <v>156</v>
      </c>
      <c r="CG82" s="209">
        <v>134</v>
      </c>
      <c r="CH82" s="209">
        <v>148</v>
      </c>
      <c r="CI82" s="209">
        <v>229</v>
      </c>
      <c r="CJ82" s="209">
        <v>259</v>
      </c>
      <c r="CK82" s="209">
        <v>473</v>
      </c>
      <c r="CL82" s="209">
        <v>498</v>
      </c>
      <c r="CM82" s="50">
        <v>756</v>
      </c>
      <c r="CN82" s="227">
        <v>26</v>
      </c>
      <c r="CO82" s="209">
        <v>22</v>
      </c>
      <c r="CP82" s="209">
        <v>41</v>
      </c>
      <c r="CQ82" s="209">
        <v>54</v>
      </c>
      <c r="CR82" s="209">
        <v>62</v>
      </c>
      <c r="CS82" s="209">
        <v>75</v>
      </c>
      <c r="CT82" s="209">
        <v>85</v>
      </c>
      <c r="CU82" s="209">
        <v>96</v>
      </c>
      <c r="CV82" s="209">
        <v>166</v>
      </c>
      <c r="CW82" s="209">
        <v>297</v>
      </c>
      <c r="CX82" s="209">
        <v>333</v>
      </c>
      <c r="CY82" s="50">
        <v>588</v>
      </c>
      <c r="CZ82" s="229">
        <v>0.64772727272727271</v>
      </c>
      <c r="DA82" s="230">
        <v>0.72549019607843135</v>
      </c>
      <c r="DB82" s="230">
        <v>0.67173913043478262</v>
      </c>
      <c r="DC82" s="230">
        <v>0.71574642126789367</v>
      </c>
      <c r="DD82" s="230">
        <v>0.77842003853564545</v>
      </c>
      <c r="DE82" s="230">
        <f>BI82/AF82</f>
        <v>0.72552783109404995</v>
      </c>
      <c r="DF82" s="99">
        <f>BJ82/AG82</f>
        <v>0.8140794223826715</v>
      </c>
      <c r="DG82" s="230">
        <f>BK82/AH82</f>
        <v>0.68229954614220878</v>
      </c>
      <c r="DH82" s="230">
        <f>BL82/AI82</f>
        <v>0.77937336814621405</v>
      </c>
      <c r="DI82" s="230">
        <f>BM82/AJ82</f>
        <v>0.88025210084033612</v>
      </c>
      <c r="DJ82" s="230">
        <f t="shared" ref="DJ82" si="132">BN82/AK82</f>
        <v>0.85097192224622031</v>
      </c>
      <c r="DK82" s="194">
        <f t="shared" ref="DK82:DK87" si="133">BO82/AL82</f>
        <v>0.92890551917680075</v>
      </c>
      <c r="DL82" s="208">
        <v>41</v>
      </c>
      <c r="DM82" s="209">
        <v>34</v>
      </c>
      <c r="DN82" s="209">
        <v>34</v>
      </c>
      <c r="DO82" s="209">
        <v>36</v>
      </c>
      <c r="DP82" s="209">
        <v>39</v>
      </c>
      <c r="DQ82" s="209">
        <v>40</v>
      </c>
      <c r="DR82" s="209">
        <v>41</v>
      </c>
      <c r="DS82" s="209">
        <v>43</v>
      </c>
      <c r="DT82" s="209">
        <v>44</v>
      </c>
      <c r="DU82" s="209">
        <v>46</v>
      </c>
      <c r="DV82" s="209">
        <v>81</v>
      </c>
      <c r="DW82" s="50">
        <v>76</v>
      </c>
      <c r="DX82" s="208">
        <v>36</v>
      </c>
      <c r="DY82" s="209">
        <v>31</v>
      </c>
      <c r="DZ82" s="209">
        <v>33</v>
      </c>
      <c r="EA82" s="209">
        <v>36</v>
      </c>
      <c r="EB82" s="95">
        <v>38</v>
      </c>
      <c r="EC82" s="97">
        <v>39</v>
      </c>
      <c r="ED82" s="228">
        <v>42</v>
      </c>
      <c r="EE82" s="228">
        <v>43</v>
      </c>
      <c r="EF82" s="228">
        <v>43</v>
      </c>
      <c r="EG82" s="228">
        <v>44</v>
      </c>
      <c r="EH82" s="228">
        <v>49</v>
      </c>
      <c r="EI82" s="47">
        <v>59</v>
      </c>
    </row>
    <row r="83" spans="1:139" s="4" customFormat="1" ht="29.25" customHeight="1">
      <c r="A83" s="34"/>
      <c r="B83" s="301" t="s">
        <v>83</v>
      </c>
      <c r="C83" s="219">
        <v>59</v>
      </c>
      <c r="D83" s="220">
        <v>58</v>
      </c>
      <c r="E83" s="220">
        <v>54</v>
      </c>
      <c r="F83" s="209">
        <v>39</v>
      </c>
      <c r="G83" s="209">
        <v>42</v>
      </c>
      <c r="H83" s="209"/>
      <c r="I83" s="209"/>
      <c r="J83" s="209">
        <v>50</v>
      </c>
      <c r="K83" s="209">
        <v>40</v>
      </c>
      <c r="L83" s="209">
        <v>78</v>
      </c>
      <c r="M83" s="209">
        <v>65</v>
      </c>
      <c r="N83" s="50">
        <v>43</v>
      </c>
      <c r="O83" s="208">
        <v>54</v>
      </c>
      <c r="P83" s="209">
        <v>39</v>
      </c>
      <c r="Q83" s="209">
        <v>33</v>
      </c>
      <c r="R83" s="225">
        <v>37</v>
      </c>
      <c r="S83" s="225">
        <v>48</v>
      </c>
      <c r="T83" s="225"/>
      <c r="U83" s="225"/>
      <c r="V83" s="225">
        <v>36</v>
      </c>
      <c r="W83" s="225">
        <v>44</v>
      </c>
      <c r="X83" s="225">
        <v>69</v>
      </c>
      <c r="Y83" s="225">
        <v>55</v>
      </c>
      <c r="Z83" s="58">
        <v>134</v>
      </c>
      <c r="AA83" s="219">
        <v>113</v>
      </c>
      <c r="AB83" s="220">
        <v>97</v>
      </c>
      <c r="AC83" s="220">
        <v>87</v>
      </c>
      <c r="AD83" s="225">
        <v>76</v>
      </c>
      <c r="AE83" s="225">
        <v>90</v>
      </c>
      <c r="AF83" s="111"/>
      <c r="AG83" s="111"/>
      <c r="AH83" s="225">
        <v>86</v>
      </c>
      <c r="AI83" s="225">
        <v>84</v>
      </c>
      <c r="AJ83" s="225">
        <v>147</v>
      </c>
      <c r="AK83" s="225">
        <v>120</v>
      </c>
      <c r="AL83" s="58">
        <v>177</v>
      </c>
      <c r="AM83" s="64"/>
      <c r="AN83" s="209">
        <v>31</v>
      </c>
      <c r="AO83" s="209">
        <v>33</v>
      </c>
      <c r="AP83" s="209">
        <v>36</v>
      </c>
      <c r="AQ83" s="209">
        <v>16</v>
      </c>
      <c r="AR83" s="209">
        <v>17</v>
      </c>
      <c r="AS83" s="209"/>
      <c r="AT83" s="209"/>
      <c r="AU83" s="105"/>
      <c r="AV83" s="220">
        <v>28</v>
      </c>
      <c r="AW83" s="220">
        <v>19</v>
      </c>
      <c r="AX83" s="220">
        <v>18</v>
      </c>
      <c r="AY83" s="209">
        <v>14</v>
      </c>
      <c r="AZ83" s="209">
        <v>16</v>
      </c>
      <c r="BA83" s="209"/>
      <c r="BB83" s="209"/>
      <c r="BC83" s="105"/>
      <c r="BD83" s="219">
        <v>59</v>
      </c>
      <c r="BE83" s="220">
        <v>52</v>
      </c>
      <c r="BF83" s="220">
        <v>54</v>
      </c>
      <c r="BG83" s="209">
        <v>30</v>
      </c>
      <c r="BH83" s="209">
        <v>33</v>
      </c>
      <c r="BI83" s="209"/>
      <c r="BJ83" s="209"/>
      <c r="BK83" s="209">
        <v>58</v>
      </c>
      <c r="BL83" s="209">
        <v>29</v>
      </c>
      <c r="BM83" s="209">
        <v>85</v>
      </c>
      <c r="BN83" s="209">
        <v>55</v>
      </c>
      <c r="BO83" s="50">
        <v>66</v>
      </c>
      <c r="BP83" s="224">
        <v>34</v>
      </c>
      <c r="BQ83" s="225">
        <v>22</v>
      </c>
      <c r="BR83" s="225">
        <v>19</v>
      </c>
      <c r="BS83" s="225">
        <v>10</v>
      </c>
      <c r="BT83" s="225">
        <v>8</v>
      </c>
      <c r="BU83" s="225"/>
      <c r="BV83" s="225"/>
      <c r="BW83" s="225">
        <v>33</v>
      </c>
      <c r="BX83" s="225">
        <v>9</v>
      </c>
      <c r="BY83" s="225">
        <v>38</v>
      </c>
      <c r="BZ83" s="225">
        <v>30</v>
      </c>
      <c r="CA83" s="58">
        <v>59</v>
      </c>
      <c r="CB83" s="224">
        <v>20</v>
      </c>
      <c r="CC83" s="225">
        <v>17</v>
      </c>
      <c r="CD83" s="225">
        <v>13</v>
      </c>
      <c r="CE83" s="225">
        <v>4</v>
      </c>
      <c r="CF83" s="225">
        <v>2</v>
      </c>
      <c r="CG83" s="225"/>
      <c r="CH83" s="225"/>
      <c r="CI83" s="225">
        <v>6</v>
      </c>
      <c r="CJ83" s="225">
        <v>6</v>
      </c>
      <c r="CK83" s="225">
        <v>18</v>
      </c>
      <c r="CL83" s="225">
        <v>21</v>
      </c>
      <c r="CM83" s="58">
        <v>17</v>
      </c>
      <c r="CN83" s="224">
        <v>12</v>
      </c>
      <c r="CO83" s="225">
        <v>16</v>
      </c>
      <c r="CP83" s="225">
        <v>6</v>
      </c>
      <c r="CQ83" s="225">
        <v>2</v>
      </c>
      <c r="CR83" s="225">
        <v>2</v>
      </c>
      <c r="CS83" s="225"/>
      <c r="CT83" s="225"/>
      <c r="CU83" s="225">
        <v>0</v>
      </c>
      <c r="CV83" s="225">
        <v>0</v>
      </c>
      <c r="CW83" s="225">
        <v>2</v>
      </c>
      <c r="CX83" s="225">
        <v>14</v>
      </c>
      <c r="CY83" s="58">
        <v>5</v>
      </c>
      <c r="CZ83" s="229">
        <v>0.52212389380530977</v>
      </c>
      <c r="DA83" s="230">
        <v>0.53608247422680411</v>
      </c>
      <c r="DB83" s="230">
        <v>0.62068965517241381</v>
      </c>
      <c r="DC83" s="230">
        <v>0.39473684210526316</v>
      </c>
      <c r="DD83" s="230">
        <v>0.36666666666666664</v>
      </c>
      <c r="DE83" s="230"/>
      <c r="DF83" s="99"/>
      <c r="DG83" s="230">
        <f t="shared" ref="DG83:DI87" si="134">BK83/AH83</f>
        <v>0.67441860465116277</v>
      </c>
      <c r="DH83" s="230">
        <f t="shared" si="134"/>
        <v>0.34523809523809523</v>
      </c>
      <c r="DI83" s="230">
        <f t="shared" si="134"/>
        <v>0.57823129251700678</v>
      </c>
      <c r="DJ83" s="230">
        <f t="shared" ref="DJ83:DJ87" si="135">BN83/AK83</f>
        <v>0.45833333333333331</v>
      </c>
      <c r="DK83" s="194">
        <f t="shared" si="133"/>
        <v>0.3728813559322034</v>
      </c>
      <c r="DL83" s="208"/>
      <c r="DM83" s="209"/>
      <c r="DN83" s="209">
        <v>28</v>
      </c>
      <c r="DO83" s="209">
        <v>25</v>
      </c>
      <c r="DP83" s="209">
        <v>16</v>
      </c>
      <c r="DQ83" s="209"/>
      <c r="DR83" s="209"/>
      <c r="DS83" s="209">
        <v>19</v>
      </c>
      <c r="DT83" s="209">
        <v>24</v>
      </c>
      <c r="DU83" s="209"/>
      <c r="DV83" s="209"/>
      <c r="DW83" s="50">
        <v>23</v>
      </c>
      <c r="DX83" s="208"/>
      <c r="DY83" s="209"/>
      <c r="DZ83" s="209">
        <f>170/7</f>
        <v>24.285714285714285</v>
      </c>
      <c r="EA83" s="209">
        <v>22</v>
      </c>
      <c r="EB83" s="95">
        <v>12</v>
      </c>
      <c r="ED83" s="228"/>
      <c r="EE83" s="228">
        <v>17</v>
      </c>
      <c r="EF83" s="228">
        <v>24</v>
      </c>
      <c r="EG83" s="228"/>
      <c r="EH83" s="228"/>
      <c r="EI83" s="47">
        <v>18</v>
      </c>
    </row>
    <row r="84" spans="1:139" s="4" customFormat="1" ht="34.5" customHeight="1">
      <c r="A84" s="110"/>
      <c r="B84" s="301" t="s">
        <v>86</v>
      </c>
      <c r="C84" s="103">
        <v>75</v>
      </c>
      <c r="D84" s="116">
        <v>68</v>
      </c>
      <c r="E84" s="116">
        <v>77</v>
      </c>
      <c r="F84" s="228">
        <v>61</v>
      </c>
      <c r="G84" s="228">
        <v>70</v>
      </c>
      <c r="H84" s="228">
        <v>61</v>
      </c>
      <c r="I84" s="228">
        <v>64</v>
      </c>
      <c r="J84" s="228">
        <v>65</v>
      </c>
      <c r="K84" s="228">
        <v>54</v>
      </c>
      <c r="L84" s="228">
        <v>38</v>
      </c>
      <c r="M84" s="228">
        <v>39</v>
      </c>
      <c r="N84" s="47">
        <v>42</v>
      </c>
      <c r="O84" s="227">
        <v>81</v>
      </c>
      <c r="P84" s="228">
        <v>80</v>
      </c>
      <c r="Q84" s="228">
        <v>79</v>
      </c>
      <c r="R84" s="225">
        <v>69</v>
      </c>
      <c r="S84" s="225">
        <v>85</v>
      </c>
      <c r="T84" s="225">
        <v>90</v>
      </c>
      <c r="U84" s="225">
        <v>85</v>
      </c>
      <c r="V84" s="225">
        <v>89</v>
      </c>
      <c r="W84" s="225">
        <v>70</v>
      </c>
      <c r="X84" s="225">
        <v>42</v>
      </c>
      <c r="Y84" s="225">
        <v>58</v>
      </c>
      <c r="Z84" s="58">
        <v>61</v>
      </c>
      <c r="AA84" s="103">
        <v>156</v>
      </c>
      <c r="AB84" s="116">
        <v>148</v>
      </c>
      <c r="AC84" s="116">
        <v>156</v>
      </c>
      <c r="AD84" s="225">
        <v>130</v>
      </c>
      <c r="AE84" s="225">
        <v>155</v>
      </c>
      <c r="AF84" s="225">
        <v>151</v>
      </c>
      <c r="AG84" s="225">
        <v>149</v>
      </c>
      <c r="AH84" s="225">
        <v>154</v>
      </c>
      <c r="AI84" s="225">
        <v>124</v>
      </c>
      <c r="AJ84" s="225">
        <v>80</v>
      </c>
      <c r="AK84" s="225">
        <v>97</v>
      </c>
      <c r="AL84" s="58">
        <v>103</v>
      </c>
      <c r="AM84" s="64"/>
      <c r="AN84" s="228">
        <v>60</v>
      </c>
      <c r="AO84" s="228">
        <v>56</v>
      </c>
      <c r="AP84" s="228">
        <v>55</v>
      </c>
      <c r="AQ84" s="228">
        <v>50</v>
      </c>
      <c r="AR84" s="228">
        <v>56</v>
      </c>
      <c r="AS84" s="228"/>
      <c r="AT84" s="228"/>
      <c r="AU84" s="107"/>
      <c r="AV84" s="116">
        <v>61</v>
      </c>
      <c r="AW84" s="116">
        <v>68</v>
      </c>
      <c r="AX84" s="116">
        <v>63</v>
      </c>
      <c r="AY84" s="228">
        <v>51</v>
      </c>
      <c r="AZ84" s="228">
        <v>66</v>
      </c>
      <c r="BA84" s="228"/>
      <c r="BB84" s="228"/>
      <c r="BC84" s="107"/>
      <c r="BD84" s="103">
        <v>121</v>
      </c>
      <c r="BE84" s="116">
        <v>124</v>
      </c>
      <c r="BF84" s="116">
        <v>118</v>
      </c>
      <c r="BG84" s="228">
        <f>AY84+AQ84</f>
        <v>101</v>
      </c>
      <c r="BH84" s="228">
        <v>122</v>
      </c>
      <c r="BI84" s="228">
        <v>73</v>
      </c>
      <c r="BJ84" s="228">
        <v>125</v>
      </c>
      <c r="BK84" s="228">
        <v>137</v>
      </c>
      <c r="BL84" s="228">
        <v>96</v>
      </c>
      <c r="BM84" s="228">
        <v>61</v>
      </c>
      <c r="BN84" s="228">
        <v>75</v>
      </c>
      <c r="BO84" s="47">
        <v>93</v>
      </c>
      <c r="BP84" s="55">
        <v>90</v>
      </c>
      <c r="BQ84" s="46">
        <v>103</v>
      </c>
      <c r="BR84" s="46">
        <v>91</v>
      </c>
      <c r="BS84" s="46">
        <v>69</v>
      </c>
      <c r="BT84" s="46">
        <v>89</v>
      </c>
      <c r="BU84" s="46">
        <v>49</v>
      </c>
      <c r="BV84" s="46">
        <v>59</v>
      </c>
      <c r="BW84" s="46">
        <v>111</v>
      </c>
      <c r="BX84" s="46">
        <v>88</v>
      </c>
      <c r="BY84" s="46">
        <v>50</v>
      </c>
      <c r="BZ84" s="46">
        <v>55</v>
      </c>
      <c r="CA84" s="59">
        <v>45</v>
      </c>
      <c r="CB84" s="55">
        <v>67</v>
      </c>
      <c r="CC84" s="46">
        <v>74</v>
      </c>
      <c r="CD84" s="46">
        <v>86</v>
      </c>
      <c r="CE84" s="46">
        <v>41</v>
      </c>
      <c r="CF84" s="46">
        <v>59</v>
      </c>
      <c r="CG84" s="46">
        <v>20</v>
      </c>
      <c r="CH84" s="46">
        <v>32</v>
      </c>
      <c r="CI84" s="46">
        <v>47</v>
      </c>
      <c r="CJ84" s="46">
        <v>71</v>
      </c>
      <c r="CK84" s="46">
        <v>40</v>
      </c>
      <c r="CL84" s="46">
        <v>42</v>
      </c>
      <c r="CM84" s="59">
        <v>15</v>
      </c>
      <c r="CN84" s="55">
        <v>37</v>
      </c>
      <c r="CO84" s="46">
        <v>45</v>
      </c>
      <c r="CP84" s="46">
        <v>46</v>
      </c>
      <c r="CQ84" s="46">
        <v>34</v>
      </c>
      <c r="CR84" s="46">
        <v>42</v>
      </c>
      <c r="CS84" s="46">
        <v>6</v>
      </c>
      <c r="CT84" s="46">
        <v>8</v>
      </c>
      <c r="CU84" s="46">
        <v>18</v>
      </c>
      <c r="CV84" s="46">
        <v>11</v>
      </c>
      <c r="CW84" s="46">
        <v>25</v>
      </c>
      <c r="CX84" s="46">
        <v>31</v>
      </c>
      <c r="CY84" s="59">
        <v>4</v>
      </c>
      <c r="CZ84" s="256">
        <v>0.77564102564102566</v>
      </c>
      <c r="DA84" s="99">
        <v>0.83783783783783783</v>
      </c>
      <c r="DB84" s="99">
        <v>0.75641025641025639</v>
      </c>
      <c r="DC84" s="99">
        <v>0.77692307692307694</v>
      </c>
      <c r="DD84" s="99">
        <v>0.7870967741935484</v>
      </c>
      <c r="DE84" s="230">
        <f>BI84/AF84</f>
        <v>0.48344370860927155</v>
      </c>
      <c r="DF84" s="99">
        <f>BJ84/AG84</f>
        <v>0.83892617449664431</v>
      </c>
      <c r="DG84" s="230">
        <f t="shared" si="134"/>
        <v>0.88961038961038963</v>
      </c>
      <c r="DH84" s="230">
        <f t="shared" si="134"/>
        <v>0.77419354838709675</v>
      </c>
      <c r="DI84" s="230">
        <f t="shared" si="134"/>
        <v>0.76249999999999996</v>
      </c>
      <c r="DJ84" s="230">
        <f t="shared" si="135"/>
        <v>0.77319587628865982</v>
      </c>
      <c r="DK84" s="194">
        <f t="shared" si="133"/>
        <v>0.90291262135922334</v>
      </c>
      <c r="DL84" s="227">
        <v>60</v>
      </c>
      <c r="DM84" s="228">
        <v>58</v>
      </c>
      <c r="DN84" s="228">
        <v>58</v>
      </c>
      <c r="DO84" s="228">
        <v>60</v>
      </c>
      <c r="DP84" s="228">
        <v>42</v>
      </c>
      <c r="DQ84" s="228">
        <v>33</v>
      </c>
      <c r="DR84" s="228">
        <v>30</v>
      </c>
      <c r="DS84" s="228">
        <v>31</v>
      </c>
      <c r="DT84" s="228">
        <v>36</v>
      </c>
      <c r="DU84" s="228">
        <v>36</v>
      </c>
      <c r="DV84" s="228">
        <v>33</v>
      </c>
      <c r="DW84" s="47">
        <v>27</v>
      </c>
      <c r="DX84" s="227">
        <v>64</v>
      </c>
      <c r="DY84" s="228">
        <v>64</v>
      </c>
      <c r="DZ84" s="228">
        <v>64</v>
      </c>
      <c r="EA84" s="228">
        <v>61</v>
      </c>
      <c r="EB84" s="95">
        <v>33</v>
      </c>
      <c r="EC84" s="95">
        <v>32</v>
      </c>
      <c r="ED84" s="228">
        <v>32</v>
      </c>
      <c r="EE84" s="228">
        <v>32</v>
      </c>
      <c r="EF84" s="228">
        <v>32</v>
      </c>
      <c r="EG84" s="228">
        <v>36</v>
      </c>
      <c r="EH84" s="228">
        <v>32</v>
      </c>
      <c r="EI84" s="47">
        <v>28</v>
      </c>
    </row>
    <row r="85" spans="1:139" ht="29.25" customHeight="1">
      <c r="A85" s="110"/>
      <c r="B85" s="301" t="s">
        <v>87</v>
      </c>
      <c r="C85" s="103">
        <v>4</v>
      </c>
      <c r="D85" s="116">
        <v>6</v>
      </c>
      <c r="E85" s="116">
        <v>4</v>
      </c>
      <c r="F85" s="228">
        <v>9</v>
      </c>
      <c r="G85" s="228">
        <v>11</v>
      </c>
      <c r="H85" s="228"/>
      <c r="I85" s="228">
        <v>3</v>
      </c>
      <c r="J85" s="228">
        <v>11</v>
      </c>
      <c r="K85" s="228">
        <v>11</v>
      </c>
      <c r="L85" s="228">
        <v>20</v>
      </c>
      <c r="M85" s="228">
        <v>7</v>
      </c>
      <c r="N85" s="47">
        <v>18</v>
      </c>
      <c r="O85" s="227">
        <v>10</v>
      </c>
      <c r="P85" s="228">
        <v>10</v>
      </c>
      <c r="Q85" s="228">
        <v>3</v>
      </c>
      <c r="R85" s="46">
        <v>8</v>
      </c>
      <c r="S85" s="46">
        <v>9</v>
      </c>
      <c r="T85" s="46"/>
      <c r="U85" s="46">
        <v>9</v>
      </c>
      <c r="V85" s="46">
        <v>11</v>
      </c>
      <c r="W85" s="46">
        <v>14</v>
      </c>
      <c r="X85" s="46">
        <v>13</v>
      </c>
      <c r="Y85" s="46">
        <v>12</v>
      </c>
      <c r="Z85" s="59">
        <v>21</v>
      </c>
      <c r="AA85" s="103">
        <v>14</v>
      </c>
      <c r="AB85" s="116">
        <v>16</v>
      </c>
      <c r="AC85" s="116">
        <v>7</v>
      </c>
      <c r="AD85" s="46">
        <v>17</v>
      </c>
      <c r="AE85" s="46">
        <v>18</v>
      </c>
      <c r="AF85" s="114"/>
      <c r="AG85" s="46">
        <v>12</v>
      </c>
      <c r="AH85" s="46">
        <v>22</v>
      </c>
      <c r="AI85" s="46">
        <v>25</v>
      </c>
      <c r="AJ85" s="46">
        <v>33</v>
      </c>
      <c r="AK85" s="46">
        <v>19</v>
      </c>
      <c r="AL85" s="59">
        <v>39</v>
      </c>
      <c r="AM85" s="118"/>
      <c r="AN85" s="228">
        <v>0</v>
      </c>
      <c r="AO85" s="228">
        <v>0</v>
      </c>
      <c r="AP85" s="228">
        <v>0</v>
      </c>
      <c r="AQ85" s="228">
        <v>0</v>
      </c>
      <c r="AR85" s="228">
        <v>0</v>
      </c>
      <c r="AS85" s="228"/>
      <c r="AT85" s="228"/>
      <c r="AU85" s="107"/>
      <c r="AV85" s="116">
        <v>0</v>
      </c>
      <c r="AW85" s="116">
        <v>0</v>
      </c>
      <c r="AX85" s="116">
        <v>0</v>
      </c>
      <c r="AY85" s="228">
        <v>0</v>
      </c>
      <c r="AZ85" s="228">
        <v>0</v>
      </c>
      <c r="BA85" s="228"/>
      <c r="BB85" s="228"/>
      <c r="BC85" s="107"/>
      <c r="BD85" s="103">
        <v>0</v>
      </c>
      <c r="BE85" s="116">
        <v>0</v>
      </c>
      <c r="BF85" s="116">
        <v>0</v>
      </c>
      <c r="BG85" s="228">
        <v>0</v>
      </c>
      <c r="BH85" s="228">
        <v>0</v>
      </c>
      <c r="BI85" s="228"/>
      <c r="BJ85" s="228">
        <v>0</v>
      </c>
      <c r="BK85" s="228">
        <v>0</v>
      </c>
      <c r="BL85" s="228">
        <v>0</v>
      </c>
      <c r="BM85" s="228">
        <v>0</v>
      </c>
      <c r="BN85" s="228">
        <v>0</v>
      </c>
      <c r="BO85" s="47">
        <v>0</v>
      </c>
      <c r="BP85" s="55">
        <v>0</v>
      </c>
      <c r="BQ85" s="46">
        <v>0</v>
      </c>
      <c r="BR85" s="46">
        <v>0</v>
      </c>
      <c r="BS85" s="46">
        <v>0</v>
      </c>
      <c r="BT85" s="46">
        <v>0</v>
      </c>
      <c r="BU85" s="46"/>
      <c r="BV85" s="46">
        <v>0</v>
      </c>
      <c r="BW85" s="46">
        <v>0</v>
      </c>
      <c r="BX85" s="46">
        <v>0</v>
      </c>
      <c r="BY85" s="46">
        <v>0</v>
      </c>
      <c r="BZ85" s="46">
        <v>0</v>
      </c>
      <c r="CA85" s="59">
        <v>0</v>
      </c>
      <c r="CB85" s="55">
        <v>0</v>
      </c>
      <c r="CC85" s="46">
        <v>0</v>
      </c>
      <c r="CD85" s="46">
        <v>0</v>
      </c>
      <c r="CE85" s="46">
        <v>0</v>
      </c>
      <c r="CF85" s="46">
        <v>0</v>
      </c>
      <c r="CG85" s="46"/>
      <c r="CH85" s="46">
        <v>0</v>
      </c>
      <c r="CI85" s="46">
        <v>0</v>
      </c>
      <c r="CJ85" s="46">
        <v>0</v>
      </c>
      <c r="CK85" s="46">
        <v>0</v>
      </c>
      <c r="CL85" s="46">
        <v>0</v>
      </c>
      <c r="CM85" s="59">
        <v>0</v>
      </c>
      <c r="CN85" s="55">
        <v>0</v>
      </c>
      <c r="CO85" s="46">
        <v>0</v>
      </c>
      <c r="CP85" s="46">
        <v>0</v>
      </c>
      <c r="CQ85" s="46">
        <v>0</v>
      </c>
      <c r="CR85" s="46">
        <v>0</v>
      </c>
      <c r="CS85" s="46"/>
      <c r="CT85" s="46">
        <v>0</v>
      </c>
      <c r="CU85" s="46">
        <v>0</v>
      </c>
      <c r="CV85" s="46">
        <v>0</v>
      </c>
      <c r="CW85" s="46">
        <v>0</v>
      </c>
      <c r="CX85" s="46">
        <v>0</v>
      </c>
      <c r="CY85" s="59">
        <v>0</v>
      </c>
      <c r="CZ85" s="256">
        <v>0</v>
      </c>
      <c r="DA85" s="99">
        <v>0</v>
      </c>
      <c r="DB85" s="99">
        <v>0</v>
      </c>
      <c r="DC85" s="99">
        <v>0</v>
      </c>
      <c r="DD85" s="99">
        <v>0</v>
      </c>
      <c r="DE85" s="230"/>
      <c r="DF85" s="99">
        <f>BJ85/AG85</f>
        <v>0</v>
      </c>
      <c r="DG85" s="230">
        <f t="shared" si="134"/>
        <v>0</v>
      </c>
      <c r="DH85" s="230">
        <f t="shared" si="134"/>
        <v>0</v>
      </c>
      <c r="DI85" s="230">
        <f t="shared" si="134"/>
        <v>0</v>
      </c>
      <c r="DJ85" s="230">
        <f t="shared" si="135"/>
        <v>0</v>
      </c>
      <c r="DK85" s="194">
        <f t="shared" si="133"/>
        <v>0</v>
      </c>
      <c r="DL85" s="227">
        <v>4</v>
      </c>
      <c r="DM85" s="228">
        <v>4</v>
      </c>
      <c r="DN85" s="228">
        <v>4</v>
      </c>
      <c r="DO85" s="228">
        <v>4</v>
      </c>
      <c r="DP85" s="228">
        <v>5</v>
      </c>
      <c r="DQ85" s="228"/>
      <c r="DR85" s="228">
        <v>4</v>
      </c>
      <c r="DS85" s="228">
        <v>5</v>
      </c>
      <c r="DT85" s="228">
        <v>4</v>
      </c>
      <c r="DU85" s="228">
        <v>5</v>
      </c>
      <c r="DV85" s="228">
        <v>5</v>
      </c>
      <c r="DW85" s="47">
        <v>5</v>
      </c>
      <c r="DX85" s="227">
        <v>4</v>
      </c>
      <c r="DY85" s="228">
        <v>4</v>
      </c>
      <c r="DZ85" s="228">
        <v>3</v>
      </c>
      <c r="EA85" s="228">
        <v>3</v>
      </c>
      <c r="EB85" s="89">
        <v>4</v>
      </c>
      <c r="ED85" s="228">
        <v>3</v>
      </c>
      <c r="EE85" s="228">
        <v>4</v>
      </c>
      <c r="EF85" s="228">
        <v>3</v>
      </c>
      <c r="EG85" s="228">
        <v>4</v>
      </c>
      <c r="EH85" s="228">
        <v>4</v>
      </c>
      <c r="EI85" s="47">
        <v>4</v>
      </c>
    </row>
    <row r="86" spans="1:139" ht="29.25" customHeight="1">
      <c r="A86" s="347" t="s">
        <v>117</v>
      </c>
      <c r="B86" s="348"/>
      <c r="C86" s="73">
        <f t="shared" ref="C86:E86" si="136">SUM(C82:C85)</f>
        <v>344</v>
      </c>
      <c r="D86" s="69">
        <f t="shared" si="136"/>
        <v>310</v>
      </c>
      <c r="E86" s="69">
        <f t="shared" si="136"/>
        <v>339</v>
      </c>
      <c r="F86" s="45">
        <f>SUM(F82:F85)</f>
        <v>323</v>
      </c>
      <c r="G86" s="45">
        <f>SUM(G82:G85)</f>
        <v>370</v>
      </c>
      <c r="H86" s="45">
        <f t="shared" ref="H86:AG86" si="137">SUM(H82:H85)</f>
        <v>300</v>
      </c>
      <c r="I86" s="45">
        <f t="shared" si="137"/>
        <v>321</v>
      </c>
      <c r="J86" s="45">
        <f>SUM(J82:J85)</f>
        <v>427</v>
      </c>
      <c r="K86" s="45">
        <f>SUM(K82:K85)</f>
        <v>444</v>
      </c>
      <c r="L86" s="45">
        <f>SUM(L82:L85)</f>
        <v>605</v>
      </c>
      <c r="M86" s="43">
        <f>SUM(M82:M85)</f>
        <v>565</v>
      </c>
      <c r="N86" s="49">
        <f>SUM(N82:N85)</f>
        <v>619</v>
      </c>
      <c r="O86" s="51">
        <f t="shared" si="137"/>
        <v>379</v>
      </c>
      <c r="P86" s="45">
        <f t="shared" si="137"/>
        <v>359</v>
      </c>
      <c r="Q86" s="45">
        <f t="shared" si="137"/>
        <v>371</v>
      </c>
      <c r="R86" s="45">
        <f t="shared" si="137"/>
        <v>389</v>
      </c>
      <c r="S86" s="45">
        <f t="shared" si="137"/>
        <v>414</v>
      </c>
      <c r="T86" s="45">
        <f t="shared" si="137"/>
        <v>372</v>
      </c>
      <c r="U86" s="45">
        <f t="shared" si="137"/>
        <v>394</v>
      </c>
      <c r="V86" s="45">
        <f>SUM(V82:V85)</f>
        <v>496</v>
      </c>
      <c r="W86" s="45">
        <f>SUM(W82:W85)</f>
        <v>555</v>
      </c>
      <c r="X86" s="45">
        <f>SUM(X82:X85)</f>
        <v>607</v>
      </c>
      <c r="Y86" s="43">
        <f>SUM(Y82:Y85)</f>
        <v>597</v>
      </c>
      <c r="Z86" s="49">
        <f>SUM(Z82:Z85)</f>
        <v>769</v>
      </c>
      <c r="AA86" s="51">
        <f t="shared" si="137"/>
        <v>723</v>
      </c>
      <c r="AB86" s="45">
        <f t="shared" si="137"/>
        <v>669</v>
      </c>
      <c r="AC86" s="45">
        <f t="shared" si="137"/>
        <v>710</v>
      </c>
      <c r="AD86" s="45">
        <f t="shared" si="137"/>
        <v>712</v>
      </c>
      <c r="AE86" s="45">
        <f t="shared" si="137"/>
        <v>782</v>
      </c>
      <c r="AF86" s="45">
        <f t="shared" si="137"/>
        <v>672</v>
      </c>
      <c r="AG86" s="45">
        <f t="shared" si="137"/>
        <v>715</v>
      </c>
      <c r="AH86" s="45">
        <f>SUM(AH82:AH85)</f>
        <v>923</v>
      </c>
      <c r="AI86" s="45">
        <f>SUM(AI82:AI85)</f>
        <v>999</v>
      </c>
      <c r="AJ86" s="45">
        <f>SUM(AJ82:AJ85)</f>
        <v>1212</v>
      </c>
      <c r="AK86" s="43">
        <f>SUM(AK82:AK85)</f>
        <v>1162</v>
      </c>
      <c r="AL86" s="49">
        <f>SUM(AL82:AL85)</f>
        <v>1388</v>
      </c>
      <c r="AM86" s="118"/>
      <c r="AN86" s="45">
        <f>SUM(AN81:AN85)</f>
        <v>221</v>
      </c>
      <c r="AO86" s="45">
        <f>SUM(AO81:AO85)</f>
        <v>222</v>
      </c>
      <c r="AP86" s="45">
        <f t="shared" ref="AP86:BF86" si="138">SUM(AP82:AP85)</f>
        <v>229</v>
      </c>
      <c r="AQ86" s="45">
        <f>SUM(AQ82:AQ85)</f>
        <v>219</v>
      </c>
      <c r="AR86" s="45">
        <f>SUM(AR82:AR85)</f>
        <v>269</v>
      </c>
      <c r="AS86" s="45"/>
      <c r="AT86" s="45"/>
      <c r="AU86" s="104"/>
      <c r="AV86" s="69">
        <f t="shared" si="138"/>
        <v>244</v>
      </c>
      <c r="AW86" s="69">
        <f t="shared" si="138"/>
        <v>250</v>
      </c>
      <c r="AX86" s="69">
        <f t="shared" si="138"/>
        <v>252</v>
      </c>
      <c r="AY86" s="45">
        <f>SUM(AY82:AY85)</f>
        <v>262</v>
      </c>
      <c r="AZ86" s="45">
        <f>SUM(AZ82:AZ85)</f>
        <v>290</v>
      </c>
      <c r="BA86" s="45"/>
      <c r="BB86" s="45"/>
      <c r="BC86" s="104"/>
      <c r="BD86" s="73">
        <f t="shared" si="138"/>
        <v>465</v>
      </c>
      <c r="BE86" s="69">
        <f t="shared" si="138"/>
        <v>472</v>
      </c>
      <c r="BF86" s="69">
        <f t="shared" si="138"/>
        <v>481</v>
      </c>
      <c r="BG86" s="45">
        <f>SUM(BG82:BG85)</f>
        <v>481</v>
      </c>
      <c r="BH86" s="45">
        <f>SUM(BH82:BH85)</f>
        <v>559</v>
      </c>
      <c r="BI86" s="45">
        <f t="shared" ref="BI86:CT86" si="139">SUM(BI82:BI85)</f>
        <v>451</v>
      </c>
      <c r="BJ86" s="45">
        <f t="shared" si="139"/>
        <v>576</v>
      </c>
      <c r="BK86" s="45">
        <f>SUM(BK82:BK85)</f>
        <v>646</v>
      </c>
      <c r="BL86" s="45">
        <f>SUM(BL82:BL85)</f>
        <v>722</v>
      </c>
      <c r="BM86" s="45">
        <f>SUM(BM82:BM85)</f>
        <v>984</v>
      </c>
      <c r="BN86" s="45">
        <f>SUM(BN82:BN85)</f>
        <v>918</v>
      </c>
      <c r="BO86" s="49">
        <f>SUM(BO82:BO85)</f>
        <v>1152</v>
      </c>
      <c r="BP86" s="51">
        <f t="shared" si="139"/>
        <v>267</v>
      </c>
      <c r="BQ86" s="45">
        <f t="shared" si="139"/>
        <v>290</v>
      </c>
      <c r="BR86" s="45">
        <f t="shared" si="139"/>
        <v>335</v>
      </c>
      <c r="BS86" s="45">
        <f t="shared" si="139"/>
        <v>257</v>
      </c>
      <c r="BT86" s="45">
        <f t="shared" si="139"/>
        <v>361</v>
      </c>
      <c r="BU86" s="45">
        <f t="shared" si="139"/>
        <v>269</v>
      </c>
      <c r="BV86" s="45">
        <f t="shared" si="139"/>
        <v>362</v>
      </c>
      <c r="BW86" s="45">
        <f>SUM(BW82:BW85)</f>
        <v>498</v>
      </c>
      <c r="BX86" s="45">
        <f>SUM(BX82:BX85)</f>
        <v>455</v>
      </c>
      <c r="BY86" s="45">
        <f>SUM(BY82:BY85)</f>
        <v>758</v>
      </c>
      <c r="BZ86" s="45">
        <f>SUM(BZ82:BZ85)</f>
        <v>746</v>
      </c>
      <c r="CA86" s="49">
        <f>SUM(CA82:CA85)</f>
        <v>961</v>
      </c>
      <c r="CB86" s="51">
        <f t="shared" si="139"/>
        <v>156</v>
      </c>
      <c r="CC86" s="45">
        <f t="shared" si="139"/>
        <v>158</v>
      </c>
      <c r="CD86" s="45">
        <f t="shared" si="139"/>
        <v>235</v>
      </c>
      <c r="CE86" s="45">
        <f t="shared" si="139"/>
        <v>151</v>
      </c>
      <c r="CF86" s="45">
        <f t="shared" si="139"/>
        <v>217</v>
      </c>
      <c r="CG86" s="45">
        <f t="shared" si="139"/>
        <v>154</v>
      </c>
      <c r="CH86" s="45">
        <f t="shared" si="139"/>
        <v>180</v>
      </c>
      <c r="CI86" s="45">
        <f>SUM(CI82:CI85)</f>
        <v>282</v>
      </c>
      <c r="CJ86" s="45">
        <f>SUM(CJ82:CJ85)</f>
        <v>336</v>
      </c>
      <c r="CK86" s="45">
        <f>SUM(CK82:CK85)</f>
        <v>531</v>
      </c>
      <c r="CL86" s="45">
        <f>SUM(CL82:CL85)</f>
        <v>561</v>
      </c>
      <c r="CM86" s="49">
        <f>SUM(CM82:CM85)</f>
        <v>788</v>
      </c>
      <c r="CN86" s="51">
        <f t="shared" si="139"/>
        <v>75</v>
      </c>
      <c r="CO86" s="45">
        <f t="shared" si="139"/>
        <v>83</v>
      </c>
      <c r="CP86" s="45">
        <f t="shared" si="139"/>
        <v>93</v>
      </c>
      <c r="CQ86" s="45">
        <f t="shared" si="139"/>
        <v>90</v>
      </c>
      <c r="CR86" s="45">
        <f t="shared" si="139"/>
        <v>106</v>
      </c>
      <c r="CS86" s="45">
        <f t="shared" si="139"/>
        <v>81</v>
      </c>
      <c r="CT86" s="45">
        <f t="shared" si="139"/>
        <v>93</v>
      </c>
      <c r="CU86" s="45">
        <f>SUM(CU82:CU85)</f>
        <v>114</v>
      </c>
      <c r="CV86" s="45">
        <f>SUM(CV82:CV85)</f>
        <v>177</v>
      </c>
      <c r="CW86" s="45">
        <f>SUM(CW82:CW85)</f>
        <v>324</v>
      </c>
      <c r="CX86" s="45">
        <f>SUM(CX82:CX85)</f>
        <v>378</v>
      </c>
      <c r="CY86" s="49">
        <f>SUM(CY82:CY85)</f>
        <v>597</v>
      </c>
      <c r="CZ86" s="257">
        <v>0.6431535269709544</v>
      </c>
      <c r="DA86" s="100">
        <v>0.70553064275037369</v>
      </c>
      <c r="DB86" s="100">
        <v>0.67746478873239435</v>
      </c>
      <c r="DC86" s="100">
        <v>0.675561797752809</v>
      </c>
      <c r="DD86" s="100">
        <v>0.71483375959079287</v>
      </c>
      <c r="DE86" s="98">
        <f>BI86/AF86</f>
        <v>0.67113095238095233</v>
      </c>
      <c r="DF86" s="100">
        <f>BJ86/AG86</f>
        <v>0.80559440559440565</v>
      </c>
      <c r="DG86" s="100">
        <f t="shared" si="134"/>
        <v>0.69989165763813654</v>
      </c>
      <c r="DH86" s="100">
        <f t="shared" si="134"/>
        <v>0.72272272272272275</v>
      </c>
      <c r="DI86" s="100">
        <f t="shared" si="134"/>
        <v>0.81188118811881194</v>
      </c>
      <c r="DJ86" s="100">
        <f t="shared" si="135"/>
        <v>0.79001721170395867</v>
      </c>
      <c r="DK86" s="255">
        <f t="shared" si="133"/>
        <v>0.82997118155619598</v>
      </c>
      <c r="DL86" s="51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52"/>
      <c r="DX86" s="51"/>
      <c r="DY86" s="45"/>
      <c r="DZ86" s="45"/>
      <c r="EA86" s="45"/>
      <c r="ED86" s="228"/>
      <c r="EE86" s="228"/>
      <c r="EF86" s="228"/>
      <c r="EG86" s="228"/>
      <c r="EH86" s="228"/>
      <c r="EI86" s="47"/>
    </row>
    <row r="87" spans="1:139" ht="29.25" customHeight="1" thickBot="1">
      <c r="A87" s="345" t="s">
        <v>193</v>
      </c>
      <c r="B87" s="346"/>
      <c r="C87" s="267">
        <f>SUM(C82:C84)</f>
        <v>340</v>
      </c>
      <c r="D87" s="264">
        <f t="shared" ref="D87:BF87" si="140">SUM(D82:D84)</f>
        <v>304</v>
      </c>
      <c r="E87" s="264">
        <f t="shared" si="140"/>
        <v>335</v>
      </c>
      <c r="F87" s="53">
        <f>SUM(F82:F84)</f>
        <v>314</v>
      </c>
      <c r="G87" s="53">
        <f>SUM(G82:G84)</f>
        <v>359</v>
      </c>
      <c r="H87" s="53">
        <f t="shared" ref="H87:AG87" si="141">SUM(H82:H84)</f>
        <v>300</v>
      </c>
      <c r="I87" s="53">
        <f t="shared" si="141"/>
        <v>318</v>
      </c>
      <c r="J87" s="53">
        <f>SUM(J82:J84)</f>
        <v>416</v>
      </c>
      <c r="K87" s="53">
        <f>SUM(K82:K84)</f>
        <v>433</v>
      </c>
      <c r="L87" s="53">
        <f>SUM(L82:L84)</f>
        <v>585</v>
      </c>
      <c r="M87" s="53">
        <f>SUM(M82:M84)</f>
        <v>558</v>
      </c>
      <c r="N87" s="54">
        <f>SUM(N82:N84)</f>
        <v>601</v>
      </c>
      <c r="O87" s="265">
        <f t="shared" si="141"/>
        <v>369</v>
      </c>
      <c r="P87" s="53">
        <f t="shared" si="141"/>
        <v>349</v>
      </c>
      <c r="Q87" s="53">
        <f t="shared" si="141"/>
        <v>368</v>
      </c>
      <c r="R87" s="53">
        <f t="shared" si="141"/>
        <v>381</v>
      </c>
      <c r="S87" s="53">
        <f t="shared" si="141"/>
        <v>405</v>
      </c>
      <c r="T87" s="53">
        <f t="shared" si="141"/>
        <v>372</v>
      </c>
      <c r="U87" s="53">
        <f t="shared" si="141"/>
        <v>385</v>
      </c>
      <c r="V87" s="53">
        <f>SUM(V82:V84)</f>
        <v>485</v>
      </c>
      <c r="W87" s="53">
        <f>SUM(W82:W84)</f>
        <v>541</v>
      </c>
      <c r="X87" s="53">
        <f>SUM(X82:X84)</f>
        <v>594</v>
      </c>
      <c r="Y87" s="53">
        <f>SUM(Y82:Y84)</f>
        <v>585</v>
      </c>
      <c r="Z87" s="54">
        <f>SUM(Z82:Z84)</f>
        <v>748</v>
      </c>
      <c r="AA87" s="265">
        <f t="shared" si="141"/>
        <v>709</v>
      </c>
      <c r="AB87" s="53">
        <f t="shared" si="141"/>
        <v>653</v>
      </c>
      <c r="AC87" s="53">
        <f t="shared" si="141"/>
        <v>703</v>
      </c>
      <c r="AD87" s="53">
        <f t="shared" si="141"/>
        <v>695</v>
      </c>
      <c r="AE87" s="53">
        <f t="shared" si="141"/>
        <v>764</v>
      </c>
      <c r="AF87" s="53">
        <f t="shared" si="141"/>
        <v>672</v>
      </c>
      <c r="AG87" s="53">
        <f t="shared" si="141"/>
        <v>703</v>
      </c>
      <c r="AH87" s="53">
        <f>SUM(AH82:AH84)</f>
        <v>901</v>
      </c>
      <c r="AI87" s="53">
        <f>SUM(AI82:AI84)</f>
        <v>974</v>
      </c>
      <c r="AJ87" s="53">
        <f>SUM(AJ82:AJ84)</f>
        <v>1179</v>
      </c>
      <c r="AK87" s="53">
        <f>SUM(AK82:AK84)</f>
        <v>1143</v>
      </c>
      <c r="AL87" s="54">
        <f>SUM(AL82:AL84)</f>
        <v>1349</v>
      </c>
      <c r="AM87" s="64"/>
      <c r="AN87" s="45">
        <f t="shared" si="140"/>
        <v>221</v>
      </c>
      <c r="AO87" s="45">
        <f>SUM(AO82:AO84)</f>
        <v>222</v>
      </c>
      <c r="AP87" s="45">
        <f t="shared" si="140"/>
        <v>229</v>
      </c>
      <c r="AQ87" s="45">
        <f>SUM(AQ82:AQ84)</f>
        <v>219</v>
      </c>
      <c r="AR87" s="45">
        <f>SUM(AR82:AR84)</f>
        <v>269</v>
      </c>
      <c r="AS87" s="45"/>
      <c r="AT87" s="45"/>
      <c r="AU87" s="104"/>
      <c r="AV87" s="69">
        <f t="shared" si="140"/>
        <v>244</v>
      </c>
      <c r="AW87" s="69">
        <f t="shared" si="140"/>
        <v>250</v>
      </c>
      <c r="AX87" s="69">
        <f t="shared" si="140"/>
        <v>252</v>
      </c>
      <c r="AY87" s="45">
        <f>SUM(AY82:AY84)</f>
        <v>262</v>
      </c>
      <c r="AZ87" s="45">
        <f>SUM(AZ82:AZ84)</f>
        <v>290</v>
      </c>
      <c r="BA87" s="45"/>
      <c r="BB87" s="45"/>
      <c r="BC87" s="104"/>
      <c r="BD87" s="267">
        <f t="shared" si="140"/>
        <v>465</v>
      </c>
      <c r="BE87" s="264">
        <f t="shared" si="140"/>
        <v>472</v>
      </c>
      <c r="BF87" s="264">
        <f t="shared" si="140"/>
        <v>481</v>
      </c>
      <c r="BG87" s="53">
        <f>SUM(BG82:BG84)</f>
        <v>481</v>
      </c>
      <c r="BH87" s="53">
        <f>SUM(BH82:BH84)</f>
        <v>559</v>
      </c>
      <c r="BI87" s="53">
        <f t="shared" ref="BI87:CT87" si="142">SUM(BI82:BI84)</f>
        <v>451</v>
      </c>
      <c r="BJ87" s="53">
        <f t="shared" si="142"/>
        <v>576</v>
      </c>
      <c r="BK87" s="53">
        <f>SUM(BK82:BK84)</f>
        <v>646</v>
      </c>
      <c r="BL87" s="53">
        <f>SUM(BL82:BL84)</f>
        <v>722</v>
      </c>
      <c r="BM87" s="53">
        <f>SUM(BM82:BM84)</f>
        <v>984</v>
      </c>
      <c r="BN87" s="53">
        <f>SUM(BN82:BN84)</f>
        <v>918</v>
      </c>
      <c r="BO87" s="54">
        <f>SUM(BO82:BO84)</f>
        <v>1152</v>
      </c>
      <c r="BP87" s="265">
        <f t="shared" si="142"/>
        <v>267</v>
      </c>
      <c r="BQ87" s="53">
        <f t="shared" si="142"/>
        <v>290</v>
      </c>
      <c r="BR87" s="53">
        <f t="shared" si="142"/>
        <v>335</v>
      </c>
      <c r="BS87" s="53">
        <f t="shared" si="142"/>
        <v>257</v>
      </c>
      <c r="BT87" s="53">
        <f t="shared" si="142"/>
        <v>361</v>
      </c>
      <c r="BU87" s="53">
        <f t="shared" si="142"/>
        <v>269</v>
      </c>
      <c r="BV87" s="53">
        <f t="shared" si="142"/>
        <v>362</v>
      </c>
      <c r="BW87" s="53">
        <f>SUM(BW82:BW84)</f>
        <v>498</v>
      </c>
      <c r="BX87" s="53">
        <f>SUM(BX82:BX84)</f>
        <v>455</v>
      </c>
      <c r="BY87" s="53">
        <f>SUM(BY82:BY84)</f>
        <v>758</v>
      </c>
      <c r="BZ87" s="53">
        <f>SUM(BZ82:BZ84)</f>
        <v>746</v>
      </c>
      <c r="CA87" s="54">
        <f>SUM(CA82:CA84)</f>
        <v>961</v>
      </c>
      <c r="CB87" s="265">
        <f t="shared" si="142"/>
        <v>156</v>
      </c>
      <c r="CC87" s="53">
        <f t="shared" si="142"/>
        <v>158</v>
      </c>
      <c r="CD87" s="53">
        <f t="shared" si="142"/>
        <v>235</v>
      </c>
      <c r="CE87" s="53">
        <f t="shared" si="142"/>
        <v>151</v>
      </c>
      <c r="CF87" s="53">
        <f t="shared" si="142"/>
        <v>217</v>
      </c>
      <c r="CG87" s="53">
        <f t="shared" si="142"/>
        <v>154</v>
      </c>
      <c r="CH87" s="53">
        <f t="shared" si="142"/>
        <v>180</v>
      </c>
      <c r="CI87" s="53">
        <f>SUM(CI82:CI84)</f>
        <v>282</v>
      </c>
      <c r="CJ87" s="53">
        <f>SUM(CJ82:CJ84)</f>
        <v>336</v>
      </c>
      <c r="CK87" s="53">
        <f>SUM(CK82:CK84)</f>
        <v>531</v>
      </c>
      <c r="CL87" s="53">
        <f>SUM(CL82:CL84)</f>
        <v>561</v>
      </c>
      <c r="CM87" s="54">
        <f>SUM(CM82:CM84)</f>
        <v>788</v>
      </c>
      <c r="CN87" s="265">
        <f t="shared" si="142"/>
        <v>75</v>
      </c>
      <c r="CO87" s="53">
        <f t="shared" si="142"/>
        <v>83</v>
      </c>
      <c r="CP87" s="53">
        <f t="shared" si="142"/>
        <v>93</v>
      </c>
      <c r="CQ87" s="53">
        <f t="shared" si="142"/>
        <v>90</v>
      </c>
      <c r="CR87" s="53">
        <f t="shared" si="142"/>
        <v>106</v>
      </c>
      <c r="CS87" s="53">
        <f t="shared" si="142"/>
        <v>81</v>
      </c>
      <c r="CT87" s="53">
        <f t="shared" si="142"/>
        <v>93</v>
      </c>
      <c r="CU87" s="53">
        <f>SUM(CU82:CU84)</f>
        <v>114</v>
      </c>
      <c r="CV87" s="53">
        <f>SUM(CV82:CV84)</f>
        <v>177</v>
      </c>
      <c r="CW87" s="53">
        <f>SUM(CW82:CW84)</f>
        <v>324</v>
      </c>
      <c r="CX87" s="53">
        <f>SUM(CX82:CX84)</f>
        <v>378</v>
      </c>
      <c r="CY87" s="54">
        <f>SUM(CY82:CY84)</f>
        <v>597</v>
      </c>
      <c r="CZ87" s="195">
        <v>0.65585331452750351</v>
      </c>
      <c r="DA87" s="101">
        <v>0.72281776416539045</v>
      </c>
      <c r="DB87" s="101">
        <v>0.68421052631578949</v>
      </c>
      <c r="DC87" s="101">
        <v>0.69208633093525185</v>
      </c>
      <c r="DD87" s="101">
        <v>0.73167539267015702</v>
      </c>
      <c r="DE87" s="101">
        <f>BI87/AF87</f>
        <v>0.67113095238095233</v>
      </c>
      <c r="DF87" s="160">
        <f>BJ87/AG87</f>
        <v>0.81934566145092458</v>
      </c>
      <c r="DG87" s="160">
        <f t="shared" si="134"/>
        <v>0.71698113207547165</v>
      </c>
      <c r="DH87" s="160">
        <f t="shared" si="134"/>
        <v>0.74127310061601648</v>
      </c>
      <c r="DI87" s="160">
        <f t="shared" si="134"/>
        <v>0.83460559796437661</v>
      </c>
      <c r="DJ87" s="160">
        <f t="shared" si="135"/>
        <v>0.80314960629921262</v>
      </c>
      <c r="DK87" s="260">
        <f t="shared" si="133"/>
        <v>0.85396590066716083</v>
      </c>
      <c r="DL87" s="265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4"/>
      <c r="DX87" s="265"/>
      <c r="DY87" s="53"/>
      <c r="DZ87" s="53"/>
      <c r="EA87" s="53"/>
      <c r="EB87" s="277"/>
      <c r="EC87" s="278"/>
      <c r="ED87" s="53"/>
      <c r="EE87" s="53"/>
      <c r="EF87" s="53"/>
      <c r="EG87" s="53"/>
      <c r="EH87" s="53"/>
      <c r="EI87" s="54"/>
    </row>
    <row r="88" spans="1:139" s="4" customFormat="1" ht="38.25" hidden="1" customHeight="1">
      <c r="A88" s="361" t="s">
        <v>189</v>
      </c>
      <c r="B88" s="362"/>
      <c r="C88" s="368"/>
      <c r="D88" s="356"/>
      <c r="E88" s="356"/>
      <c r="F88" s="356"/>
      <c r="G88" s="356"/>
      <c r="H88" s="356"/>
      <c r="I88" s="356"/>
      <c r="J88" s="209"/>
      <c r="K88" s="209"/>
      <c r="L88" s="209"/>
      <c r="M88" s="209"/>
      <c r="N88" s="50"/>
      <c r="O88" s="358"/>
      <c r="P88" s="355"/>
      <c r="Q88" s="355"/>
      <c r="R88" s="355"/>
      <c r="S88" s="355"/>
      <c r="T88" s="355"/>
      <c r="U88" s="355"/>
      <c r="V88" s="225"/>
      <c r="W88" s="225"/>
      <c r="X88" s="225"/>
      <c r="Y88" s="225"/>
      <c r="Z88" s="58"/>
      <c r="AA88" s="323"/>
      <c r="AB88" s="324"/>
      <c r="AC88" s="324"/>
      <c r="AD88" s="324"/>
      <c r="AE88" s="324"/>
      <c r="AF88" s="324"/>
      <c r="AG88" s="324"/>
      <c r="AH88" s="223"/>
      <c r="AI88" s="223"/>
      <c r="AJ88" s="223"/>
      <c r="AK88" s="223"/>
      <c r="AL88" s="129"/>
      <c r="AM88" s="279"/>
      <c r="AN88" s="56"/>
      <c r="AO88" s="56"/>
      <c r="AP88" s="209"/>
      <c r="AQ88" s="209"/>
      <c r="AR88" s="209"/>
      <c r="AS88" s="209"/>
      <c r="AT88" s="209"/>
      <c r="AU88" s="105"/>
      <c r="AV88" s="71"/>
      <c r="AW88" s="71"/>
      <c r="AX88" s="220"/>
      <c r="AY88" s="209"/>
      <c r="AZ88" s="209"/>
      <c r="BA88" s="209"/>
      <c r="BB88" s="209"/>
      <c r="BC88" s="105"/>
      <c r="BD88" s="368"/>
      <c r="BE88" s="356"/>
      <c r="BF88" s="356"/>
      <c r="BG88" s="356"/>
      <c r="BH88" s="356"/>
      <c r="BI88" s="356"/>
      <c r="BJ88" s="356"/>
      <c r="BK88" s="209"/>
      <c r="BL88" s="209"/>
      <c r="BM88" s="209"/>
      <c r="BN88" s="209"/>
      <c r="BO88" s="50"/>
      <c r="BP88" s="369"/>
      <c r="BQ88" s="370"/>
      <c r="BR88" s="370"/>
      <c r="BS88" s="370"/>
      <c r="BT88" s="370"/>
      <c r="BU88" s="370"/>
      <c r="BV88" s="370"/>
      <c r="BW88" s="209"/>
      <c r="BX88" s="209"/>
      <c r="BY88" s="209"/>
      <c r="BZ88" s="209"/>
      <c r="CA88" s="50"/>
      <c r="CB88" s="369"/>
      <c r="CC88" s="370"/>
      <c r="CD88" s="370"/>
      <c r="CE88" s="370"/>
      <c r="CF88" s="370"/>
      <c r="CG88" s="370"/>
      <c r="CH88" s="370"/>
      <c r="CI88" s="209"/>
      <c r="CJ88" s="209"/>
      <c r="CK88" s="209"/>
      <c r="CL88" s="209"/>
      <c r="CM88" s="50"/>
      <c r="CN88" s="373"/>
      <c r="CO88" s="374"/>
      <c r="CP88" s="374"/>
      <c r="CQ88" s="374"/>
      <c r="CR88" s="374"/>
      <c r="CS88" s="374"/>
      <c r="CT88" s="374"/>
      <c r="CU88" s="209"/>
      <c r="CV88" s="209"/>
      <c r="CW88" s="209"/>
      <c r="CX88" s="209"/>
      <c r="CY88" s="50"/>
      <c r="CZ88" s="377"/>
      <c r="DA88" s="378"/>
      <c r="DB88" s="378"/>
      <c r="DC88" s="378"/>
      <c r="DD88" s="378"/>
      <c r="DE88" s="378"/>
      <c r="DF88" s="378"/>
      <c r="DG88" s="99"/>
      <c r="DH88" s="99"/>
      <c r="DI88" s="99"/>
      <c r="DJ88" s="99"/>
      <c r="DK88" s="259"/>
      <c r="DL88" s="358"/>
      <c r="DM88" s="355"/>
      <c r="DN88" s="355"/>
      <c r="DO88" s="355"/>
      <c r="DP88" s="355"/>
      <c r="DQ88" s="355"/>
      <c r="DR88" s="355"/>
      <c r="DS88" s="209"/>
      <c r="DT88" s="209"/>
      <c r="DU88" s="209"/>
      <c r="DV88" s="209"/>
      <c r="DW88" s="50"/>
      <c r="DX88" s="358"/>
      <c r="DY88" s="355"/>
      <c r="DZ88" s="355"/>
      <c r="EA88" s="355"/>
      <c r="EB88" s="355"/>
      <c r="EC88" s="355"/>
      <c r="ED88" s="355"/>
      <c r="EE88" s="228"/>
      <c r="EF88" s="228"/>
      <c r="EG88" s="228"/>
      <c r="EH88" s="228"/>
      <c r="EI88" s="47"/>
    </row>
    <row r="89" spans="1:139" s="4" customFormat="1" ht="29.25" hidden="1" customHeight="1">
      <c r="A89" s="34"/>
      <c r="B89" s="33" t="s">
        <v>82</v>
      </c>
      <c r="C89" s="368"/>
      <c r="D89" s="356"/>
      <c r="E89" s="356"/>
      <c r="F89" s="356"/>
      <c r="G89" s="356"/>
      <c r="H89" s="356"/>
      <c r="I89" s="356"/>
      <c r="J89" s="209"/>
      <c r="K89" s="209"/>
      <c r="L89" s="209"/>
      <c r="M89" s="209">
        <v>252</v>
      </c>
      <c r="N89" s="50"/>
      <c r="O89" s="358"/>
      <c r="P89" s="355"/>
      <c r="Q89" s="355"/>
      <c r="R89" s="355"/>
      <c r="S89" s="355"/>
      <c r="T89" s="355"/>
      <c r="U89" s="355"/>
      <c r="V89" s="225"/>
      <c r="W89" s="225"/>
      <c r="X89" s="225"/>
      <c r="Y89" s="225">
        <v>254</v>
      </c>
      <c r="Z89" s="50"/>
      <c r="AA89" s="368"/>
      <c r="AB89" s="356"/>
      <c r="AC89" s="356"/>
      <c r="AD89" s="356"/>
      <c r="AE89" s="356"/>
      <c r="AF89" s="356"/>
      <c r="AG89" s="356"/>
      <c r="AH89" s="225"/>
      <c r="AI89" s="225"/>
      <c r="AJ89" s="225"/>
      <c r="AK89" s="225">
        <v>506</v>
      </c>
      <c r="AL89" s="311"/>
      <c r="AM89" s="280"/>
      <c r="AN89" s="209"/>
      <c r="AO89" s="209"/>
      <c r="AP89" s="209"/>
      <c r="AQ89" s="209"/>
      <c r="AR89" s="209"/>
      <c r="AS89" s="209"/>
      <c r="AT89" s="209"/>
      <c r="AU89" s="105"/>
      <c r="AV89" s="220"/>
      <c r="AW89" s="220"/>
      <c r="AX89" s="220"/>
      <c r="AY89" s="209"/>
      <c r="AZ89" s="209"/>
      <c r="BA89" s="209"/>
      <c r="BB89" s="209"/>
      <c r="BC89" s="105"/>
      <c r="BD89" s="368"/>
      <c r="BE89" s="356"/>
      <c r="BF89" s="356"/>
      <c r="BG89" s="356"/>
      <c r="BH89" s="356"/>
      <c r="BI89" s="356"/>
      <c r="BJ89" s="356"/>
      <c r="BK89" s="209"/>
      <c r="BL89" s="209"/>
      <c r="BM89" s="209"/>
      <c r="BN89" s="209">
        <v>424</v>
      </c>
      <c r="BO89" s="50"/>
      <c r="BP89" s="369"/>
      <c r="BQ89" s="370"/>
      <c r="BR89" s="370"/>
      <c r="BS89" s="370"/>
      <c r="BT89" s="370"/>
      <c r="BU89" s="370"/>
      <c r="BV89" s="370"/>
      <c r="BW89" s="209"/>
      <c r="BX89" s="209"/>
      <c r="BY89" s="209"/>
      <c r="BZ89" s="209">
        <v>350</v>
      </c>
      <c r="CA89" s="50"/>
      <c r="CB89" s="369"/>
      <c r="CC89" s="370"/>
      <c r="CD89" s="370"/>
      <c r="CE89" s="370"/>
      <c r="CF89" s="370"/>
      <c r="CG89" s="370"/>
      <c r="CH89" s="370"/>
      <c r="CI89" s="209"/>
      <c r="CJ89" s="209"/>
      <c r="CK89" s="209"/>
      <c r="CL89" s="209">
        <v>236</v>
      </c>
      <c r="CM89" s="50"/>
      <c r="CN89" s="373"/>
      <c r="CO89" s="374"/>
      <c r="CP89" s="374"/>
      <c r="CQ89" s="374"/>
      <c r="CR89" s="374"/>
      <c r="CS89" s="374"/>
      <c r="CT89" s="374"/>
      <c r="CU89" s="209"/>
      <c r="CV89" s="209"/>
      <c r="CW89" s="209"/>
      <c r="CX89" s="209">
        <v>153</v>
      </c>
      <c r="CY89" s="50"/>
      <c r="CZ89" s="377"/>
      <c r="DA89" s="378"/>
      <c r="DB89" s="378"/>
      <c r="DC89" s="378"/>
      <c r="DD89" s="378"/>
      <c r="DE89" s="378"/>
      <c r="DF89" s="378"/>
      <c r="DG89" s="230"/>
      <c r="DH89" s="230"/>
      <c r="DI89" s="230"/>
      <c r="DJ89" s="230">
        <f>BN89/AK89</f>
        <v>0.8379446640316206</v>
      </c>
      <c r="DK89" s="194"/>
      <c r="DL89" s="358"/>
      <c r="DM89" s="355"/>
      <c r="DN89" s="355"/>
      <c r="DO89" s="355"/>
      <c r="DP89" s="355"/>
      <c r="DQ89" s="355"/>
      <c r="DR89" s="355"/>
      <c r="DS89" s="209"/>
      <c r="DT89" s="209"/>
      <c r="DU89" s="209"/>
      <c r="DV89" s="209">
        <v>87</v>
      </c>
      <c r="DW89" s="50"/>
      <c r="DX89" s="358"/>
      <c r="DY89" s="355"/>
      <c r="DZ89" s="355"/>
      <c r="EA89" s="355"/>
      <c r="EB89" s="355"/>
      <c r="EC89" s="355"/>
      <c r="ED89" s="355"/>
      <c r="EE89" s="228"/>
      <c r="EF89" s="228"/>
      <c r="EG89" s="228"/>
      <c r="EH89" s="228">
        <v>50</v>
      </c>
      <c r="EI89" s="47"/>
    </row>
    <row r="90" spans="1:139" s="4" customFormat="1" ht="29.25" hidden="1" customHeight="1">
      <c r="A90" s="34"/>
      <c r="B90" s="33" t="s">
        <v>83</v>
      </c>
      <c r="C90" s="368"/>
      <c r="D90" s="356"/>
      <c r="E90" s="356"/>
      <c r="F90" s="356"/>
      <c r="G90" s="356"/>
      <c r="H90" s="356"/>
      <c r="I90" s="356"/>
      <c r="J90" s="209"/>
      <c r="K90" s="209">
        <v>5</v>
      </c>
      <c r="L90" s="209"/>
      <c r="M90" s="209"/>
      <c r="N90" s="50"/>
      <c r="O90" s="358"/>
      <c r="P90" s="355"/>
      <c r="Q90" s="355"/>
      <c r="R90" s="355"/>
      <c r="S90" s="355"/>
      <c r="T90" s="355"/>
      <c r="U90" s="355"/>
      <c r="V90" s="225"/>
      <c r="W90" s="225">
        <v>6</v>
      </c>
      <c r="X90" s="225"/>
      <c r="Y90" s="225"/>
      <c r="Z90" s="58"/>
      <c r="AA90" s="368"/>
      <c r="AB90" s="356"/>
      <c r="AC90" s="356"/>
      <c r="AD90" s="356"/>
      <c r="AE90" s="356"/>
      <c r="AF90" s="356"/>
      <c r="AG90" s="356"/>
      <c r="AH90" s="225"/>
      <c r="AI90" s="225">
        <v>11</v>
      </c>
      <c r="AJ90" s="225"/>
      <c r="AK90" s="225">
        <v>7</v>
      </c>
      <c r="AL90" s="58"/>
      <c r="AM90" s="280"/>
      <c r="AN90" s="209"/>
      <c r="AO90" s="209"/>
      <c r="AP90" s="209"/>
      <c r="AQ90" s="209"/>
      <c r="AR90" s="209"/>
      <c r="AS90" s="209"/>
      <c r="AT90" s="209"/>
      <c r="AU90" s="105"/>
      <c r="AV90" s="220"/>
      <c r="AW90" s="220"/>
      <c r="AX90" s="220"/>
      <c r="AY90" s="209"/>
      <c r="AZ90" s="209"/>
      <c r="BA90" s="209"/>
      <c r="BB90" s="209"/>
      <c r="BC90" s="105"/>
      <c r="BD90" s="368"/>
      <c r="BE90" s="356"/>
      <c r="BF90" s="356"/>
      <c r="BG90" s="356"/>
      <c r="BH90" s="356"/>
      <c r="BI90" s="356"/>
      <c r="BJ90" s="356"/>
      <c r="BK90" s="209"/>
      <c r="BL90" s="209">
        <v>9</v>
      </c>
      <c r="BM90" s="209"/>
      <c r="BN90" s="209">
        <v>6</v>
      </c>
      <c r="BO90" s="50"/>
      <c r="BP90" s="369"/>
      <c r="BQ90" s="370"/>
      <c r="BR90" s="370"/>
      <c r="BS90" s="370"/>
      <c r="BT90" s="370"/>
      <c r="BU90" s="370"/>
      <c r="BV90" s="370"/>
      <c r="BW90" s="225"/>
      <c r="BX90" s="225">
        <v>1</v>
      </c>
      <c r="BY90" s="225"/>
      <c r="BZ90" s="225">
        <v>1</v>
      </c>
      <c r="CA90" s="58"/>
      <c r="CB90" s="369"/>
      <c r="CC90" s="370"/>
      <c r="CD90" s="370"/>
      <c r="CE90" s="370"/>
      <c r="CF90" s="370"/>
      <c r="CG90" s="370"/>
      <c r="CH90" s="370"/>
      <c r="CI90" s="225"/>
      <c r="CJ90" s="225">
        <v>0</v>
      </c>
      <c r="CK90" s="225"/>
      <c r="CL90" s="225">
        <v>1</v>
      </c>
      <c r="CM90" s="58"/>
      <c r="CN90" s="373"/>
      <c r="CO90" s="374"/>
      <c r="CP90" s="374"/>
      <c r="CQ90" s="374"/>
      <c r="CR90" s="374"/>
      <c r="CS90" s="374"/>
      <c r="CT90" s="374"/>
      <c r="CU90" s="225"/>
      <c r="CV90" s="225">
        <v>0</v>
      </c>
      <c r="CW90" s="225"/>
      <c r="CX90" s="225">
        <v>1</v>
      </c>
      <c r="CY90" s="58"/>
      <c r="CZ90" s="377"/>
      <c r="DA90" s="378"/>
      <c r="DB90" s="378"/>
      <c r="DC90" s="378"/>
      <c r="DD90" s="378"/>
      <c r="DE90" s="378"/>
      <c r="DF90" s="378"/>
      <c r="DG90" s="99"/>
      <c r="DH90" s="230">
        <f>BL90/AI90</f>
        <v>0.81818181818181823</v>
      </c>
      <c r="DI90" s="230"/>
      <c r="DJ90" s="230">
        <f>BN90/AK90</f>
        <v>0.8571428571428571</v>
      </c>
      <c r="DK90" s="194"/>
      <c r="DL90" s="358"/>
      <c r="DM90" s="355"/>
      <c r="DN90" s="355"/>
      <c r="DO90" s="355"/>
      <c r="DP90" s="355"/>
      <c r="DQ90" s="355"/>
      <c r="DR90" s="355"/>
      <c r="DS90" s="209"/>
      <c r="DT90" s="209">
        <v>27</v>
      </c>
      <c r="DU90" s="209"/>
      <c r="DV90" s="209"/>
      <c r="DW90" s="50"/>
      <c r="DX90" s="358"/>
      <c r="DY90" s="355"/>
      <c r="DZ90" s="355"/>
      <c r="EA90" s="355"/>
      <c r="EB90" s="355"/>
      <c r="EC90" s="355"/>
      <c r="ED90" s="355"/>
      <c r="EE90" s="228"/>
      <c r="EF90" s="228">
        <v>26</v>
      </c>
      <c r="EG90" s="228"/>
      <c r="EH90" s="228"/>
      <c r="EI90" s="47"/>
    </row>
    <row r="91" spans="1:139" s="4" customFormat="1" ht="34.5" hidden="1" customHeight="1">
      <c r="A91" s="110"/>
      <c r="B91" s="33" t="s">
        <v>86</v>
      </c>
      <c r="C91" s="368"/>
      <c r="D91" s="356"/>
      <c r="E91" s="356"/>
      <c r="F91" s="356"/>
      <c r="G91" s="356"/>
      <c r="H91" s="356"/>
      <c r="I91" s="356"/>
      <c r="J91" s="228"/>
      <c r="K91" s="228">
        <v>53</v>
      </c>
      <c r="L91" s="228">
        <v>38</v>
      </c>
      <c r="M91" s="228">
        <v>39</v>
      </c>
      <c r="N91" s="47">
        <v>42</v>
      </c>
      <c r="O91" s="358"/>
      <c r="P91" s="355"/>
      <c r="Q91" s="355"/>
      <c r="R91" s="355"/>
      <c r="S91" s="355"/>
      <c r="T91" s="355"/>
      <c r="U91" s="355"/>
      <c r="V91" s="225"/>
      <c r="W91" s="225">
        <v>70</v>
      </c>
      <c r="X91" s="225">
        <v>42</v>
      </c>
      <c r="Y91" s="225">
        <v>58</v>
      </c>
      <c r="Z91" s="58">
        <v>61</v>
      </c>
      <c r="AA91" s="368"/>
      <c r="AB91" s="356"/>
      <c r="AC91" s="356"/>
      <c r="AD91" s="356"/>
      <c r="AE91" s="356"/>
      <c r="AF91" s="356"/>
      <c r="AG91" s="356"/>
      <c r="AH91" s="225"/>
      <c r="AI91" s="225">
        <v>123</v>
      </c>
      <c r="AJ91" s="225">
        <v>80</v>
      </c>
      <c r="AK91" s="225">
        <v>97</v>
      </c>
      <c r="AL91" s="58">
        <v>103</v>
      </c>
      <c r="AM91" s="280"/>
      <c r="AN91" s="228"/>
      <c r="AO91" s="228"/>
      <c r="AP91" s="228"/>
      <c r="AQ91" s="228"/>
      <c r="AR91" s="228"/>
      <c r="AS91" s="228"/>
      <c r="AT91" s="228"/>
      <c r="AU91" s="107"/>
      <c r="AV91" s="116"/>
      <c r="AW91" s="116"/>
      <c r="AX91" s="116"/>
      <c r="AY91" s="228"/>
      <c r="AZ91" s="228"/>
      <c r="BA91" s="228"/>
      <c r="BB91" s="228"/>
      <c r="BC91" s="107"/>
      <c r="BD91" s="368"/>
      <c r="BE91" s="356"/>
      <c r="BF91" s="356"/>
      <c r="BG91" s="356"/>
      <c r="BH91" s="356"/>
      <c r="BI91" s="356"/>
      <c r="BJ91" s="356"/>
      <c r="BK91" s="228"/>
      <c r="BL91" s="228">
        <v>95</v>
      </c>
      <c r="BM91" s="228">
        <v>61</v>
      </c>
      <c r="BN91" s="228">
        <v>75</v>
      </c>
      <c r="BO91" s="47">
        <v>93</v>
      </c>
      <c r="BP91" s="369"/>
      <c r="BQ91" s="370"/>
      <c r="BR91" s="370"/>
      <c r="BS91" s="370"/>
      <c r="BT91" s="370"/>
      <c r="BU91" s="370"/>
      <c r="BV91" s="370"/>
      <c r="BW91" s="46"/>
      <c r="BX91" s="46">
        <v>87</v>
      </c>
      <c r="BY91" s="46">
        <v>50</v>
      </c>
      <c r="BZ91" s="46">
        <v>55</v>
      </c>
      <c r="CA91" s="59">
        <v>45</v>
      </c>
      <c r="CB91" s="369"/>
      <c r="CC91" s="370"/>
      <c r="CD91" s="370"/>
      <c r="CE91" s="370"/>
      <c r="CF91" s="370"/>
      <c r="CG91" s="370"/>
      <c r="CH91" s="370"/>
      <c r="CI91" s="46"/>
      <c r="CJ91" s="46">
        <v>70</v>
      </c>
      <c r="CK91" s="46">
        <v>40</v>
      </c>
      <c r="CL91" s="46">
        <v>42</v>
      </c>
      <c r="CM91" s="59">
        <v>15</v>
      </c>
      <c r="CN91" s="373"/>
      <c r="CO91" s="374"/>
      <c r="CP91" s="374"/>
      <c r="CQ91" s="374"/>
      <c r="CR91" s="374"/>
      <c r="CS91" s="374"/>
      <c r="CT91" s="374"/>
      <c r="CU91" s="46"/>
      <c r="CV91" s="46">
        <v>11</v>
      </c>
      <c r="CW91" s="46">
        <v>25</v>
      </c>
      <c r="CX91" s="46">
        <v>31</v>
      </c>
      <c r="CY91" s="59">
        <v>4</v>
      </c>
      <c r="CZ91" s="377"/>
      <c r="DA91" s="378"/>
      <c r="DB91" s="378"/>
      <c r="DC91" s="378"/>
      <c r="DD91" s="378"/>
      <c r="DE91" s="378"/>
      <c r="DF91" s="378"/>
      <c r="DG91" s="230"/>
      <c r="DH91" s="230">
        <f>BL91/AI91</f>
        <v>0.77235772357723576</v>
      </c>
      <c r="DI91" s="230">
        <f>BM91/AJ91</f>
        <v>0.76249999999999996</v>
      </c>
      <c r="DJ91" s="230">
        <f>BN91/AK91</f>
        <v>0.77319587628865982</v>
      </c>
      <c r="DK91" s="194">
        <f>BO91/AL91</f>
        <v>0.90291262135922334</v>
      </c>
      <c r="DL91" s="358"/>
      <c r="DM91" s="355"/>
      <c r="DN91" s="355"/>
      <c r="DO91" s="355"/>
      <c r="DP91" s="355"/>
      <c r="DQ91" s="355"/>
      <c r="DR91" s="355"/>
      <c r="DS91" s="228"/>
      <c r="DT91" s="228">
        <v>37</v>
      </c>
      <c r="DU91" s="228">
        <v>36</v>
      </c>
      <c r="DV91" s="228">
        <v>33</v>
      </c>
      <c r="DW91" s="47">
        <v>27</v>
      </c>
      <c r="DX91" s="358"/>
      <c r="DY91" s="355"/>
      <c r="DZ91" s="355"/>
      <c r="EA91" s="355"/>
      <c r="EB91" s="355"/>
      <c r="EC91" s="355"/>
      <c r="ED91" s="355"/>
      <c r="EE91" s="228"/>
      <c r="EF91" s="228">
        <v>32</v>
      </c>
      <c r="EG91" s="228">
        <v>36</v>
      </c>
      <c r="EH91" s="228">
        <v>32</v>
      </c>
      <c r="EI91" s="47">
        <v>28</v>
      </c>
    </row>
    <row r="92" spans="1:139" ht="29.25" hidden="1" customHeight="1">
      <c r="A92" s="110"/>
      <c r="B92" s="33" t="s">
        <v>87</v>
      </c>
      <c r="C92" s="368"/>
      <c r="D92" s="356"/>
      <c r="E92" s="356"/>
      <c r="F92" s="356"/>
      <c r="G92" s="356"/>
      <c r="H92" s="356"/>
      <c r="I92" s="356"/>
      <c r="J92" s="228">
        <v>11</v>
      </c>
      <c r="K92" s="228">
        <v>8</v>
      </c>
      <c r="L92" s="228">
        <v>19</v>
      </c>
      <c r="M92" s="228">
        <v>18</v>
      </c>
      <c r="N92" s="47"/>
      <c r="O92" s="358"/>
      <c r="P92" s="355"/>
      <c r="Q92" s="355"/>
      <c r="R92" s="355"/>
      <c r="S92" s="355"/>
      <c r="T92" s="355"/>
      <c r="U92" s="355"/>
      <c r="V92" s="46">
        <v>11</v>
      </c>
      <c r="W92" s="46">
        <v>13</v>
      </c>
      <c r="X92" s="46">
        <v>12</v>
      </c>
      <c r="Y92" s="46">
        <v>12</v>
      </c>
      <c r="Z92" s="59">
        <v>21</v>
      </c>
      <c r="AA92" s="368"/>
      <c r="AB92" s="356"/>
      <c r="AC92" s="356"/>
      <c r="AD92" s="356"/>
      <c r="AE92" s="356"/>
      <c r="AF92" s="356"/>
      <c r="AG92" s="356"/>
      <c r="AH92" s="46">
        <v>22</v>
      </c>
      <c r="AI92" s="46">
        <v>21</v>
      </c>
      <c r="AJ92" s="46">
        <v>31</v>
      </c>
      <c r="AK92" s="46">
        <v>19</v>
      </c>
      <c r="AL92" s="59">
        <v>39</v>
      </c>
      <c r="AM92" s="281"/>
      <c r="AN92" s="228"/>
      <c r="AO92" s="228"/>
      <c r="AP92" s="228"/>
      <c r="AQ92" s="228"/>
      <c r="AR92" s="228"/>
      <c r="AS92" s="228"/>
      <c r="AT92" s="228"/>
      <c r="AU92" s="107"/>
      <c r="AV92" s="116"/>
      <c r="AW92" s="116"/>
      <c r="AX92" s="116"/>
      <c r="AY92" s="228"/>
      <c r="AZ92" s="228"/>
      <c r="BA92" s="228"/>
      <c r="BB92" s="228"/>
      <c r="BC92" s="107"/>
      <c r="BD92" s="368"/>
      <c r="BE92" s="356"/>
      <c r="BF92" s="356"/>
      <c r="BG92" s="356"/>
      <c r="BH92" s="356"/>
      <c r="BI92" s="356"/>
      <c r="BJ92" s="356"/>
      <c r="BK92" s="228">
        <v>0</v>
      </c>
      <c r="BL92" s="228">
        <v>0</v>
      </c>
      <c r="BM92" s="228">
        <v>0</v>
      </c>
      <c r="BN92" s="228">
        <v>0</v>
      </c>
      <c r="BO92" s="47">
        <v>0</v>
      </c>
      <c r="BP92" s="369"/>
      <c r="BQ92" s="370"/>
      <c r="BR92" s="370"/>
      <c r="BS92" s="370"/>
      <c r="BT92" s="370"/>
      <c r="BU92" s="370"/>
      <c r="BV92" s="370"/>
      <c r="BW92" s="46">
        <v>0</v>
      </c>
      <c r="BX92" s="46">
        <v>0</v>
      </c>
      <c r="BY92" s="46">
        <v>0</v>
      </c>
      <c r="BZ92" s="46">
        <v>0</v>
      </c>
      <c r="CA92" s="59">
        <v>0</v>
      </c>
      <c r="CB92" s="369"/>
      <c r="CC92" s="370"/>
      <c r="CD92" s="370"/>
      <c r="CE92" s="370"/>
      <c r="CF92" s="370"/>
      <c r="CG92" s="370"/>
      <c r="CH92" s="370"/>
      <c r="CI92" s="46">
        <v>0</v>
      </c>
      <c r="CJ92" s="46">
        <v>0</v>
      </c>
      <c r="CK92" s="46">
        <v>0</v>
      </c>
      <c r="CL92" s="46">
        <v>0</v>
      </c>
      <c r="CM92" s="59">
        <v>0</v>
      </c>
      <c r="CN92" s="373"/>
      <c r="CO92" s="374"/>
      <c r="CP92" s="374"/>
      <c r="CQ92" s="374"/>
      <c r="CR92" s="374"/>
      <c r="CS92" s="374"/>
      <c r="CT92" s="374"/>
      <c r="CU92" s="46">
        <v>0</v>
      </c>
      <c r="CV92" s="46">
        <v>0</v>
      </c>
      <c r="CW92" s="46">
        <v>0</v>
      </c>
      <c r="CX92" s="46">
        <v>0</v>
      </c>
      <c r="CY92" s="59">
        <v>0</v>
      </c>
      <c r="CZ92" s="377"/>
      <c r="DA92" s="378"/>
      <c r="DB92" s="378"/>
      <c r="DC92" s="378"/>
      <c r="DD92" s="378"/>
      <c r="DE92" s="378"/>
      <c r="DF92" s="378"/>
      <c r="DG92" s="230">
        <v>0</v>
      </c>
      <c r="DH92" s="230">
        <f>BL92/AI92</f>
        <v>0</v>
      </c>
      <c r="DI92" s="230">
        <f>BM92/AJ92</f>
        <v>0</v>
      </c>
      <c r="DJ92" s="230">
        <v>0</v>
      </c>
      <c r="DK92" s="194">
        <f>BO92/AL92</f>
        <v>0</v>
      </c>
      <c r="DL92" s="358"/>
      <c r="DM92" s="355"/>
      <c r="DN92" s="355"/>
      <c r="DO92" s="355"/>
      <c r="DP92" s="355"/>
      <c r="DQ92" s="355"/>
      <c r="DR92" s="355"/>
      <c r="DS92" s="228">
        <v>5</v>
      </c>
      <c r="DT92" s="228">
        <v>4</v>
      </c>
      <c r="DU92" s="228">
        <v>5</v>
      </c>
      <c r="DV92" s="228">
        <v>5</v>
      </c>
      <c r="DW92" s="47">
        <v>5</v>
      </c>
      <c r="DX92" s="358"/>
      <c r="DY92" s="355"/>
      <c r="DZ92" s="355"/>
      <c r="EA92" s="355"/>
      <c r="EB92" s="355"/>
      <c r="EC92" s="355"/>
      <c r="ED92" s="355"/>
      <c r="EE92" s="228">
        <v>4</v>
      </c>
      <c r="EF92" s="228">
        <v>3</v>
      </c>
      <c r="EG92" s="228">
        <v>4</v>
      </c>
      <c r="EH92" s="228">
        <v>4</v>
      </c>
      <c r="EI92" s="47">
        <v>4</v>
      </c>
    </row>
    <row r="93" spans="1:139" ht="29.25" hidden="1" customHeight="1">
      <c r="A93" s="347" t="s">
        <v>117</v>
      </c>
      <c r="B93" s="349"/>
      <c r="C93" s="368"/>
      <c r="D93" s="356"/>
      <c r="E93" s="356"/>
      <c r="F93" s="356"/>
      <c r="G93" s="356"/>
      <c r="H93" s="356"/>
      <c r="I93" s="356"/>
      <c r="J93" s="45">
        <f>SUM(J89:J92)</f>
        <v>11</v>
      </c>
      <c r="K93" s="45">
        <f>SUM(K89:K92)</f>
        <v>66</v>
      </c>
      <c r="L93" s="45">
        <f>SUM(L89:L92)</f>
        <v>57</v>
      </c>
      <c r="M93" s="45">
        <f>SUM(M89:M92)</f>
        <v>309</v>
      </c>
      <c r="N93" s="52"/>
      <c r="O93" s="358"/>
      <c r="P93" s="355"/>
      <c r="Q93" s="355"/>
      <c r="R93" s="355"/>
      <c r="S93" s="355"/>
      <c r="T93" s="355"/>
      <c r="U93" s="355"/>
      <c r="V93" s="235">
        <f>SUM(V89:V92)</f>
        <v>11</v>
      </c>
      <c r="W93" s="45">
        <f>SUM(W89:W92)</f>
        <v>89</v>
      </c>
      <c r="X93" s="45">
        <f>SUM(X89:X92)</f>
        <v>54</v>
      </c>
      <c r="Y93" s="45">
        <f>SUM(Y89:Y92)</f>
        <v>324</v>
      </c>
      <c r="Z93" s="52"/>
      <c r="AA93" s="368"/>
      <c r="AB93" s="356"/>
      <c r="AC93" s="356"/>
      <c r="AD93" s="356"/>
      <c r="AE93" s="356"/>
      <c r="AF93" s="356"/>
      <c r="AG93" s="356"/>
      <c r="AH93" s="45">
        <f>SUM(AH89:AH92)</f>
        <v>22</v>
      </c>
      <c r="AI93" s="45">
        <f>SUM(AI89:AI92)</f>
        <v>155</v>
      </c>
      <c r="AJ93" s="45">
        <f>SUM(AJ89:AJ92)</f>
        <v>111</v>
      </c>
      <c r="AK93" s="45">
        <f>SUM(AK89:AK92)</f>
        <v>629</v>
      </c>
      <c r="AL93" s="52"/>
      <c r="AM93" s="281"/>
      <c r="AN93" s="45"/>
      <c r="AO93" s="45"/>
      <c r="AP93" s="45"/>
      <c r="AQ93" s="45"/>
      <c r="AR93" s="45"/>
      <c r="AS93" s="45"/>
      <c r="AT93" s="45"/>
      <c r="AU93" s="104"/>
      <c r="AV93" s="69"/>
      <c r="AW93" s="69"/>
      <c r="AX93" s="69"/>
      <c r="AY93" s="45"/>
      <c r="AZ93" s="45"/>
      <c r="BA93" s="45"/>
      <c r="BB93" s="45"/>
      <c r="BC93" s="104"/>
      <c r="BD93" s="368"/>
      <c r="BE93" s="356"/>
      <c r="BF93" s="356"/>
      <c r="BG93" s="356"/>
      <c r="BH93" s="356"/>
      <c r="BI93" s="356"/>
      <c r="BJ93" s="356"/>
      <c r="BK93" s="45">
        <f>SUM(BK89:BK92)</f>
        <v>0</v>
      </c>
      <c r="BL93" s="45">
        <f>SUM(BL89:BL92)</f>
        <v>104</v>
      </c>
      <c r="BM93" s="45">
        <f>SUM(BM89:BM92)</f>
        <v>61</v>
      </c>
      <c r="BN93" s="45">
        <f>SUM(BN89:BN92)</f>
        <v>505</v>
      </c>
      <c r="BO93" s="52"/>
      <c r="BP93" s="369"/>
      <c r="BQ93" s="370"/>
      <c r="BR93" s="370"/>
      <c r="BS93" s="370"/>
      <c r="BT93" s="370"/>
      <c r="BU93" s="370"/>
      <c r="BV93" s="370"/>
      <c r="BW93" s="45">
        <f>SUM(BW89:BW92)</f>
        <v>0</v>
      </c>
      <c r="BX93" s="45">
        <f>SUM(BX89:BX92)</f>
        <v>88</v>
      </c>
      <c r="BY93" s="45">
        <f>SUM(BY89:BY92)</f>
        <v>50</v>
      </c>
      <c r="BZ93" s="45">
        <f>SUM(BZ89:BZ92)</f>
        <v>406</v>
      </c>
      <c r="CA93" s="52"/>
      <c r="CB93" s="369"/>
      <c r="CC93" s="370"/>
      <c r="CD93" s="370"/>
      <c r="CE93" s="370"/>
      <c r="CF93" s="370"/>
      <c r="CG93" s="370"/>
      <c r="CH93" s="370"/>
      <c r="CI93" s="45">
        <f>SUM(CI89:CI92)</f>
        <v>0</v>
      </c>
      <c r="CJ93" s="45">
        <f>SUM(CJ89:CJ92)</f>
        <v>70</v>
      </c>
      <c r="CK93" s="45">
        <f>SUM(CK89:CK92)</f>
        <v>40</v>
      </c>
      <c r="CL93" s="45">
        <f>SUM(CL89:CL92)</f>
        <v>279</v>
      </c>
      <c r="CM93" s="52"/>
      <c r="CN93" s="373"/>
      <c r="CO93" s="374"/>
      <c r="CP93" s="374"/>
      <c r="CQ93" s="374"/>
      <c r="CR93" s="374"/>
      <c r="CS93" s="374"/>
      <c r="CT93" s="374"/>
      <c r="CU93" s="45">
        <f>SUM(CU89:CU92)</f>
        <v>0</v>
      </c>
      <c r="CV93" s="45">
        <f>SUM(CV89:CV92)</f>
        <v>11</v>
      </c>
      <c r="CW93" s="45">
        <f>SUM(CW89:CW92)</f>
        <v>25</v>
      </c>
      <c r="CX93" s="45">
        <f>SUM(CX89:CX92)</f>
        <v>185</v>
      </c>
      <c r="CY93" s="52"/>
      <c r="CZ93" s="377"/>
      <c r="DA93" s="378"/>
      <c r="DB93" s="378"/>
      <c r="DC93" s="378"/>
      <c r="DD93" s="378"/>
      <c r="DE93" s="378"/>
      <c r="DF93" s="378"/>
      <c r="DG93" s="100">
        <f>BK93/AH93</f>
        <v>0</v>
      </c>
      <c r="DH93" s="100">
        <f>BL93/AI93</f>
        <v>0.67096774193548392</v>
      </c>
      <c r="DI93" s="100">
        <f>BM93/AJ93</f>
        <v>0.5495495495495496</v>
      </c>
      <c r="DJ93" s="100">
        <f>BN93/AK93</f>
        <v>0.80286168521462642</v>
      </c>
      <c r="DK93" s="258"/>
      <c r="DL93" s="358"/>
      <c r="DM93" s="355"/>
      <c r="DN93" s="355"/>
      <c r="DO93" s="355"/>
      <c r="DP93" s="355"/>
      <c r="DQ93" s="355"/>
      <c r="DR93" s="355"/>
      <c r="DS93" s="45"/>
      <c r="DT93" s="45"/>
      <c r="DU93" s="45"/>
      <c r="DV93" s="45"/>
      <c r="DW93" s="52"/>
      <c r="DX93" s="358"/>
      <c r="DY93" s="355"/>
      <c r="DZ93" s="355"/>
      <c r="EA93" s="355"/>
      <c r="EB93" s="355"/>
      <c r="EC93" s="355"/>
      <c r="ED93" s="355"/>
      <c r="EE93" s="228"/>
      <c r="EF93" s="228"/>
      <c r="EG93" s="228"/>
      <c r="EH93" s="228"/>
      <c r="EI93" s="47"/>
    </row>
    <row r="94" spans="1:139" ht="29.25" hidden="1" customHeight="1" thickBot="1">
      <c r="A94" s="347" t="s">
        <v>193</v>
      </c>
      <c r="B94" s="349"/>
      <c r="C94" s="325"/>
      <c r="D94" s="326"/>
      <c r="E94" s="326"/>
      <c r="F94" s="326"/>
      <c r="G94" s="326"/>
      <c r="H94" s="326"/>
      <c r="I94" s="326"/>
      <c r="J94" s="53">
        <f>SUM(J89:J91)</f>
        <v>0</v>
      </c>
      <c r="K94" s="53">
        <f>SUM(K89:K91)</f>
        <v>58</v>
      </c>
      <c r="L94" s="53">
        <f>SUM(L89:L91)</f>
        <v>38</v>
      </c>
      <c r="M94" s="53">
        <f>SUM(M89:M91)</f>
        <v>291</v>
      </c>
      <c r="N94" s="54"/>
      <c r="O94" s="329"/>
      <c r="P94" s="330"/>
      <c r="Q94" s="330"/>
      <c r="R94" s="330"/>
      <c r="S94" s="330"/>
      <c r="T94" s="330"/>
      <c r="U94" s="330"/>
      <c r="V94" s="53">
        <f>SUM(V89:V91)</f>
        <v>0</v>
      </c>
      <c r="W94" s="53">
        <f>SUM(W89:W91)</f>
        <v>76</v>
      </c>
      <c r="X94" s="53">
        <f>SUM(X89:X91)</f>
        <v>42</v>
      </c>
      <c r="Y94" s="53">
        <f>SUM(Y89:Y91)</f>
        <v>312</v>
      </c>
      <c r="Z94" s="54"/>
      <c r="AA94" s="325"/>
      <c r="AB94" s="326"/>
      <c r="AC94" s="326"/>
      <c r="AD94" s="326"/>
      <c r="AE94" s="326"/>
      <c r="AF94" s="326"/>
      <c r="AG94" s="326"/>
      <c r="AH94" s="53">
        <f>SUM(AH89:AH91)</f>
        <v>0</v>
      </c>
      <c r="AI94" s="53">
        <f>SUM(AI89:AI91)</f>
        <v>134</v>
      </c>
      <c r="AJ94" s="53">
        <f>SUM(AJ89:AJ91)</f>
        <v>80</v>
      </c>
      <c r="AK94" s="53">
        <f>SUM(AK89:AK91)</f>
        <v>610</v>
      </c>
      <c r="AL94" s="54"/>
      <c r="AM94" s="282"/>
      <c r="AN94" s="45"/>
      <c r="AO94" s="45"/>
      <c r="AP94" s="45"/>
      <c r="AQ94" s="45"/>
      <c r="AR94" s="45"/>
      <c r="AS94" s="45"/>
      <c r="AT94" s="45"/>
      <c r="AU94" s="104"/>
      <c r="AV94" s="69"/>
      <c r="AW94" s="69"/>
      <c r="AX94" s="69"/>
      <c r="AY94" s="45"/>
      <c r="AZ94" s="45"/>
      <c r="BA94" s="45"/>
      <c r="BB94" s="45"/>
      <c r="BC94" s="104"/>
      <c r="BD94" s="325"/>
      <c r="BE94" s="326"/>
      <c r="BF94" s="326"/>
      <c r="BG94" s="326"/>
      <c r="BH94" s="326"/>
      <c r="BI94" s="326"/>
      <c r="BJ94" s="326"/>
      <c r="BK94" s="53">
        <f>SUM(BK89:BK91)</f>
        <v>0</v>
      </c>
      <c r="BL94" s="53">
        <f>SUM(BL89:BL91)</f>
        <v>104</v>
      </c>
      <c r="BM94" s="53">
        <f>SUM(BM89:BM91)</f>
        <v>61</v>
      </c>
      <c r="BN94" s="53">
        <f>SUM(BN89:BN91)</f>
        <v>505</v>
      </c>
      <c r="BO94" s="54"/>
      <c r="BP94" s="371"/>
      <c r="BQ94" s="372"/>
      <c r="BR94" s="372"/>
      <c r="BS94" s="372"/>
      <c r="BT94" s="372"/>
      <c r="BU94" s="372"/>
      <c r="BV94" s="372"/>
      <c r="BW94" s="53">
        <f>SUM(BW89:BW91)</f>
        <v>0</v>
      </c>
      <c r="BX94" s="53">
        <f>SUM(BX89:BX91)</f>
        <v>88</v>
      </c>
      <c r="BY94" s="53">
        <f>SUM(BY89:BY91)</f>
        <v>50</v>
      </c>
      <c r="BZ94" s="53">
        <f>SUM(BZ89:BZ91)</f>
        <v>406</v>
      </c>
      <c r="CA94" s="54"/>
      <c r="CB94" s="371"/>
      <c r="CC94" s="372"/>
      <c r="CD94" s="372"/>
      <c r="CE94" s="372"/>
      <c r="CF94" s="372"/>
      <c r="CG94" s="372"/>
      <c r="CH94" s="372"/>
      <c r="CI94" s="53">
        <f>SUM(CI89:CI91)</f>
        <v>0</v>
      </c>
      <c r="CJ94" s="53">
        <f>SUM(CJ89:CJ91)</f>
        <v>70</v>
      </c>
      <c r="CK94" s="53">
        <f>SUM(CK89:CK91)</f>
        <v>40</v>
      </c>
      <c r="CL94" s="53">
        <f>SUM(CL89:CL91)</f>
        <v>279</v>
      </c>
      <c r="CM94" s="54"/>
      <c r="CN94" s="375"/>
      <c r="CO94" s="376"/>
      <c r="CP94" s="376"/>
      <c r="CQ94" s="376"/>
      <c r="CR94" s="376"/>
      <c r="CS94" s="376"/>
      <c r="CT94" s="376"/>
      <c r="CU94" s="53">
        <f>SUM(CU89:CU91)</f>
        <v>0</v>
      </c>
      <c r="CV94" s="53">
        <f>SUM(CV89:CV91)</f>
        <v>11</v>
      </c>
      <c r="CW94" s="53">
        <f>SUM(CW89:CW91)</f>
        <v>25</v>
      </c>
      <c r="CX94" s="53">
        <f>SUM(CX89:CX91)</f>
        <v>185</v>
      </c>
      <c r="CY94" s="54"/>
      <c r="CZ94" s="379"/>
      <c r="DA94" s="380"/>
      <c r="DB94" s="380"/>
      <c r="DC94" s="380"/>
      <c r="DD94" s="380"/>
      <c r="DE94" s="380"/>
      <c r="DF94" s="380"/>
      <c r="DG94" s="160">
        <v>0</v>
      </c>
      <c r="DH94" s="160">
        <f>BL94/AI94</f>
        <v>0.77611940298507465</v>
      </c>
      <c r="DI94" s="160">
        <f>BM94/AJ94</f>
        <v>0.76249999999999996</v>
      </c>
      <c r="DJ94" s="160">
        <f>BN94/AK94</f>
        <v>0.82786885245901642</v>
      </c>
      <c r="DK94" s="260"/>
      <c r="DL94" s="329"/>
      <c r="DM94" s="330"/>
      <c r="DN94" s="330"/>
      <c r="DO94" s="330"/>
      <c r="DP94" s="330"/>
      <c r="DQ94" s="330"/>
      <c r="DR94" s="330"/>
      <c r="DS94" s="53"/>
      <c r="DT94" s="53"/>
      <c r="DU94" s="53"/>
      <c r="DV94" s="53"/>
      <c r="DW94" s="54"/>
      <c r="DX94" s="329"/>
      <c r="DY94" s="330"/>
      <c r="DZ94" s="330"/>
      <c r="EA94" s="330"/>
      <c r="EB94" s="330"/>
      <c r="EC94" s="330"/>
      <c r="ED94" s="330"/>
      <c r="EE94" s="53"/>
      <c r="EF94" s="53"/>
      <c r="EG94" s="53"/>
      <c r="EH94" s="53"/>
      <c r="EI94" s="54"/>
    </row>
    <row r="95" spans="1:139" ht="22.5" customHeight="1">
      <c r="A95" s="340" t="s">
        <v>151</v>
      </c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/>
      <c r="CF95" s="340"/>
      <c r="CG95" s="340"/>
      <c r="CH95" s="340"/>
      <c r="CI95" s="340"/>
      <c r="CJ95" s="340"/>
      <c r="CK95" s="340"/>
      <c r="CL95" s="340"/>
      <c r="CM95" s="340"/>
      <c r="CN95" s="340"/>
      <c r="CO95" s="340"/>
      <c r="CP95" s="340"/>
      <c r="CQ95" s="340"/>
      <c r="CR95" s="340"/>
      <c r="CS95" s="340"/>
      <c r="CT95" s="340"/>
      <c r="CU95" s="340"/>
      <c r="CV95" s="340"/>
      <c r="CW95" s="340"/>
      <c r="CX95" s="340"/>
      <c r="CY95" s="340"/>
      <c r="CZ95" s="340"/>
      <c r="DA95" s="340"/>
      <c r="DB95" s="340"/>
      <c r="DC95" s="340"/>
      <c r="DD95" s="340"/>
      <c r="DE95" s="340"/>
      <c r="DF95" s="340"/>
      <c r="DG95" s="340"/>
      <c r="DH95" s="340"/>
      <c r="DI95" s="340"/>
      <c r="DJ95" s="340"/>
      <c r="DK95" s="340"/>
      <c r="DL95" s="340"/>
      <c r="DM95" s="340"/>
      <c r="DN95" s="340"/>
      <c r="DO95" s="340"/>
      <c r="DP95" s="340"/>
      <c r="DQ95" s="340"/>
      <c r="DR95" s="340"/>
      <c r="DS95" s="340"/>
      <c r="DT95" s="340"/>
      <c r="DU95" s="340"/>
      <c r="DV95" s="340"/>
      <c r="DW95" s="340"/>
      <c r="DX95" s="340"/>
      <c r="DY95" s="63"/>
      <c r="DZ95" s="63"/>
      <c r="EA95" s="63"/>
      <c r="EB95" s="88"/>
    </row>
    <row r="96" spans="1:139" ht="22.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40"/>
      <c r="AP96" s="340"/>
      <c r="AQ96" s="340"/>
      <c r="AR96" s="340"/>
      <c r="AS96" s="340"/>
      <c r="AT96" s="340"/>
      <c r="AU96" s="340"/>
      <c r="AV96" s="340"/>
      <c r="AW96" s="340"/>
      <c r="AX96" s="340"/>
      <c r="AY96" s="340"/>
      <c r="AZ96" s="340"/>
      <c r="BA96" s="340"/>
      <c r="BB96" s="340"/>
      <c r="BC96" s="340"/>
      <c r="BD96" s="340"/>
      <c r="BE96" s="340"/>
      <c r="BF96" s="340"/>
      <c r="BG96" s="340"/>
      <c r="BH96" s="340"/>
      <c r="BI96" s="340"/>
      <c r="BJ96" s="340"/>
      <c r="BK96" s="340"/>
      <c r="BL96" s="340"/>
      <c r="BM96" s="340"/>
      <c r="BN96" s="340"/>
      <c r="BO96" s="340"/>
      <c r="BP96" s="340"/>
      <c r="BQ96" s="340"/>
      <c r="BR96" s="340"/>
      <c r="BS96" s="340"/>
      <c r="BT96" s="340"/>
      <c r="BU96" s="340"/>
      <c r="BV96" s="340"/>
      <c r="BW96" s="340"/>
      <c r="BX96" s="340"/>
      <c r="BY96" s="340"/>
      <c r="BZ96" s="340"/>
      <c r="CA96" s="340"/>
      <c r="CB96" s="340"/>
      <c r="CC96" s="340"/>
      <c r="CD96" s="340"/>
      <c r="CE96" s="340"/>
      <c r="CF96" s="340"/>
      <c r="CG96" s="340"/>
      <c r="CH96" s="340"/>
      <c r="CI96" s="340"/>
      <c r="CJ96" s="340"/>
      <c r="CK96" s="340"/>
      <c r="CL96" s="340"/>
      <c r="CM96" s="340"/>
      <c r="CN96" s="340"/>
      <c r="CO96" s="340"/>
      <c r="CP96" s="340"/>
      <c r="CQ96" s="340"/>
      <c r="CR96" s="340"/>
      <c r="CS96" s="340"/>
      <c r="CT96" s="340"/>
      <c r="CU96" s="340"/>
      <c r="CV96" s="340"/>
      <c r="CW96" s="340"/>
      <c r="CX96" s="340"/>
      <c r="CY96" s="340"/>
      <c r="CZ96" s="340"/>
      <c r="DA96" s="340"/>
      <c r="DB96" s="340"/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/>
      <c r="DN96" s="340"/>
      <c r="DO96" s="340"/>
      <c r="DP96" s="340"/>
      <c r="DQ96" s="340"/>
      <c r="DR96" s="340"/>
      <c r="DS96" s="340"/>
      <c r="DT96" s="340"/>
      <c r="DU96" s="340"/>
      <c r="DV96" s="340"/>
      <c r="DW96" s="340"/>
      <c r="DX96" s="340"/>
      <c r="DY96" s="63"/>
      <c r="DZ96" s="63"/>
      <c r="EA96" s="63"/>
      <c r="EB96" s="88"/>
    </row>
    <row r="97" spans="1:131" ht="22.5" customHeight="1">
      <c r="A97" s="62" t="s">
        <v>164</v>
      </c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</row>
    <row r="98" spans="1:131" ht="22.5" customHeight="1">
      <c r="A98" s="112" t="s">
        <v>174</v>
      </c>
      <c r="B98" s="113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</row>
    <row r="99" spans="1:131" ht="22.5" customHeight="1">
      <c r="A99" s="42" t="s">
        <v>160</v>
      </c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</row>
    <row r="100" spans="1:131" ht="22.5" customHeight="1">
      <c r="A100" s="42" t="s">
        <v>145</v>
      </c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</row>
    <row r="101" spans="1:131" ht="22.5" customHeight="1"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</row>
    <row r="102" spans="1:131" ht="22.5" customHeight="1"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</row>
    <row r="103" spans="1:131" ht="22.5" customHeight="1"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</row>
    <row r="104" spans="1:131" ht="22.5" customHeight="1"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</row>
    <row r="105" spans="1:131" ht="22.5" customHeight="1"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</row>
    <row r="106" spans="1:131" ht="22.5" customHeight="1"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</row>
    <row r="107" spans="1:131" ht="22.5" customHeight="1"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</row>
    <row r="108" spans="1:131" ht="22.5" customHeight="1"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</row>
    <row r="109" spans="1:131" ht="22.5" customHeight="1"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</row>
    <row r="110" spans="1:131" ht="22.5" customHeight="1"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</row>
    <row r="111" spans="1:131" ht="22.5" customHeight="1"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</row>
    <row r="112" spans="1:131" ht="22.5" customHeight="1"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</row>
    <row r="113" spans="116:131" ht="22.5" customHeight="1"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</row>
  </sheetData>
  <mergeCells count="71">
    <mergeCell ref="DL2:EI3"/>
    <mergeCell ref="C4:N4"/>
    <mergeCell ref="O4:Z4"/>
    <mergeCell ref="AN4:AU4"/>
    <mergeCell ref="AV4:BC4"/>
    <mergeCell ref="BD4:BO4"/>
    <mergeCell ref="CB4:CM4"/>
    <mergeCell ref="CN4:CY4"/>
    <mergeCell ref="CZ2:DK4"/>
    <mergeCell ref="BP3:BZ3"/>
    <mergeCell ref="BP4:CA4"/>
    <mergeCell ref="CB19:CE20"/>
    <mergeCell ref="CN19:CQ20"/>
    <mergeCell ref="CZ19:DC20"/>
    <mergeCell ref="DL4:DW4"/>
    <mergeCell ref="DX4:EI4"/>
    <mergeCell ref="C88:I94"/>
    <mergeCell ref="O88:U94"/>
    <mergeCell ref="AA88:AG94"/>
    <mergeCell ref="DL88:DR94"/>
    <mergeCell ref="DX88:ED94"/>
    <mergeCell ref="BD88:BJ94"/>
    <mergeCell ref="BP88:BV94"/>
    <mergeCell ref="CB88:CH94"/>
    <mergeCell ref="CN88:CT94"/>
    <mergeCell ref="CZ88:DF94"/>
    <mergeCell ref="AN54:AR59"/>
    <mergeCell ref="C54:J59"/>
    <mergeCell ref="C60:J64"/>
    <mergeCell ref="A60:B60"/>
    <mergeCell ref="A32:B32"/>
    <mergeCell ref="A42:B42"/>
    <mergeCell ref="A38:B38"/>
    <mergeCell ref="A94:B94"/>
    <mergeCell ref="A65:B65"/>
    <mergeCell ref="A21:B21"/>
    <mergeCell ref="A17:B17"/>
    <mergeCell ref="A88:B88"/>
    <mergeCell ref="A19:B19"/>
    <mergeCell ref="A95:DX96"/>
    <mergeCell ref="A44:B44"/>
    <mergeCell ref="A81:B81"/>
    <mergeCell ref="A87:B87"/>
    <mergeCell ref="A86:B86"/>
    <mergeCell ref="A80:B80"/>
    <mergeCell ref="A74:B74"/>
    <mergeCell ref="A49:B49"/>
    <mergeCell ref="A54:B54"/>
    <mergeCell ref="A69:B69"/>
    <mergeCell ref="AV65:AZ68"/>
    <mergeCell ref="AV69:AZ73"/>
    <mergeCell ref="AN60:AR64"/>
    <mergeCell ref="A93:B93"/>
    <mergeCell ref="O65:Z68"/>
    <mergeCell ref="O69:Z73"/>
    <mergeCell ref="A1:EG1"/>
    <mergeCell ref="AN2:BB3"/>
    <mergeCell ref="A2:B4"/>
    <mergeCell ref="AA4:AM4"/>
    <mergeCell ref="C19:F20"/>
    <mergeCell ref="O19:R20"/>
    <mergeCell ref="BD19:BG20"/>
    <mergeCell ref="C2:AM3"/>
    <mergeCell ref="BD2:CU2"/>
    <mergeCell ref="AN19:AQ20"/>
    <mergeCell ref="AV19:AY20"/>
    <mergeCell ref="CB3:CL3"/>
    <mergeCell ref="CN3:CX3"/>
    <mergeCell ref="BD3:BN3"/>
    <mergeCell ref="AA19:AC20"/>
    <mergeCell ref="BP19:BS20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8" fitToHeight="2" orientation="landscape" cellComments="atEnd" r:id="rId1"/>
  <headerFooter alignWithMargins="0">
    <oddFooter>&amp;L&amp;"Arial,Italic"&amp;8Embætti landlæknis, heilbrigðisupplýsingasvið&amp;C&amp;"Arial,Italic"&amp;8&amp;P/&amp;N&amp;R&amp;"Arial,Italic"&amp;8Útgáfudagur: 19.02.2020</oddFooter>
  </headerFooter>
  <rowBreaks count="1" manualBreakCount="1">
    <brk id="53" max="50" man="1"/>
  </rowBreaks>
  <ignoredErrors>
    <ignoredError sqref="BD87:BE87 Q37 AW59:AX59 AX37 BF37 AN87:AQ87 AV87:AY87 BD80:BF80 BR37 CD37 CP37 C80:G80 C87:G87 AN80:AR80 AV80:AZ80" formulaRange="1"/>
    <ignoredError sqref="O48 BE59 AQ31 AY31 AQ37 AY37 AZ59 S59" formula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manualMin="500" type="column" displayEmptyCellsAs="gap" minAxisType="custom" xr2:uid="{00000000-0003-0000-0000-000012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biðtími'!AA94:AG94</xm:f>
              <xm:sqref>AM94</xm:sqref>
            </x14:sparkline>
          </x14:sparklines>
        </x14:sparklineGroup>
        <x14:sparklineGroup type="column" displayEmptyCellsAs="gap" xr2:uid="{00000000-0003-0000-0000-000011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biðtími'!AA18:AI18</xm:f>
              <xm:sqref>AM18</xm:sqref>
            </x14:sparkline>
            <x14:sparkline>
              <xm:f>'Biðlisti og biðtími'!AA19:AD19</xm:f>
              <xm:sqref>AM19</xm:sqref>
            </x14:sparkline>
          </x14:sparklines>
        </x14:sparklineGroup>
        <x14:sparklineGroup manualMin="0" type="column" displayEmptyCellsAs="gap" minAxisType="custom" xr2:uid="{00000000-0003-0000-0000-000010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biðtími'!AA14:AL14</xm:f>
              <xm:sqref>AM14</xm:sqref>
            </x14:sparkline>
          </x14:sparklines>
        </x14:sparklineGroup>
        <x14:sparklineGroup type="column" displayEmptyCellsAs="gap" xr2:uid="{00000000-0003-0000-0000-00000F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biðtími'!AA16:AI16</xm:f>
              <xm:sqref>AM16</xm:sqref>
            </x14:sparkline>
          </x14:sparklines>
        </x14:sparklineGroup>
        <x14:sparklineGroup manualMin="0" type="column" displayEmptyCellsAs="gap" minAxisType="custom" xr2:uid="{00000000-0003-0000-0000-00000E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biðtími'!AA31:AI31</xm:f>
              <xm:sqref>AM31</xm:sqref>
            </x14:sparkline>
          </x14:sparklines>
        </x14:sparklineGroup>
        <x14:sparklineGroup manualMax="15" type="column" displayEmptyCellsAs="gap" maxAxisType="custom" xr2:uid="{00000000-0003-0000-0000-00000D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biðtími'!AA26:AI26</xm:f>
              <xm:sqref>AM26</xm:sqref>
            </x14:sparkline>
          </x14:sparklines>
        </x14:sparklineGroup>
        <x14:sparklineGroup manualMin="50" type="column" displayEmptyCellsAs="gap" minAxisType="custom" xr2:uid="{00000000-0003-0000-0000-00000C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biðtími'!AA37:AI37</xm:f>
              <xm:sqref>AM37</xm:sqref>
            </x14:sparkline>
          </x14:sparklines>
        </x14:sparklineGroup>
        <x14:sparklineGroup manualMin="30" type="column" displayEmptyCellsAs="gap" minAxisType="custom" xr2:uid="{00000000-0003-0000-0000-00000B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biðtími'!AA41:AI41</xm:f>
              <xm:sqref>AM41</xm:sqref>
            </x14:sparkline>
          </x14:sparklines>
        </x14:sparklineGroup>
        <x14:sparklineGroup manualMin="20" type="column" displayEmptyCellsAs="gap" minAxisType="custom" xr2:uid="{00000000-0003-0000-0000-00000A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biðtími'!AA43:AI43</xm:f>
              <xm:sqref>AM43</xm:sqref>
            </x14:sparkline>
          </x14:sparklines>
        </x14:sparklineGroup>
        <x14:sparklineGroup manualMin="50" type="column" displayEmptyCellsAs="gap" minAxisType="custom" xr2:uid="{00000000-0003-0000-0000-000009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biðtími'!AA48:AI48</xm:f>
              <xm:sqref>AM48</xm:sqref>
            </x14:sparkline>
          </x14:sparklines>
        </x14:sparklineGroup>
        <x14:sparklineGroup manualMin="50" type="column" displayEmptyCellsAs="gap" minAxisType="custom" xr2:uid="{00000000-0003-0000-0000-000008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biðtími'!AA53:AI53</xm:f>
              <xm:sqref>AM53</xm:sqref>
            </x14:sparkline>
          </x14:sparklines>
        </x14:sparklineGroup>
        <x14:sparklineGroup manualMin="0" type="column" displayEmptyCellsAs="gap" minAxisType="custom" xr2:uid="{00000000-0003-0000-0000-000007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biðtími'!AA59:AI59</xm:f>
              <xm:sqref>AM59</xm:sqref>
            </x14:sparkline>
          </x14:sparklines>
        </x14:sparklineGroup>
        <x14:sparklineGroup manualMin="50" type="column" displayEmptyCellsAs="gap" minAxisType="custom" xr2:uid="{00000000-0003-0000-0000-000006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biðtími'!AA64:AI64</xm:f>
              <xm:sqref>AM64</xm:sqref>
            </x14:sparkline>
          </x14:sparklines>
        </x14:sparklineGroup>
        <x14:sparklineGroup manualMax="15" type="column" displayEmptyCellsAs="gap" maxAxisType="custom" xr2:uid="{00000000-0003-0000-0000-000005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biðtími'!AA68:AI68</xm:f>
              <xm:sqref>AM68</xm:sqref>
            </x14:sparkline>
          </x14:sparklines>
        </x14:sparklineGroup>
        <x14:sparklineGroup manualMin="30" type="column" displayEmptyCellsAs="gap" minAxisType="custom" xr2:uid="{00000000-0003-0000-0000-000004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biðtími'!AA73:AI73</xm:f>
              <xm:sqref>AM73</xm:sqref>
            </x14:sparkline>
          </x14:sparklines>
        </x14:sparklineGroup>
        <x14:sparklineGroup manualMin="300" type="column" displayEmptyCellsAs="gap" minAxisType="custom" xr2:uid="{00000000-0003-0000-0000-000003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biðtími'!AA80:AI80</xm:f>
              <xm:sqref>AM80</xm:sqref>
            </x14:sparkline>
            <x14:sparkline>
              <xm:f>'Biðlisti og biðtími'!AA79:AI79</xm:f>
              <xm:sqref>AM79</xm:sqref>
            </x14:sparkline>
          </x14:sparklines>
        </x14:sparklineGroup>
        <x14:sparklineGroup manualMin="500" type="column" displayEmptyCellsAs="gap" minAxisType="custom" xr2:uid="{00000000-0003-0000-0000-000002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biðtími'!AA87:AI87</xm:f>
              <xm:sqref>AM87</xm:sqref>
            </x14:sparkline>
          </x14:sparklines>
        </x14:sparklineGroup>
        <x14:sparklineGroup manualMin="1000" type="column" displayEmptyCellsAs="gap" minAxisType="custom" xr2:uid="{00000000-0003-0000-0000-000001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biðtími'!AA12:AL12</xm:f>
              <xm:sqref>AM12</xm:sqref>
            </x14:sparkline>
          </x14:sparklines>
        </x14:sparklineGroup>
        <x14:sparklineGroup type="column" displayEmptyCellsAs="gap" xr2:uid="{00000000-0003-0000-0000-000000000000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'Biðlisti og biðtími'!AE20:AL20</xm:f>
              <xm:sqref>AM20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E5FE-72C1-4CF2-9B5A-B3594CA41BF9}">
  <dimension ref="A1"/>
  <sheetViews>
    <sheetView showGridLines="0" workbookViewId="0">
      <selection activeCell="J44" sqref="J44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A1:XFD109"/>
  <sheetViews>
    <sheetView showGridLines="0" zoomScaleNormal="100" workbookViewId="0">
      <pane ySplit="2" topLeftCell="A55" activePane="bottomLeft" state="frozen"/>
      <selection pane="bottomLeft" activeCell="L58" sqref="L58"/>
    </sheetView>
  </sheetViews>
  <sheetFormatPr defaultRowHeight="14.25"/>
  <cols>
    <col min="1" max="1" width="22.140625" customWidth="1"/>
    <col min="2" max="2" width="31.7109375" customWidth="1"/>
    <col min="3" max="3" width="14" style="22" customWidth="1"/>
    <col min="4" max="5" width="17.5703125" style="37" customWidth="1"/>
    <col min="6" max="6" width="16.140625" style="37" customWidth="1"/>
    <col min="7" max="7" width="15.7109375" style="62" customWidth="1"/>
    <col min="8" max="8" width="16.140625" customWidth="1"/>
    <col min="9" max="9" width="14.42578125" style="62" customWidth="1"/>
    <col min="10" max="10" width="15.5703125" style="62" customWidth="1"/>
    <col min="11" max="11" width="15.85546875" customWidth="1"/>
    <col min="12" max="12" width="12.42578125" customWidth="1"/>
    <col min="13" max="13" width="13.7109375" customWidth="1"/>
    <col min="14" max="14" width="12.42578125" style="298" customWidth="1"/>
  </cols>
  <sheetData>
    <row r="1" spans="1:14 16384:16384" ht="68.25" customHeight="1" thickBot="1">
      <c r="A1" s="162" t="s">
        <v>108</v>
      </c>
      <c r="B1" s="163" t="s">
        <v>109</v>
      </c>
      <c r="C1" s="395" t="s">
        <v>107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 16384:16384" ht="37.5" customHeight="1">
      <c r="A2" s="390"/>
      <c r="B2" s="391"/>
      <c r="C2" s="196" t="s">
        <v>131</v>
      </c>
      <c r="D2" s="196" t="s">
        <v>114</v>
      </c>
      <c r="E2" s="196" t="s">
        <v>137</v>
      </c>
      <c r="F2" s="196" t="s">
        <v>143</v>
      </c>
      <c r="G2" s="196" t="s">
        <v>153</v>
      </c>
      <c r="H2" s="196" t="s">
        <v>161</v>
      </c>
      <c r="I2" s="196" t="s">
        <v>165</v>
      </c>
      <c r="J2" s="196" t="s">
        <v>167</v>
      </c>
      <c r="K2" s="196" t="s">
        <v>173</v>
      </c>
      <c r="L2" s="196" t="s">
        <v>175</v>
      </c>
      <c r="M2" s="196" t="s">
        <v>177</v>
      </c>
      <c r="N2" s="196" t="s">
        <v>190</v>
      </c>
    </row>
    <row r="3" spans="1:14 16384:16384" ht="36" customHeight="1">
      <c r="A3" s="388" t="s">
        <v>88</v>
      </c>
      <c r="B3" s="389"/>
      <c r="C3" s="40"/>
      <c r="D3" s="40"/>
      <c r="E3" s="40"/>
      <c r="F3" s="36"/>
      <c r="G3" s="93"/>
      <c r="H3" s="93"/>
      <c r="I3" s="93"/>
      <c r="J3" s="93"/>
      <c r="K3" s="93"/>
      <c r="L3" s="93"/>
      <c r="M3" s="93"/>
      <c r="N3" s="93"/>
    </row>
    <row r="4" spans="1:14 16384:16384">
      <c r="A4" s="164"/>
      <c r="B4" s="153" t="s">
        <v>82</v>
      </c>
      <c r="C4" s="198">
        <v>2665</v>
      </c>
      <c r="D4" s="198">
        <v>2250</v>
      </c>
      <c r="E4" s="198">
        <v>2049</v>
      </c>
      <c r="F4" s="198">
        <v>2016</v>
      </c>
      <c r="G4" s="198">
        <v>2049</v>
      </c>
      <c r="H4" s="92">
        <v>2009</v>
      </c>
      <c r="I4" s="161">
        <v>1675</v>
      </c>
      <c r="J4" s="150">
        <v>1651</v>
      </c>
      <c r="K4" s="150">
        <v>1578</v>
      </c>
      <c r="L4" s="150">
        <v>1632</v>
      </c>
      <c r="M4" s="150">
        <v>1458</v>
      </c>
      <c r="N4" s="197">
        <v>1303</v>
      </c>
    </row>
    <row r="5" spans="1:14 16384:16384">
      <c r="A5" s="164"/>
      <c r="B5" s="153" t="s">
        <v>83</v>
      </c>
      <c r="C5" s="198">
        <v>302</v>
      </c>
      <c r="D5" s="198">
        <v>297</v>
      </c>
      <c r="E5" s="198">
        <v>210</v>
      </c>
      <c r="F5" s="198">
        <v>227</v>
      </c>
      <c r="G5" s="198">
        <v>255</v>
      </c>
      <c r="H5" s="112"/>
      <c r="I5" s="112"/>
      <c r="J5" s="150">
        <v>177</v>
      </c>
      <c r="K5" s="150">
        <v>135</v>
      </c>
      <c r="L5" s="150">
        <v>163</v>
      </c>
      <c r="M5" s="62">
        <v>213</v>
      </c>
      <c r="N5" s="197">
        <v>209</v>
      </c>
    </row>
    <row r="6" spans="1:14 16384:16384">
      <c r="A6" s="164"/>
      <c r="B6" s="153" t="s">
        <v>84</v>
      </c>
      <c r="C6" s="198">
        <v>846</v>
      </c>
      <c r="D6" s="198">
        <v>776</v>
      </c>
      <c r="E6" s="198">
        <v>564</v>
      </c>
      <c r="F6" s="198">
        <v>449</v>
      </c>
      <c r="G6" s="92">
        <v>900</v>
      </c>
      <c r="H6" s="92">
        <v>737</v>
      </c>
      <c r="I6" s="62">
        <v>711</v>
      </c>
      <c r="J6" s="150">
        <v>800</v>
      </c>
      <c r="K6" s="150">
        <v>933</v>
      </c>
      <c r="L6" s="150">
        <v>1054</v>
      </c>
      <c r="M6" s="197">
        <v>971</v>
      </c>
      <c r="N6" s="112"/>
    </row>
    <row r="7" spans="1:14 16384:16384">
      <c r="A7" s="164"/>
      <c r="B7" s="153" t="s">
        <v>85</v>
      </c>
      <c r="C7" s="198">
        <v>900</v>
      </c>
      <c r="D7" s="198">
        <v>658</v>
      </c>
      <c r="E7" s="198">
        <v>639</v>
      </c>
      <c r="F7" s="198">
        <v>460</v>
      </c>
      <c r="G7" s="198">
        <v>353</v>
      </c>
      <c r="H7" s="92">
        <v>456</v>
      </c>
      <c r="I7" s="62">
        <v>519</v>
      </c>
      <c r="J7" s="150">
        <v>633</v>
      </c>
      <c r="K7" s="150">
        <v>624</v>
      </c>
      <c r="L7" s="150">
        <v>700</v>
      </c>
      <c r="M7" s="179">
        <v>0</v>
      </c>
      <c r="N7" s="179">
        <v>0</v>
      </c>
    </row>
    <row r="8" spans="1:14 16384:16384">
      <c r="A8" s="164"/>
      <c r="B8" s="153" t="s">
        <v>178</v>
      </c>
      <c r="C8" s="198"/>
      <c r="D8" s="198"/>
      <c r="E8" s="198"/>
      <c r="F8" s="198"/>
      <c r="G8" s="198"/>
      <c r="H8" s="92"/>
      <c r="J8" s="150"/>
      <c r="K8" s="150"/>
      <c r="L8" s="150"/>
      <c r="M8" s="150">
        <v>171</v>
      </c>
      <c r="N8" s="150">
        <v>604</v>
      </c>
    </row>
    <row r="9" spans="1:14 16384:16384">
      <c r="A9" s="164"/>
      <c r="B9" s="154" t="s">
        <v>89</v>
      </c>
      <c r="C9" s="38">
        <f t="shared" ref="C9:I9" si="0">SUM(C4:C7)</f>
        <v>4713</v>
      </c>
      <c r="D9" s="38">
        <f t="shared" si="0"/>
        <v>3981</v>
      </c>
      <c r="E9" s="38">
        <f t="shared" si="0"/>
        <v>3462</v>
      </c>
      <c r="F9" s="78">
        <f t="shared" si="0"/>
        <v>3152</v>
      </c>
      <c r="G9" s="78">
        <f t="shared" si="0"/>
        <v>3557</v>
      </c>
      <c r="H9" s="78">
        <f t="shared" si="0"/>
        <v>3202</v>
      </c>
      <c r="I9" s="78">
        <f t="shared" si="0"/>
        <v>2905</v>
      </c>
      <c r="J9" s="179">
        <f>SUM(J4:J7)</f>
        <v>3261</v>
      </c>
      <c r="K9" s="179">
        <f>SUM(K4:K7)</f>
        <v>3270</v>
      </c>
      <c r="L9" s="179">
        <f>SUM(L4:L7)</f>
        <v>3549</v>
      </c>
      <c r="M9" s="179">
        <f>SUM(M4:M8)</f>
        <v>2813</v>
      </c>
      <c r="N9" s="179">
        <f>SUM(N4:N8)</f>
        <v>2116</v>
      </c>
    </row>
    <row r="10" spans="1:14 16384:16384" ht="42.75" customHeight="1">
      <c r="A10" s="388" t="s">
        <v>90</v>
      </c>
      <c r="B10" s="389"/>
      <c r="C10" s="39"/>
      <c r="D10" s="39"/>
      <c r="E10" s="39"/>
      <c r="F10" s="36"/>
      <c r="G10" s="93"/>
      <c r="H10" s="93"/>
      <c r="I10" s="93"/>
      <c r="J10" s="93"/>
      <c r="K10" s="93"/>
      <c r="L10" s="93"/>
      <c r="M10" s="93"/>
      <c r="N10" s="93"/>
      <c r="XFD10" s="93"/>
    </row>
    <row r="11" spans="1:14 16384:16384">
      <c r="A11" s="164"/>
      <c r="B11" s="153" t="s">
        <v>82</v>
      </c>
      <c r="C11" s="198">
        <v>96</v>
      </c>
      <c r="D11" s="198">
        <v>104</v>
      </c>
      <c r="E11" s="198">
        <v>111</v>
      </c>
      <c r="F11" s="198">
        <v>116</v>
      </c>
      <c r="G11" s="198">
        <v>107</v>
      </c>
      <c r="H11" s="92">
        <v>96</v>
      </c>
      <c r="I11" s="62">
        <v>82</v>
      </c>
      <c r="J11" s="150">
        <v>89</v>
      </c>
      <c r="K11" s="150">
        <v>87</v>
      </c>
      <c r="L11" s="150">
        <v>90</v>
      </c>
      <c r="M11" s="197">
        <v>98</v>
      </c>
      <c r="N11" s="197">
        <v>97</v>
      </c>
    </row>
    <row r="12" spans="1:14 16384:16384" ht="42.75">
      <c r="A12" s="165" t="s">
        <v>91</v>
      </c>
      <c r="B12" s="155"/>
      <c r="C12" s="39"/>
      <c r="D12" s="39"/>
      <c r="E12" s="39"/>
      <c r="F12" s="36"/>
      <c r="G12" s="93"/>
      <c r="H12" s="93"/>
      <c r="I12" s="93"/>
      <c r="J12" s="93"/>
      <c r="K12" s="93"/>
      <c r="L12" s="93"/>
      <c r="M12" s="93"/>
      <c r="N12" s="93"/>
    </row>
    <row r="13" spans="1:14 16384:16384">
      <c r="A13" s="164"/>
      <c r="B13" s="153" t="s">
        <v>82</v>
      </c>
      <c r="C13" s="198">
        <v>65</v>
      </c>
      <c r="D13" s="198">
        <v>62</v>
      </c>
      <c r="E13" s="198">
        <v>61</v>
      </c>
      <c r="F13" s="198">
        <v>61</v>
      </c>
      <c r="G13" s="198">
        <v>61</v>
      </c>
      <c r="H13" s="92">
        <v>64</v>
      </c>
      <c r="I13" s="62">
        <v>64</v>
      </c>
      <c r="J13" s="150">
        <v>72</v>
      </c>
      <c r="K13" s="150">
        <v>71</v>
      </c>
      <c r="L13" s="150">
        <v>50</v>
      </c>
      <c r="M13" s="197">
        <v>47</v>
      </c>
      <c r="N13" s="197">
        <v>51</v>
      </c>
    </row>
    <row r="14" spans="1:14 16384:16384" ht="58.5" customHeight="1">
      <c r="A14" s="393" t="s">
        <v>110</v>
      </c>
      <c r="B14" s="389"/>
      <c r="C14" s="39"/>
      <c r="D14" s="39"/>
      <c r="E14" s="39"/>
      <c r="F14" s="36"/>
      <c r="G14" s="93"/>
      <c r="H14" s="93"/>
      <c r="I14" s="93"/>
      <c r="J14" s="93"/>
      <c r="K14" s="93"/>
      <c r="L14" s="93"/>
      <c r="M14" s="93"/>
      <c r="N14" s="93"/>
    </row>
    <row r="15" spans="1:14 16384:16384">
      <c r="A15" s="166"/>
      <c r="B15" s="153" t="s">
        <v>82</v>
      </c>
      <c r="C15" s="198">
        <v>1937</v>
      </c>
      <c r="D15" s="198">
        <v>1906</v>
      </c>
      <c r="E15" s="198">
        <v>1877</v>
      </c>
      <c r="F15" s="198">
        <v>1811</v>
      </c>
      <c r="G15" s="198">
        <v>1748</v>
      </c>
      <c r="H15" s="92">
        <v>1766</v>
      </c>
      <c r="I15" s="150">
        <v>1548</v>
      </c>
      <c r="J15" s="150">
        <v>1499</v>
      </c>
      <c r="K15" s="150">
        <v>1433</v>
      </c>
      <c r="L15" s="150">
        <v>1601</v>
      </c>
      <c r="M15" s="197">
        <v>1553</v>
      </c>
      <c r="N15" s="197">
        <v>1582</v>
      </c>
    </row>
    <row r="16" spans="1:14 16384:16384" ht="43.5" customHeight="1">
      <c r="A16" s="394" t="s">
        <v>144</v>
      </c>
      <c r="B16" s="389"/>
      <c r="C16" s="39"/>
      <c r="D16" s="39"/>
      <c r="E16" s="39"/>
      <c r="F16" s="36"/>
      <c r="G16" s="93"/>
      <c r="H16" s="93"/>
      <c r="I16" s="93"/>
      <c r="J16" s="93"/>
      <c r="K16" s="93"/>
      <c r="L16" s="93"/>
      <c r="M16" s="93"/>
      <c r="N16" s="93"/>
    </row>
    <row r="17" spans="1:14">
      <c r="A17" s="166"/>
      <c r="B17" s="153" t="s">
        <v>82</v>
      </c>
      <c r="C17" s="392" t="s">
        <v>157</v>
      </c>
      <c r="D17" s="392"/>
      <c r="E17" s="392"/>
      <c r="F17" s="79"/>
      <c r="G17" s="62">
        <v>319</v>
      </c>
      <c r="H17" s="62">
        <v>319</v>
      </c>
      <c r="I17" s="62">
        <v>270</v>
      </c>
      <c r="J17" s="150">
        <v>279</v>
      </c>
      <c r="K17" s="150">
        <v>304</v>
      </c>
      <c r="L17" s="150">
        <v>305</v>
      </c>
      <c r="M17" s="197">
        <v>290</v>
      </c>
      <c r="N17" s="197">
        <v>264</v>
      </c>
    </row>
    <row r="18" spans="1:14" ht="42.75" customHeight="1">
      <c r="A18" s="388" t="s">
        <v>92</v>
      </c>
      <c r="B18" s="389"/>
      <c r="C18" s="39"/>
      <c r="D18" s="39"/>
      <c r="E18" s="39"/>
      <c r="F18" s="36"/>
      <c r="G18" s="93"/>
      <c r="H18" s="93"/>
      <c r="I18" s="93"/>
      <c r="J18" s="93"/>
      <c r="K18" s="93"/>
      <c r="L18" s="93"/>
      <c r="M18" s="93"/>
      <c r="N18" s="93"/>
    </row>
    <row r="19" spans="1:14">
      <c r="A19" s="166"/>
      <c r="B19" s="153" t="s">
        <v>82</v>
      </c>
      <c r="C19" s="198">
        <v>97</v>
      </c>
      <c r="D19" s="198">
        <v>98</v>
      </c>
      <c r="E19" s="198">
        <v>113</v>
      </c>
      <c r="F19" s="198">
        <v>118</v>
      </c>
      <c r="G19" s="198">
        <v>126</v>
      </c>
      <c r="H19" s="92">
        <v>129</v>
      </c>
      <c r="I19" s="62">
        <v>129</v>
      </c>
      <c r="J19" s="150">
        <v>127</v>
      </c>
      <c r="K19" s="150">
        <v>143</v>
      </c>
      <c r="L19" s="150">
        <v>171</v>
      </c>
      <c r="M19" s="197">
        <v>181</v>
      </c>
      <c r="N19" s="197">
        <v>213</v>
      </c>
    </row>
    <row r="20" spans="1:14">
      <c r="A20" s="166"/>
      <c r="B20" s="153" t="s">
        <v>83</v>
      </c>
      <c r="C20" s="198">
        <v>15</v>
      </c>
      <c r="D20" s="198">
        <v>10</v>
      </c>
      <c r="E20" s="198">
        <v>8</v>
      </c>
      <c r="F20" s="198">
        <v>10</v>
      </c>
      <c r="G20" s="198">
        <v>20</v>
      </c>
      <c r="H20" s="112"/>
      <c r="I20" s="112"/>
      <c r="J20" s="62">
        <v>7</v>
      </c>
      <c r="K20" s="150">
        <v>6</v>
      </c>
      <c r="L20" s="150">
        <v>25</v>
      </c>
      <c r="M20" s="62">
        <v>29</v>
      </c>
      <c r="N20" s="62">
        <v>9</v>
      </c>
    </row>
    <row r="21" spans="1:14" ht="28.5">
      <c r="A21" s="164"/>
      <c r="B21" s="153" t="s">
        <v>86</v>
      </c>
      <c r="C21" s="198">
        <v>1</v>
      </c>
      <c r="D21" s="198"/>
      <c r="E21" s="198"/>
      <c r="F21" s="198"/>
      <c r="H21" s="62"/>
      <c r="J21" s="150">
        <v>2</v>
      </c>
      <c r="K21" s="150"/>
      <c r="L21" s="150"/>
      <c r="M21" s="62"/>
    </row>
    <row r="22" spans="1:14" ht="16.5">
      <c r="A22" s="166"/>
      <c r="B22" s="153" t="s">
        <v>134</v>
      </c>
      <c r="C22" s="198">
        <v>23</v>
      </c>
      <c r="D22" s="198">
        <v>35</v>
      </c>
      <c r="E22" s="198">
        <v>28</v>
      </c>
      <c r="F22" s="79"/>
      <c r="G22" s="198">
        <v>3</v>
      </c>
      <c r="H22" s="112"/>
      <c r="I22" s="112"/>
      <c r="J22" s="112"/>
      <c r="K22" s="150">
        <v>1</v>
      </c>
      <c r="L22" s="205"/>
      <c r="M22" s="112"/>
      <c r="N22" s="112"/>
    </row>
    <row r="23" spans="1:14">
      <c r="A23" s="166"/>
      <c r="B23" s="154" t="s">
        <v>89</v>
      </c>
      <c r="C23" s="38">
        <f>SUM(C19:C21)</f>
        <v>113</v>
      </c>
      <c r="D23" s="38">
        <f>SUM(D19:D21)</f>
        <v>108</v>
      </c>
      <c r="E23" s="38">
        <f>SUM(E19:E21)</f>
        <v>121</v>
      </c>
      <c r="F23" s="38">
        <f t="shared" ref="F23:M23" si="1">SUM(F19:F22)</f>
        <v>128</v>
      </c>
      <c r="G23" s="38">
        <f t="shared" si="1"/>
        <v>149</v>
      </c>
      <c r="H23" s="38">
        <f t="shared" si="1"/>
        <v>129</v>
      </c>
      <c r="I23" s="38">
        <f t="shared" si="1"/>
        <v>129</v>
      </c>
      <c r="J23" s="180">
        <f t="shared" si="1"/>
        <v>136</v>
      </c>
      <c r="K23" s="180">
        <f t="shared" si="1"/>
        <v>150</v>
      </c>
      <c r="L23" s="180">
        <f t="shared" si="1"/>
        <v>196</v>
      </c>
      <c r="M23" s="180">
        <f t="shared" si="1"/>
        <v>210</v>
      </c>
      <c r="N23" s="180">
        <f>SUM(N19:N20)</f>
        <v>222</v>
      </c>
    </row>
    <row r="24" spans="1:14" ht="28.5">
      <c r="A24" s="165" t="s">
        <v>93</v>
      </c>
      <c r="B24" s="155"/>
      <c r="C24" s="39"/>
      <c r="D24" s="39"/>
      <c r="E24" s="39"/>
      <c r="F24" s="36"/>
      <c r="G24" s="93"/>
      <c r="H24" s="93"/>
      <c r="I24" s="93"/>
      <c r="J24" s="93"/>
      <c r="K24" s="93"/>
      <c r="L24" s="93"/>
      <c r="M24" s="93"/>
      <c r="N24" s="93"/>
    </row>
    <row r="25" spans="1:14">
      <c r="A25" s="167"/>
      <c r="B25" s="153" t="s">
        <v>82</v>
      </c>
      <c r="C25" s="198">
        <v>149</v>
      </c>
      <c r="D25" s="198">
        <v>135</v>
      </c>
      <c r="E25" s="198">
        <v>134</v>
      </c>
      <c r="F25" s="198">
        <v>140</v>
      </c>
      <c r="G25" s="198">
        <v>138</v>
      </c>
      <c r="H25" s="92">
        <v>147</v>
      </c>
      <c r="I25" s="62">
        <v>164</v>
      </c>
      <c r="J25" s="150">
        <v>166</v>
      </c>
      <c r="K25" s="150">
        <v>159</v>
      </c>
      <c r="L25" s="150">
        <v>140</v>
      </c>
      <c r="M25" s="197">
        <v>135</v>
      </c>
      <c r="N25" s="197">
        <v>132</v>
      </c>
    </row>
    <row r="26" spans="1:14">
      <c r="A26" s="164"/>
      <c r="B26" s="153" t="s">
        <v>83</v>
      </c>
      <c r="C26" s="198">
        <v>9</v>
      </c>
      <c r="D26" s="198">
        <v>12</v>
      </c>
      <c r="E26" s="198">
        <v>13</v>
      </c>
      <c r="F26" s="198">
        <v>14</v>
      </c>
      <c r="G26" s="198">
        <v>15</v>
      </c>
      <c r="H26" s="112"/>
      <c r="I26" s="112"/>
      <c r="J26" s="62">
        <v>9</v>
      </c>
      <c r="K26" s="150">
        <v>10</v>
      </c>
      <c r="L26" s="150">
        <v>9</v>
      </c>
      <c r="M26" s="62">
        <v>9</v>
      </c>
      <c r="N26" s="62">
        <v>7</v>
      </c>
    </row>
    <row r="27" spans="1:14" ht="28.5">
      <c r="A27" s="164"/>
      <c r="B27" s="153" t="s">
        <v>86</v>
      </c>
      <c r="C27" s="198">
        <v>0</v>
      </c>
      <c r="D27" s="198"/>
      <c r="E27" s="198">
        <v>0</v>
      </c>
      <c r="F27" s="198"/>
      <c r="G27" s="198"/>
      <c r="H27" s="62"/>
      <c r="K27" s="150"/>
      <c r="L27" s="150"/>
      <c r="M27" s="62"/>
    </row>
    <row r="28" spans="1:14" ht="16.5">
      <c r="A28" s="164"/>
      <c r="B28" s="153" t="s">
        <v>134</v>
      </c>
      <c r="C28" s="198">
        <v>13</v>
      </c>
      <c r="D28" s="198">
        <v>21</v>
      </c>
      <c r="E28" s="198">
        <v>12</v>
      </c>
      <c r="F28" s="79"/>
      <c r="G28" s="198">
        <v>32</v>
      </c>
      <c r="H28" s="112"/>
      <c r="I28" s="112"/>
      <c r="J28" s="112"/>
      <c r="K28" s="150">
        <v>1</v>
      </c>
      <c r="L28" s="205"/>
      <c r="M28" s="205"/>
      <c r="N28" s="205"/>
    </row>
    <row r="29" spans="1:14">
      <c r="A29" s="164"/>
      <c r="B29" s="154" t="s">
        <v>89</v>
      </c>
      <c r="C29" s="38">
        <f>SUM(C25:C27)</f>
        <v>158</v>
      </c>
      <c r="D29" s="38">
        <f>SUM(D25:D27)</f>
        <v>147</v>
      </c>
      <c r="E29" s="38">
        <f>SUM(E25:E27)</f>
        <v>147</v>
      </c>
      <c r="F29" s="38">
        <f t="shared" ref="F29:N29" si="2">SUM(F25:F28)</f>
        <v>154</v>
      </c>
      <c r="G29" s="38">
        <f t="shared" si="2"/>
        <v>185</v>
      </c>
      <c r="H29" s="38">
        <f t="shared" si="2"/>
        <v>147</v>
      </c>
      <c r="I29" s="38">
        <f t="shared" si="2"/>
        <v>164</v>
      </c>
      <c r="J29" s="180">
        <f t="shared" si="2"/>
        <v>175</v>
      </c>
      <c r="K29" s="180">
        <f t="shared" si="2"/>
        <v>170</v>
      </c>
      <c r="L29" s="180">
        <f t="shared" si="2"/>
        <v>149</v>
      </c>
      <c r="M29" s="180">
        <f t="shared" si="2"/>
        <v>144</v>
      </c>
      <c r="N29" s="180">
        <f t="shared" si="2"/>
        <v>139</v>
      </c>
    </row>
    <row r="30" spans="1:14" ht="33.75" customHeight="1">
      <c r="A30" s="393" t="s">
        <v>111</v>
      </c>
      <c r="B30" s="402"/>
      <c r="C30" s="39"/>
      <c r="D30" s="39"/>
      <c r="E30" s="39"/>
      <c r="F30" s="36"/>
      <c r="G30" s="93"/>
      <c r="H30" s="93"/>
      <c r="I30" s="93"/>
      <c r="J30" s="93"/>
      <c r="K30" s="93"/>
      <c r="L30" s="93"/>
      <c r="M30" s="93"/>
      <c r="N30" s="93"/>
    </row>
    <row r="31" spans="1:14">
      <c r="A31" s="166"/>
      <c r="B31" s="153" t="s">
        <v>82</v>
      </c>
      <c r="C31" s="198">
        <v>40</v>
      </c>
      <c r="D31" s="198">
        <v>38</v>
      </c>
      <c r="E31" s="198">
        <v>44</v>
      </c>
      <c r="F31" s="198">
        <v>62</v>
      </c>
      <c r="G31" s="198">
        <v>66</v>
      </c>
      <c r="H31" s="92">
        <v>52</v>
      </c>
      <c r="I31" s="62">
        <v>39</v>
      </c>
      <c r="J31" s="62">
        <v>41</v>
      </c>
      <c r="K31" s="62">
        <v>32</v>
      </c>
      <c r="L31" s="62">
        <v>47</v>
      </c>
      <c r="M31" s="62">
        <v>45</v>
      </c>
      <c r="N31" s="62">
        <v>19</v>
      </c>
    </row>
    <row r="32" spans="1:14">
      <c r="A32" s="166"/>
      <c r="B32" s="153" t="s">
        <v>83</v>
      </c>
      <c r="C32" s="198">
        <v>4</v>
      </c>
      <c r="D32" s="198">
        <v>5</v>
      </c>
      <c r="E32" s="198">
        <v>7</v>
      </c>
      <c r="F32" s="198">
        <v>8</v>
      </c>
      <c r="G32" s="198">
        <v>6</v>
      </c>
      <c r="H32" s="112"/>
      <c r="I32" s="112"/>
      <c r="J32" s="62">
        <v>8</v>
      </c>
      <c r="K32" s="62">
        <v>7</v>
      </c>
      <c r="L32" s="62">
        <v>8</v>
      </c>
      <c r="M32" s="62">
        <v>10</v>
      </c>
      <c r="N32" s="62">
        <v>6</v>
      </c>
    </row>
    <row r="33" spans="1:14" ht="28.5">
      <c r="A33" s="166"/>
      <c r="B33" s="153" t="s">
        <v>86</v>
      </c>
      <c r="C33" s="198">
        <v>18</v>
      </c>
      <c r="D33" s="198">
        <v>8</v>
      </c>
      <c r="E33" s="198">
        <v>6</v>
      </c>
      <c r="F33" s="198">
        <v>8</v>
      </c>
      <c r="G33" s="198">
        <v>16</v>
      </c>
      <c r="H33" s="92">
        <v>4</v>
      </c>
      <c r="J33" s="181">
        <v>2</v>
      </c>
      <c r="K33" s="62"/>
      <c r="L33" s="62"/>
      <c r="M33" s="62"/>
    </row>
    <row r="34" spans="1:14" ht="16.5">
      <c r="A34" s="166"/>
      <c r="B34" s="153" t="s">
        <v>134</v>
      </c>
      <c r="C34" s="198"/>
      <c r="D34" s="198">
        <v>18</v>
      </c>
      <c r="E34" s="198">
        <v>9</v>
      </c>
      <c r="F34" s="79"/>
      <c r="G34" s="198">
        <v>3</v>
      </c>
      <c r="H34" s="112"/>
      <c r="I34" s="112"/>
      <c r="J34" s="112"/>
      <c r="K34" s="112"/>
      <c r="L34" s="112"/>
      <c r="M34" s="112"/>
      <c r="N34" s="112"/>
    </row>
    <row r="35" spans="1:14">
      <c r="A35" s="166"/>
      <c r="B35" s="154" t="s">
        <v>89</v>
      </c>
      <c r="C35" s="38">
        <f>SUM(C31:C33)</f>
        <v>62</v>
      </c>
      <c r="D35" s="38">
        <f>SUM(D31:D33)</f>
        <v>51</v>
      </c>
      <c r="E35" s="38">
        <f>SUM(E31:E33)</f>
        <v>57</v>
      </c>
      <c r="F35" s="38">
        <f t="shared" ref="F35:N35" si="3">SUM(F31:F34)</f>
        <v>78</v>
      </c>
      <c r="G35" s="38">
        <f t="shared" si="3"/>
        <v>91</v>
      </c>
      <c r="H35" s="38">
        <f t="shared" si="3"/>
        <v>56</v>
      </c>
      <c r="I35" s="38">
        <f t="shared" si="3"/>
        <v>39</v>
      </c>
      <c r="J35" s="182">
        <f t="shared" si="3"/>
        <v>51</v>
      </c>
      <c r="K35" s="182">
        <f t="shared" si="3"/>
        <v>39</v>
      </c>
      <c r="L35" s="182">
        <f t="shared" si="3"/>
        <v>55</v>
      </c>
      <c r="M35" s="182">
        <f t="shared" si="3"/>
        <v>55</v>
      </c>
      <c r="N35" s="182">
        <f t="shared" si="3"/>
        <v>25</v>
      </c>
    </row>
    <row r="36" spans="1:14" ht="32.25" customHeight="1">
      <c r="A36" s="388" t="s">
        <v>94</v>
      </c>
      <c r="B36" s="389"/>
      <c r="C36" s="36"/>
      <c r="D36" s="36"/>
      <c r="E36" s="36"/>
      <c r="F36" s="36"/>
      <c r="G36" s="93"/>
      <c r="H36" s="93"/>
      <c r="I36" s="93"/>
      <c r="J36" s="93"/>
      <c r="K36" s="93"/>
      <c r="L36" s="93"/>
      <c r="M36" s="93"/>
      <c r="N36" s="93"/>
    </row>
    <row r="37" spans="1:14">
      <c r="A37" s="168"/>
      <c r="B37" s="156" t="s">
        <v>82</v>
      </c>
      <c r="C37" s="198">
        <v>56</v>
      </c>
      <c r="D37" s="198">
        <v>58</v>
      </c>
      <c r="E37" s="198">
        <v>64</v>
      </c>
      <c r="F37" s="198">
        <v>72</v>
      </c>
      <c r="G37" s="198">
        <v>88</v>
      </c>
      <c r="H37" s="92">
        <v>91</v>
      </c>
      <c r="I37" s="62">
        <v>70</v>
      </c>
      <c r="J37" s="62">
        <v>71</v>
      </c>
      <c r="K37" s="62">
        <v>62</v>
      </c>
      <c r="L37" s="62">
        <v>76</v>
      </c>
      <c r="M37" s="62">
        <v>72</v>
      </c>
      <c r="N37" s="62">
        <v>46</v>
      </c>
    </row>
    <row r="38" spans="1:14" ht="16.5">
      <c r="A38" s="168"/>
      <c r="B38" s="153" t="s">
        <v>134</v>
      </c>
      <c r="C38" s="198">
        <v>16</v>
      </c>
      <c r="D38" s="198">
        <v>26</v>
      </c>
      <c r="E38" s="198">
        <v>9</v>
      </c>
      <c r="F38" s="79"/>
      <c r="G38" s="198">
        <v>65</v>
      </c>
      <c r="H38" s="112"/>
      <c r="I38" s="112"/>
      <c r="J38" s="112"/>
      <c r="K38" s="62">
        <v>19</v>
      </c>
      <c r="L38" s="112"/>
      <c r="M38" s="112"/>
      <c r="N38" s="112"/>
    </row>
    <row r="39" spans="1:14">
      <c r="A39" s="168"/>
      <c r="B39" s="154" t="s">
        <v>89</v>
      </c>
      <c r="C39" s="38">
        <f>SUM(C37:C37)</f>
        <v>56</v>
      </c>
      <c r="D39" s="38">
        <f>SUM(D37:D37)</f>
        <v>58</v>
      </c>
      <c r="E39" s="38">
        <f t="shared" ref="E39:N39" si="4">SUM(E37:E38)</f>
        <v>73</v>
      </c>
      <c r="F39" s="38">
        <f t="shared" si="4"/>
        <v>72</v>
      </c>
      <c r="G39" s="38">
        <f t="shared" si="4"/>
        <v>153</v>
      </c>
      <c r="H39" s="38">
        <f t="shared" si="4"/>
        <v>91</v>
      </c>
      <c r="I39" s="38">
        <f t="shared" si="4"/>
        <v>70</v>
      </c>
      <c r="J39" s="182">
        <f t="shared" si="4"/>
        <v>71</v>
      </c>
      <c r="K39" s="182">
        <f t="shared" si="4"/>
        <v>81</v>
      </c>
      <c r="L39" s="182">
        <f t="shared" si="4"/>
        <v>76</v>
      </c>
      <c r="M39" s="182">
        <f t="shared" si="4"/>
        <v>72</v>
      </c>
      <c r="N39" s="182">
        <f t="shared" si="4"/>
        <v>46</v>
      </c>
    </row>
    <row r="40" spans="1:14" ht="35.25" customHeight="1">
      <c r="A40" s="403" t="s">
        <v>101</v>
      </c>
      <c r="B40" s="404"/>
      <c r="C40" s="152"/>
      <c r="D40" s="36"/>
      <c r="E40" s="36"/>
      <c r="F40" s="36"/>
      <c r="G40" s="93"/>
      <c r="H40" s="93"/>
      <c r="I40" s="93"/>
      <c r="J40" s="93"/>
      <c r="K40" s="93"/>
      <c r="L40" s="93"/>
      <c r="M40" s="93"/>
      <c r="N40" s="93"/>
    </row>
    <row r="41" spans="1:14">
      <c r="A41" s="168"/>
      <c r="B41" s="153" t="s">
        <v>82</v>
      </c>
      <c r="C41" s="198">
        <v>48</v>
      </c>
      <c r="D41" s="198">
        <v>47</v>
      </c>
      <c r="E41" s="198">
        <v>47</v>
      </c>
      <c r="F41" s="198">
        <v>51</v>
      </c>
      <c r="G41" s="198">
        <v>55</v>
      </c>
      <c r="H41" s="92">
        <v>58</v>
      </c>
      <c r="I41" s="62">
        <v>39</v>
      </c>
      <c r="J41" s="62">
        <v>40</v>
      </c>
      <c r="K41" s="62">
        <v>33</v>
      </c>
      <c r="L41" s="62">
        <v>49</v>
      </c>
      <c r="M41" s="62">
        <v>46</v>
      </c>
      <c r="N41" s="62">
        <v>25</v>
      </c>
    </row>
    <row r="42" spans="1:14">
      <c r="A42" s="168"/>
      <c r="B42" s="153" t="s">
        <v>83</v>
      </c>
      <c r="C42" s="198"/>
      <c r="D42" s="198"/>
      <c r="E42" s="198"/>
      <c r="F42" s="198"/>
      <c r="G42" s="198">
        <v>1</v>
      </c>
      <c r="H42" s="112"/>
      <c r="I42" s="112"/>
      <c r="K42" s="62"/>
      <c r="L42" s="62"/>
      <c r="M42" s="62"/>
      <c r="N42" s="62"/>
    </row>
    <row r="43" spans="1:14">
      <c r="A43" s="168"/>
      <c r="B43" s="154" t="s">
        <v>89</v>
      </c>
      <c r="C43" s="38">
        <f>SUM(C41:C42)</f>
        <v>48</v>
      </c>
      <c r="D43" s="38">
        <f t="shared" ref="D43:I43" si="5">SUM(D41:D42)</f>
        <v>47</v>
      </c>
      <c r="E43" s="38">
        <f t="shared" si="5"/>
        <v>47</v>
      </c>
      <c r="F43" s="38">
        <f t="shared" si="5"/>
        <v>51</v>
      </c>
      <c r="G43" s="38">
        <f t="shared" si="5"/>
        <v>56</v>
      </c>
      <c r="H43" s="38">
        <f t="shared" si="5"/>
        <v>58</v>
      </c>
      <c r="I43" s="38">
        <f t="shared" si="5"/>
        <v>39</v>
      </c>
      <c r="J43" s="182">
        <f>SUM(J41:J42)</f>
        <v>40</v>
      </c>
      <c r="K43" s="182">
        <f>SUM(K41:K42)</f>
        <v>33</v>
      </c>
      <c r="L43" s="182">
        <f>SUM(L41:L42)</f>
        <v>49</v>
      </c>
      <c r="M43" s="182">
        <f>SUM(M41:M42)</f>
        <v>46</v>
      </c>
      <c r="N43" s="182">
        <f>SUM(N41:N42)</f>
        <v>25</v>
      </c>
    </row>
    <row r="44" spans="1:14" ht="36.75" customHeight="1">
      <c r="A44" s="388" t="s">
        <v>95</v>
      </c>
      <c r="B44" s="389"/>
      <c r="C44" s="36"/>
      <c r="D44" s="36"/>
      <c r="E44" s="36"/>
      <c r="F44" s="36"/>
      <c r="G44" s="93"/>
      <c r="H44" s="93"/>
      <c r="I44" s="93"/>
      <c r="J44" s="93"/>
      <c r="K44" s="93"/>
      <c r="L44" s="93"/>
      <c r="M44" s="93"/>
      <c r="N44" s="93"/>
    </row>
    <row r="45" spans="1:14">
      <c r="A45" s="166"/>
      <c r="B45" s="157" t="s">
        <v>82</v>
      </c>
      <c r="C45" s="198">
        <v>42</v>
      </c>
      <c r="D45" s="198">
        <v>73</v>
      </c>
      <c r="E45" s="198">
        <v>65</v>
      </c>
      <c r="F45" s="198">
        <v>76</v>
      </c>
      <c r="G45" s="198">
        <v>67</v>
      </c>
      <c r="H45" s="92">
        <v>63</v>
      </c>
      <c r="I45" s="62">
        <v>39</v>
      </c>
      <c r="J45" s="62">
        <v>44</v>
      </c>
      <c r="K45" s="62">
        <v>60</v>
      </c>
      <c r="L45" s="62">
        <v>109</v>
      </c>
      <c r="M45" s="62">
        <v>93</v>
      </c>
      <c r="N45" s="62">
        <v>22</v>
      </c>
    </row>
    <row r="46" spans="1:14">
      <c r="A46" s="166"/>
      <c r="B46" s="157" t="s">
        <v>87</v>
      </c>
      <c r="C46" s="92">
        <v>58</v>
      </c>
      <c r="D46" s="198">
        <v>103</v>
      </c>
      <c r="E46" s="198">
        <v>114</v>
      </c>
      <c r="F46" s="198">
        <v>143</v>
      </c>
      <c r="G46" s="198">
        <v>224</v>
      </c>
      <c r="H46" s="112"/>
      <c r="I46" s="62">
        <v>275</v>
      </c>
      <c r="J46" s="62">
        <v>339</v>
      </c>
      <c r="K46" s="62">
        <v>515</v>
      </c>
      <c r="L46" s="112"/>
      <c r="M46" s="112"/>
      <c r="N46" s="62">
        <v>935</v>
      </c>
    </row>
    <row r="47" spans="1:14">
      <c r="A47" s="166"/>
      <c r="B47" s="157" t="s">
        <v>100</v>
      </c>
      <c r="C47" s="198">
        <v>296</v>
      </c>
      <c r="D47" s="198">
        <v>243</v>
      </c>
      <c r="E47" s="198">
        <v>179</v>
      </c>
      <c r="F47" s="79"/>
      <c r="G47" s="198">
        <v>157</v>
      </c>
      <c r="H47" s="112"/>
      <c r="I47" s="62">
        <v>96</v>
      </c>
      <c r="J47" s="112"/>
      <c r="K47" s="62">
        <v>0</v>
      </c>
      <c r="L47" s="62">
        <v>0</v>
      </c>
      <c r="M47" s="62">
        <v>0</v>
      </c>
      <c r="N47" s="62"/>
    </row>
    <row r="48" spans="1:14">
      <c r="A48" s="166"/>
      <c r="B48" s="153" t="s">
        <v>83</v>
      </c>
      <c r="C48" s="198"/>
      <c r="D48" s="198"/>
      <c r="E48" s="198"/>
      <c r="F48" s="79"/>
      <c r="G48" s="198"/>
      <c r="H48" s="112"/>
      <c r="J48" s="112"/>
      <c r="K48" s="62"/>
      <c r="L48" s="62"/>
      <c r="M48" s="62"/>
      <c r="N48" s="62">
        <v>3</v>
      </c>
    </row>
    <row r="49" spans="1:14">
      <c r="A49" s="166"/>
      <c r="B49" s="154" t="s">
        <v>89</v>
      </c>
      <c r="C49" s="38">
        <f t="shared" ref="C49:I49" si="6">SUM(C45:C47)</f>
        <v>396</v>
      </c>
      <c r="D49" s="38">
        <f t="shared" si="6"/>
        <v>419</v>
      </c>
      <c r="E49" s="38">
        <f t="shared" si="6"/>
        <v>358</v>
      </c>
      <c r="F49" s="38">
        <f t="shared" si="6"/>
        <v>219</v>
      </c>
      <c r="G49" s="38">
        <f t="shared" si="6"/>
        <v>448</v>
      </c>
      <c r="H49" s="38">
        <f t="shared" si="6"/>
        <v>63</v>
      </c>
      <c r="I49" s="38">
        <f t="shared" si="6"/>
        <v>410</v>
      </c>
      <c r="J49" s="182">
        <f>SUM(J45:J47)</f>
        <v>383</v>
      </c>
      <c r="K49" s="182">
        <f>SUM(K45:K47)</f>
        <v>575</v>
      </c>
      <c r="L49" s="182">
        <f>SUM(L45:L47)</f>
        <v>109</v>
      </c>
      <c r="M49" s="182">
        <f>SUM(M45:M47)</f>
        <v>93</v>
      </c>
      <c r="N49" s="182">
        <f>SUM(N45:N48)</f>
        <v>960</v>
      </c>
    </row>
    <row r="50" spans="1:14" ht="32.25" customHeight="1">
      <c r="A50" s="388" t="s">
        <v>96</v>
      </c>
      <c r="B50" s="389"/>
      <c r="C50" s="36"/>
      <c r="D50" s="36"/>
      <c r="E50" s="36"/>
      <c r="F50" s="36"/>
      <c r="G50" s="93"/>
      <c r="H50" s="93"/>
      <c r="I50" s="93"/>
      <c r="J50" s="93"/>
      <c r="K50" s="93"/>
      <c r="L50" s="93"/>
      <c r="M50" s="93"/>
      <c r="N50" s="93"/>
    </row>
    <row r="51" spans="1:14">
      <c r="A51" s="167"/>
      <c r="B51" s="153" t="s">
        <v>82</v>
      </c>
      <c r="C51" s="198">
        <v>629</v>
      </c>
      <c r="D51" s="198">
        <v>617</v>
      </c>
      <c r="E51" s="198">
        <v>545</v>
      </c>
      <c r="F51" s="80">
        <v>581</v>
      </c>
      <c r="G51" s="198">
        <v>589</v>
      </c>
      <c r="H51" s="92">
        <v>600</v>
      </c>
      <c r="I51" s="62">
        <v>516</v>
      </c>
      <c r="J51" s="62">
        <v>537</v>
      </c>
      <c r="K51" s="62">
        <v>519</v>
      </c>
      <c r="L51" s="62">
        <v>547</v>
      </c>
      <c r="M51" s="62">
        <v>580</v>
      </c>
      <c r="N51" s="62">
        <v>518</v>
      </c>
    </row>
    <row r="52" spans="1:14">
      <c r="A52" s="167"/>
      <c r="B52" s="153" t="s">
        <v>83</v>
      </c>
      <c r="C52" s="198">
        <v>94</v>
      </c>
      <c r="D52" s="198">
        <v>84</v>
      </c>
      <c r="E52" s="198">
        <v>87</v>
      </c>
      <c r="F52" s="80">
        <v>91</v>
      </c>
      <c r="G52" s="198">
        <v>110</v>
      </c>
      <c r="H52" s="112"/>
      <c r="I52" s="112"/>
      <c r="J52" s="62">
        <v>65</v>
      </c>
      <c r="K52" s="198">
        <v>67</v>
      </c>
      <c r="L52" s="198">
        <v>103</v>
      </c>
      <c r="M52" s="62">
        <v>114</v>
      </c>
      <c r="N52" s="62">
        <v>90</v>
      </c>
    </row>
    <row r="53" spans="1:14" ht="28.5">
      <c r="A53" s="167"/>
      <c r="B53" s="153" t="s">
        <v>86</v>
      </c>
      <c r="C53" s="198">
        <v>120</v>
      </c>
      <c r="D53" s="198">
        <v>98</v>
      </c>
      <c r="E53" s="198">
        <v>81</v>
      </c>
      <c r="F53" s="80">
        <v>73</v>
      </c>
      <c r="G53" s="198">
        <v>79</v>
      </c>
      <c r="H53" s="92">
        <v>67</v>
      </c>
      <c r="I53" s="198">
        <v>68</v>
      </c>
      <c r="J53" s="198">
        <v>64</v>
      </c>
      <c r="K53" s="198">
        <v>59</v>
      </c>
      <c r="L53" s="198">
        <v>64</v>
      </c>
      <c r="M53" s="92">
        <v>79</v>
      </c>
      <c r="N53" s="62">
        <v>82</v>
      </c>
    </row>
    <row r="54" spans="1:14">
      <c r="A54" s="167"/>
      <c r="B54" s="154" t="s">
        <v>89</v>
      </c>
      <c r="C54" s="38">
        <f t="shared" ref="C54:I54" si="7">SUM(C51:C53)</f>
        <v>843</v>
      </c>
      <c r="D54" s="38">
        <f t="shared" si="7"/>
        <v>799</v>
      </c>
      <c r="E54" s="38">
        <f t="shared" si="7"/>
        <v>713</v>
      </c>
      <c r="F54" s="81">
        <f t="shared" si="7"/>
        <v>745</v>
      </c>
      <c r="G54" s="81">
        <f t="shared" si="7"/>
        <v>778</v>
      </c>
      <c r="H54" s="81">
        <f t="shared" si="7"/>
        <v>667</v>
      </c>
      <c r="I54" s="81">
        <f t="shared" si="7"/>
        <v>584</v>
      </c>
      <c r="J54" s="182">
        <f>SUM(J51:J53)</f>
        <v>666</v>
      </c>
      <c r="K54" s="182">
        <f>SUM(K51:K53)</f>
        <v>645</v>
      </c>
      <c r="L54" s="182">
        <f>SUM(L51:L53)</f>
        <v>714</v>
      </c>
      <c r="M54" s="182">
        <f>SUM(M51:M53)</f>
        <v>773</v>
      </c>
      <c r="N54" s="182">
        <f>SUM(N51:N53)</f>
        <v>690</v>
      </c>
    </row>
    <row r="55" spans="1:14" ht="30.75" customHeight="1">
      <c r="A55" s="388" t="s">
        <v>97</v>
      </c>
      <c r="B55" s="389"/>
      <c r="C55" s="39"/>
      <c r="D55" s="39"/>
      <c r="E55" s="39"/>
      <c r="F55" s="82"/>
      <c r="G55" s="93"/>
      <c r="H55" s="93"/>
      <c r="I55" s="93"/>
      <c r="J55" s="93"/>
      <c r="K55" s="93"/>
      <c r="L55" s="93"/>
      <c r="M55" s="93"/>
      <c r="N55" s="93"/>
    </row>
    <row r="56" spans="1:14">
      <c r="A56" s="164"/>
      <c r="B56" s="153" t="s">
        <v>82</v>
      </c>
      <c r="C56" s="184">
        <v>233</v>
      </c>
      <c r="D56" s="184">
        <v>279</v>
      </c>
      <c r="E56" s="184">
        <v>283</v>
      </c>
      <c r="F56" s="181">
        <v>254</v>
      </c>
      <c r="G56" s="184">
        <v>187</v>
      </c>
      <c r="H56" s="199">
        <v>183</v>
      </c>
      <c r="I56" s="62">
        <v>157</v>
      </c>
      <c r="J56" s="199">
        <v>149</v>
      </c>
      <c r="K56" s="62">
        <v>120</v>
      </c>
      <c r="L56" s="62">
        <v>124</v>
      </c>
      <c r="M56" s="62">
        <v>118</v>
      </c>
      <c r="N56" s="62">
        <v>105</v>
      </c>
    </row>
    <row r="57" spans="1:14">
      <c r="A57" s="164"/>
      <c r="B57" s="153" t="s">
        <v>83</v>
      </c>
      <c r="C57" s="184">
        <v>86</v>
      </c>
      <c r="D57" s="184">
        <v>77</v>
      </c>
      <c r="E57" s="184">
        <v>74</v>
      </c>
      <c r="F57" s="181">
        <v>87</v>
      </c>
      <c r="G57" s="184">
        <v>81</v>
      </c>
      <c r="H57" s="112"/>
      <c r="I57" s="112"/>
      <c r="J57" s="62">
        <v>47</v>
      </c>
      <c r="K57" s="62">
        <v>32</v>
      </c>
      <c r="L57" s="62">
        <v>53</v>
      </c>
      <c r="M57" s="62">
        <v>67</v>
      </c>
      <c r="N57" s="62">
        <v>48</v>
      </c>
    </row>
    <row r="58" spans="1:14" ht="28.5">
      <c r="A58" s="164"/>
      <c r="B58" s="153" t="s">
        <v>86</v>
      </c>
      <c r="C58" s="184">
        <v>125</v>
      </c>
      <c r="D58" s="184">
        <v>142</v>
      </c>
      <c r="E58" s="184">
        <v>158</v>
      </c>
      <c r="F58" s="181">
        <v>152</v>
      </c>
      <c r="G58" s="184">
        <v>143</v>
      </c>
      <c r="H58" s="199">
        <v>174</v>
      </c>
      <c r="I58" s="199">
        <v>156</v>
      </c>
      <c r="J58" s="199">
        <v>160</v>
      </c>
      <c r="K58" s="181">
        <v>139</v>
      </c>
      <c r="L58" s="181">
        <v>137</v>
      </c>
      <c r="M58" s="199">
        <v>120</v>
      </c>
      <c r="N58" s="199">
        <v>139</v>
      </c>
    </row>
    <row r="59" spans="1:14">
      <c r="A59" s="164"/>
      <c r="B59" s="157" t="s">
        <v>87</v>
      </c>
      <c r="C59" s="184"/>
      <c r="D59" s="184"/>
      <c r="E59" s="184">
        <v>1</v>
      </c>
      <c r="F59" s="181"/>
      <c r="H59" s="62"/>
      <c r="K59" s="62"/>
      <c r="L59" s="62"/>
      <c r="M59" s="62"/>
      <c r="N59" s="62"/>
    </row>
    <row r="60" spans="1:14">
      <c r="A60" s="164"/>
      <c r="B60" s="154" t="s">
        <v>89</v>
      </c>
      <c r="C60" s="200">
        <f>SUM(C56:C58)</f>
        <v>444</v>
      </c>
      <c r="D60" s="200">
        <f>SUM(D56:D58)</f>
        <v>498</v>
      </c>
      <c r="E60" s="200">
        <f t="shared" ref="E60:N60" si="8">SUM(E56:E59)</f>
        <v>516</v>
      </c>
      <c r="F60" s="201">
        <f t="shared" si="8"/>
        <v>493</v>
      </c>
      <c r="G60" s="201">
        <f t="shared" si="8"/>
        <v>411</v>
      </c>
      <c r="H60" s="201">
        <f t="shared" si="8"/>
        <v>357</v>
      </c>
      <c r="I60" s="201">
        <f t="shared" si="8"/>
        <v>313</v>
      </c>
      <c r="J60" s="180">
        <f t="shared" si="8"/>
        <v>356</v>
      </c>
      <c r="K60" s="180">
        <f t="shared" si="8"/>
        <v>291</v>
      </c>
      <c r="L60" s="180">
        <f t="shared" si="8"/>
        <v>314</v>
      </c>
      <c r="M60" s="180">
        <f t="shared" si="8"/>
        <v>305</v>
      </c>
      <c r="N60" s="180">
        <f t="shared" si="8"/>
        <v>292</v>
      </c>
    </row>
    <row r="61" spans="1:14" ht="28.5">
      <c r="A61" s="165" t="s">
        <v>99</v>
      </c>
      <c r="B61" s="158"/>
      <c r="C61" s="39"/>
      <c r="D61" s="39"/>
      <c r="E61" s="39"/>
      <c r="F61" s="82"/>
      <c r="G61" s="93"/>
      <c r="H61" s="93"/>
      <c r="I61" s="93"/>
      <c r="J61" s="93"/>
      <c r="K61" s="93"/>
      <c r="L61" s="93"/>
      <c r="M61" s="93"/>
      <c r="N61" s="93"/>
    </row>
    <row r="62" spans="1:14">
      <c r="A62" s="164"/>
      <c r="B62" s="153" t="s">
        <v>82</v>
      </c>
      <c r="C62" s="198">
        <v>253</v>
      </c>
      <c r="D62" s="198">
        <v>243</v>
      </c>
      <c r="E62" s="198">
        <v>216</v>
      </c>
      <c r="F62" s="80">
        <v>195</v>
      </c>
      <c r="G62" s="198">
        <v>181</v>
      </c>
      <c r="H62" s="92">
        <v>185</v>
      </c>
      <c r="I62" s="62">
        <v>163</v>
      </c>
      <c r="J62" s="92">
        <v>176</v>
      </c>
      <c r="K62" s="62">
        <v>165</v>
      </c>
      <c r="L62" s="62">
        <v>184</v>
      </c>
      <c r="M62" s="62">
        <v>199</v>
      </c>
      <c r="N62" s="62">
        <v>181</v>
      </c>
    </row>
    <row r="63" spans="1:14">
      <c r="A63" s="164"/>
      <c r="B63" s="153" t="s">
        <v>83</v>
      </c>
      <c r="C63" s="198">
        <v>59</v>
      </c>
      <c r="D63" s="198">
        <v>51</v>
      </c>
      <c r="E63" s="198">
        <v>46</v>
      </c>
      <c r="F63" s="80">
        <v>49</v>
      </c>
      <c r="G63" s="198">
        <v>50</v>
      </c>
      <c r="H63" s="112"/>
      <c r="I63" s="112"/>
      <c r="J63" s="92">
        <v>47</v>
      </c>
      <c r="K63" s="62">
        <v>36</v>
      </c>
      <c r="L63" s="62">
        <v>65</v>
      </c>
      <c r="M63" s="62">
        <v>66</v>
      </c>
      <c r="N63" s="62">
        <v>50</v>
      </c>
    </row>
    <row r="64" spans="1:14" ht="28.5">
      <c r="A64" s="164"/>
      <c r="B64" s="153" t="s">
        <v>86</v>
      </c>
      <c r="C64" s="198">
        <v>110</v>
      </c>
      <c r="D64" s="198">
        <v>107</v>
      </c>
      <c r="E64" s="198">
        <v>111</v>
      </c>
      <c r="F64" s="80">
        <v>97</v>
      </c>
      <c r="G64" s="198">
        <v>92</v>
      </c>
      <c r="H64" s="92">
        <v>101</v>
      </c>
      <c r="I64" s="92">
        <v>105</v>
      </c>
      <c r="J64" s="92">
        <v>106</v>
      </c>
      <c r="K64" s="92">
        <v>98</v>
      </c>
      <c r="L64" s="92">
        <v>104</v>
      </c>
      <c r="M64" s="92">
        <v>93</v>
      </c>
      <c r="N64" s="62">
        <v>101</v>
      </c>
    </row>
    <row r="65" spans="1:14">
      <c r="A65" s="164"/>
      <c r="B65" s="154" t="s">
        <v>89</v>
      </c>
      <c r="C65" s="38">
        <f t="shared" ref="C65:I65" si="9">SUM(C62:C64)</f>
        <v>422</v>
      </c>
      <c r="D65" s="38">
        <f t="shared" si="9"/>
        <v>401</v>
      </c>
      <c r="E65" s="38">
        <f t="shared" si="9"/>
        <v>373</v>
      </c>
      <c r="F65" s="81">
        <f t="shared" si="9"/>
        <v>341</v>
      </c>
      <c r="G65" s="81">
        <f t="shared" si="9"/>
        <v>323</v>
      </c>
      <c r="H65" s="81">
        <f t="shared" si="9"/>
        <v>286</v>
      </c>
      <c r="I65" s="81">
        <f t="shared" si="9"/>
        <v>268</v>
      </c>
      <c r="J65" s="180">
        <f>SUM(J62:J64)</f>
        <v>329</v>
      </c>
      <c r="K65" s="180">
        <f>SUM(K62:K64)</f>
        <v>299</v>
      </c>
      <c r="L65" s="180">
        <f>SUM(L62:L64)</f>
        <v>353</v>
      </c>
      <c r="M65" s="180">
        <f>SUM(M62:M64)</f>
        <v>358</v>
      </c>
      <c r="N65" s="180">
        <f>SUM(N62:N64)</f>
        <v>332</v>
      </c>
    </row>
    <row r="66" spans="1:14" ht="32.25" customHeight="1">
      <c r="A66" s="393" t="s">
        <v>186</v>
      </c>
      <c r="B66" s="389"/>
      <c r="C66" s="39"/>
      <c r="D66" s="39"/>
      <c r="E66" s="39"/>
      <c r="F66" s="82"/>
      <c r="G66" s="93"/>
      <c r="H66" s="93"/>
      <c r="I66" s="93"/>
      <c r="J66" s="93"/>
      <c r="K66" s="93"/>
      <c r="L66" s="93"/>
      <c r="M66" s="93"/>
      <c r="N66" s="93"/>
    </row>
    <row r="67" spans="1:14">
      <c r="A67" s="166"/>
      <c r="B67" s="153" t="s">
        <v>82</v>
      </c>
      <c r="C67" s="198">
        <v>56</v>
      </c>
      <c r="D67" s="198">
        <v>48</v>
      </c>
      <c r="E67" s="198">
        <v>48</v>
      </c>
      <c r="F67" s="80">
        <v>44</v>
      </c>
      <c r="G67" s="198">
        <v>51</v>
      </c>
      <c r="H67" s="92">
        <v>54</v>
      </c>
      <c r="I67" s="62">
        <v>62</v>
      </c>
      <c r="J67" s="62">
        <v>68</v>
      </c>
      <c r="K67" s="62">
        <v>77</v>
      </c>
      <c r="L67" s="62">
        <v>70</v>
      </c>
      <c r="M67" s="62">
        <v>66</v>
      </c>
      <c r="N67" s="62">
        <v>68</v>
      </c>
    </row>
    <row r="68" spans="1:14">
      <c r="A68" s="164"/>
      <c r="B68" s="153" t="s">
        <v>83</v>
      </c>
      <c r="C68" s="198">
        <v>2</v>
      </c>
      <c r="D68" s="198">
        <v>2</v>
      </c>
      <c r="E68" s="198">
        <v>1</v>
      </c>
      <c r="F68" s="80">
        <v>1</v>
      </c>
      <c r="G68" s="198">
        <v>3</v>
      </c>
      <c r="H68" s="112"/>
      <c r="I68" s="112"/>
      <c r="J68" s="62">
        <v>0</v>
      </c>
      <c r="K68" s="62">
        <v>3</v>
      </c>
      <c r="L68" s="62">
        <v>6</v>
      </c>
      <c r="M68" s="62">
        <v>3</v>
      </c>
      <c r="N68" s="62">
        <v>0</v>
      </c>
    </row>
    <row r="69" spans="1:14" ht="28.5" hidden="1">
      <c r="A69" s="164"/>
      <c r="B69" s="153" t="s">
        <v>86</v>
      </c>
      <c r="C69" s="198">
        <v>0</v>
      </c>
      <c r="D69" s="198">
        <v>0</v>
      </c>
      <c r="E69" s="198">
        <v>0</v>
      </c>
      <c r="F69" s="80"/>
      <c r="H69" s="62"/>
      <c r="K69" s="62"/>
      <c r="L69" s="62"/>
      <c r="M69" s="62"/>
      <c r="N69" s="62"/>
    </row>
    <row r="70" spans="1:14">
      <c r="A70" s="166"/>
      <c r="B70" s="154" t="s">
        <v>89</v>
      </c>
      <c r="C70" s="38">
        <f t="shared" ref="C70:I70" si="10">SUM(C67:C69)</f>
        <v>58</v>
      </c>
      <c r="D70" s="38">
        <f t="shared" si="10"/>
        <v>50</v>
      </c>
      <c r="E70" s="38">
        <f t="shared" si="10"/>
        <v>49</v>
      </c>
      <c r="F70" s="81">
        <f t="shared" si="10"/>
        <v>45</v>
      </c>
      <c r="G70" s="81">
        <f t="shared" si="10"/>
        <v>54</v>
      </c>
      <c r="H70" s="81">
        <f t="shared" si="10"/>
        <v>54</v>
      </c>
      <c r="I70" s="81">
        <f t="shared" si="10"/>
        <v>62</v>
      </c>
      <c r="J70" s="182">
        <f>SUM(J67:J69)</f>
        <v>68</v>
      </c>
      <c r="K70" s="182">
        <f>SUM(K67:K69)</f>
        <v>80</v>
      </c>
      <c r="L70" s="182">
        <f>SUM(L67:L69)</f>
        <v>76</v>
      </c>
      <c r="M70" s="182">
        <f>SUM(M67:M69)</f>
        <v>69</v>
      </c>
      <c r="N70" s="182">
        <f>SUM(N67:N69)</f>
        <v>68</v>
      </c>
    </row>
    <row r="71" spans="1:14" ht="31.5" customHeight="1">
      <c r="A71" s="400" t="s">
        <v>98</v>
      </c>
      <c r="B71" s="401"/>
      <c r="C71" s="39"/>
      <c r="D71" s="39"/>
      <c r="E71" s="39"/>
      <c r="F71" s="82"/>
      <c r="G71" s="93"/>
      <c r="H71" s="93"/>
      <c r="I71" s="93"/>
      <c r="J71" s="93"/>
      <c r="K71" s="93"/>
      <c r="L71" s="93"/>
      <c r="M71" s="93"/>
      <c r="N71" s="93"/>
    </row>
    <row r="72" spans="1:14">
      <c r="A72" s="168"/>
      <c r="B72" s="153" t="s">
        <v>82</v>
      </c>
      <c r="C72" s="198">
        <v>83</v>
      </c>
      <c r="D72" s="198">
        <v>64</v>
      </c>
      <c r="E72" s="198">
        <v>58</v>
      </c>
      <c r="F72" s="80">
        <v>72</v>
      </c>
      <c r="G72" s="198">
        <v>81</v>
      </c>
      <c r="H72" s="92">
        <v>84</v>
      </c>
      <c r="I72" s="62">
        <v>66</v>
      </c>
      <c r="J72" s="62">
        <v>65</v>
      </c>
      <c r="K72" s="62">
        <v>51</v>
      </c>
      <c r="L72" s="62">
        <v>71</v>
      </c>
      <c r="M72" s="62">
        <v>64</v>
      </c>
      <c r="N72" s="62">
        <v>30</v>
      </c>
    </row>
    <row r="73" spans="1:14">
      <c r="A73" s="168"/>
      <c r="B73" s="153" t="s">
        <v>83</v>
      </c>
      <c r="C73" s="198">
        <v>33</v>
      </c>
      <c r="D73" s="198">
        <v>29</v>
      </c>
      <c r="E73" s="198">
        <v>32</v>
      </c>
      <c r="F73" s="80">
        <v>34</v>
      </c>
      <c r="G73" s="198">
        <v>44</v>
      </c>
      <c r="H73" s="112"/>
      <c r="I73" s="112"/>
      <c r="J73" s="62">
        <v>39</v>
      </c>
      <c r="K73" s="62">
        <v>39</v>
      </c>
      <c r="L73" s="62">
        <v>53</v>
      </c>
      <c r="M73" s="62">
        <v>65</v>
      </c>
      <c r="N73" s="62">
        <v>32</v>
      </c>
    </row>
    <row r="74" spans="1:14" ht="28.5">
      <c r="A74" s="168"/>
      <c r="B74" s="153" t="s">
        <v>86</v>
      </c>
      <c r="C74" s="198">
        <v>3</v>
      </c>
      <c r="D74" s="198">
        <v>3</v>
      </c>
      <c r="E74" s="198">
        <v>3</v>
      </c>
      <c r="F74" s="80">
        <v>3</v>
      </c>
      <c r="G74" s="198">
        <v>4</v>
      </c>
      <c r="H74" s="92">
        <v>4</v>
      </c>
      <c r="J74" s="62">
        <v>3</v>
      </c>
      <c r="K74" s="62">
        <v>2</v>
      </c>
      <c r="L74" s="62">
        <v>1</v>
      </c>
      <c r="M74" s="62">
        <v>1</v>
      </c>
      <c r="N74" s="62">
        <v>1</v>
      </c>
    </row>
    <row r="75" spans="1:14">
      <c r="A75" s="168"/>
      <c r="B75" s="154" t="s">
        <v>89</v>
      </c>
      <c r="C75" s="38">
        <f t="shared" ref="C75:I75" si="11">SUM(C72:C74)</f>
        <v>119</v>
      </c>
      <c r="D75" s="38">
        <f t="shared" si="11"/>
        <v>96</v>
      </c>
      <c r="E75" s="38">
        <f t="shared" si="11"/>
        <v>93</v>
      </c>
      <c r="F75" s="81">
        <f t="shared" si="11"/>
        <v>109</v>
      </c>
      <c r="G75" s="81">
        <f t="shared" si="11"/>
        <v>129</v>
      </c>
      <c r="H75" s="81">
        <f t="shared" si="11"/>
        <v>88</v>
      </c>
      <c r="I75" s="81">
        <f t="shared" si="11"/>
        <v>66</v>
      </c>
      <c r="J75" s="182">
        <f>SUM(J72:J74)</f>
        <v>107</v>
      </c>
      <c r="K75" s="182">
        <f>SUM(K72:K74)</f>
        <v>92</v>
      </c>
      <c r="L75" s="182">
        <f>SUM(L72:L74)</f>
        <v>125</v>
      </c>
      <c r="M75" s="182">
        <f>SUM(M72:M74)</f>
        <v>130</v>
      </c>
      <c r="N75" s="182">
        <f>SUM(N72:N74)</f>
        <v>63</v>
      </c>
    </row>
    <row r="76" spans="1:14" ht="33.75" customHeight="1">
      <c r="A76" s="409" t="s">
        <v>187</v>
      </c>
      <c r="B76" s="410"/>
      <c r="C76" s="39"/>
      <c r="D76" s="39"/>
      <c r="E76" s="39"/>
      <c r="F76" s="82"/>
      <c r="G76" s="93"/>
      <c r="H76" s="93"/>
      <c r="I76" s="93"/>
      <c r="J76" s="93"/>
      <c r="K76" s="93"/>
      <c r="L76" s="93"/>
      <c r="M76" s="93"/>
      <c r="N76" s="93"/>
    </row>
    <row r="77" spans="1:14">
      <c r="A77" s="166"/>
      <c r="B77" s="153" t="s">
        <v>82</v>
      </c>
      <c r="C77" s="198">
        <v>513</v>
      </c>
      <c r="D77" s="198">
        <v>511</v>
      </c>
      <c r="E77" s="198">
        <v>491</v>
      </c>
      <c r="F77" s="80">
        <v>474</v>
      </c>
      <c r="G77" s="198">
        <v>467</v>
      </c>
      <c r="H77" s="92">
        <v>473</v>
      </c>
      <c r="I77" s="62">
        <v>451</v>
      </c>
      <c r="J77" s="62">
        <v>476</v>
      </c>
      <c r="K77" s="62">
        <v>443</v>
      </c>
      <c r="L77" s="62">
        <v>474</v>
      </c>
      <c r="M77" s="62">
        <v>532</v>
      </c>
      <c r="N77" s="62">
        <v>478</v>
      </c>
    </row>
    <row r="78" spans="1:14">
      <c r="A78" s="169"/>
      <c r="B78" s="159" t="s">
        <v>102</v>
      </c>
      <c r="C78" s="75">
        <v>151</v>
      </c>
      <c r="D78" s="75">
        <v>160</v>
      </c>
      <c r="E78" s="75">
        <v>159</v>
      </c>
      <c r="F78" s="83">
        <v>146</v>
      </c>
      <c r="G78" s="83">
        <v>143</v>
      </c>
      <c r="H78" s="83">
        <v>159</v>
      </c>
      <c r="I78" s="83">
        <v>181</v>
      </c>
      <c r="J78" s="83">
        <v>176</v>
      </c>
      <c r="K78" s="94">
        <v>196</v>
      </c>
      <c r="L78" s="94">
        <v>187</v>
      </c>
      <c r="M78" s="112"/>
      <c r="N78" s="94">
        <v>255</v>
      </c>
    </row>
    <row r="79" spans="1:14">
      <c r="A79" s="164"/>
      <c r="B79" s="153" t="s">
        <v>83</v>
      </c>
      <c r="C79" s="198">
        <v>176</v>
      </c>
      <c r="D79" s="198">
        <v>184</v>
      </c>
      <c r="E79" s="198">
        <v>212</v>
      </c>
      <c r="F79" s="80">
        <v>217</v>
      </c>
      <c r="G79" s="198">
        <v>214</v>
      </c>
      <c r="H79" s="112"/>
      <c r="I79" s="112"/>
      <c r="J79" s="62">
        <v>156</v>
      </c>
      <c r="K79" s="62">
        <v>139</v>
      </c>
      <c r="L79" s="62">
        <v>179</v>
      </c>
      <c r="M79" s="62">
        <v>209</v>
      </c>
      <c r="N79" s="62">
        <v>180</v>
      </c>
    </row>
    <row r="80" spans="1:14">
      <c r="A80" s="170"/>
      <c r="B80" s="159" t="s">
        <v>102</v>
      </c>
      <c r="C80" s="75">
        <v>20</v>
      </c>
      <c r="D80" s="75">
        <v>21</v>
      </c>
      <c r="E80" s="75">
        <v>38</v>
      </c>
      <c r="F80" s="84">
        <v>46</v>
      </c>
      <c r="G80" s="84">
        <v>35</v>
      </c>
      <c r="H80" s="84"/>
      <c r="I80" s="84"/>
      <c r="J80" s="183"/>
      <c r="K80" s="94">
        <v>25</v>
      </c>
      <c r="L80" s="94">
        <v>37</v>
      </c>
      <c r="M80" s="183">
        <v>39</v>
      </c>
      <c r="N80" s="183">
        <v>37</v>
      </c>
    </row>
    <row r="81" spans="1:14" ht="28.5">
      <c r="A81" s="164"/>
      <c r="B81" s="153" t="s">
        <v>86</v>
      </c>
      <c r="C81" s="198">
        <v>84</v>
      </c>
      <c r="D81" s="198">
        <v>62</v>
      </c>
      <c r="E81" s="198">
        <v>65</v>
      </c>
      <c r="F81" s="80">
        <v>61</v>
      </c>
      <c r="G81" s="198">
        <v>50</v>
      </c>
      <c r="H81" s="92">
        <v>55</v>
      </c>
      <c r="I81" s="92">
        <v>69</v>
      </c>
      <c r="J81" s="92">
        <v>71</v>
      </c>
      <c r="K81" s="92">
        <v>71</v>
      </c>
      <c r="L81" s="92">
        <v>81</v>
      </c>
      <c r="M81" s="92">
        <v>62</v>
      </c>
      <c r="N81" s="92">
        <v>76</v>
      </c>
    </row>
    <row r="82" spans="1:14">
      <c r="A82" s="170"/>
      <c r="B82" s="159" t="s">
        <v>102</v>
      </c>
      <c r="C82" s="75">
        <v>14</v>
      </c>
      <c r="D82" s="75">
        <v>6</v>
      </c>
      <c r="E82" s="75">
        <v>3</v>
      </c>
      <c r="F82" s="84">
        <v>7</v>
      </c>
      <c r="G82" s="94">
        <v>5</v>
      </c>
      <c r="H82" s="84">
        <v>0</v>
      </c>
      <c r="I82" s="84">
        <v>0</v>
      </c>
      <c r="J82" s="84">
        <v>1</v>
      </c>
      <c r="K82" s="84">
        <v>0</v>
      </c>
      <c r="L82" s="84"/>
      <c r="M82" s="84">
        <v>1</v>
      </c>
      <c r="N82" s="84">
        <v>2</v>
      </c>
    </row>
    <row r="83" spans="1:14">
      <c r="A83" s="166"/>
      <c r="B83" s="153" t="s">
        <v>87</v>
      </c>
      <c r="C83" s="198">
        <v>29</v>
      </c>
      <c r="D83" s="198">
        <v>35</v>
      </c>
      <c r="E83" s="198">
        <v>39</v>
      </c>
      <c r="F83" s="80">
        <v>44</v>
      </c>
      <c r="G83" s="198">
        <v>59</v>
      </c>
      <c r="H83" s="62">
        <v>73</v>
      </c>
      <c r="I83" s="62">
        <v>74</v>
      </c>
      <c r="J83" s="92">
        <v>83</v>
      </c>
      <c r="K83" s="62">
        <v>90</v>
      </c>
      <c r="L83" s="62">
        <v>98</v>
      </c>
      <c r="M83" s="62">
        <v>111</v>
      </c>
      <c r="N83" s="62">
        <v>131</v>
      </c>
    </row>
    <row r="84" spans="1:14">
      <c r="A84" s="169"/>
      <c r="B84" s="159" t="s">
        <v>102</v>
      </c>
      <c r="C84" s="75">
        <v>1</v>
      </c>
      <c r="D84" s="76">
        <v>0</v>
      </c>
      <c r="E84" s="76">
        <v>0</v>
      </c>
      <c r="F84" s="76">
        <v>0</v>
      </c>
      <c r="G84" s="76">
        <v>0</v>
      </c>
      <c r="H84" s="84">
        <v>0</v>
      </c>
      <c r="I84" s="84">
        <v>0</v>
      </c>
      <c r="J84" s="84">
        <v>0</v>
      </c>
      <c r="K84" s="94">
        <v>0</v>
      </c>
      <c r="L84" s="94">
        <v>0</v>
      </c>
      <c r="M84" s="84">
        <v>0</v>
      </c>
      <c r="N84" s="84">
        <v>0</v>
      </c>
    </row>
    <row r="85" spans="1:14">
      <c r="A85" s="166"/>
      <c r="B85" s="154" t="s">
        <v>89</v>
      </c>
      <c r="C85" s="38">
        <f>SUM(C77+C79+C81+C83)</f>
        <v>802</v>
      </c>
      <c r="D85" s="38">
        <f>SUM(D77+D79+D81+D83)</f>
        <v>792</v>
      </c>
      <c r="E85" s="38">
        <f>SUM(E77+E79+E81+E83)</f>
        <v>807</v>
      </c>
      <c r="F85" s="85">
        <f>SUM(F77+F79+F81+F83)</f>
        <v>796</v>
      </c>
      <c r="G85" s="85">
        <f>SUM(G77+G79+G81+G83)</f>
        <v>790</v>
      </c>
      <c r="H85" s="85">
        <f t="shared" ref="H85:N85" si="12">SUM(H77+H79+H81+H83)</f>
        <v>601</v>
      </c>
      <c r="I85" s="85">
        <f t="shared" si="12"/>
        <v>594</v>
      </c>
      <c r="J85" s="85">
        <f t="shared" si="12"/>
        <v>786</v>
      </c>
      <c r="K85" s="85">
        <f t="shared" si="12"/>
        <v>743</v>
      </c>
      <c r="L85" s="85">
        <f t="shared" si="12"/>
        <v>832</v>
      </c>
      <c r="M85" s="85">
        <f t="shared" si="12"/>
        <v>914</v>
      </c>
      <c r="N85" s="85">
        <f t="shared" si="12"/>
        <v>865</v>
      </c>
    </row>
    <row r="86" spans="1:14">
      <c r="A86" s="407" t="s">
        <v>141</v>
      </c>
      <c r="B86" s="408"/>
      <c r="C86" s="75">
        <f>C78+C80+C82+C84</f>
        <v>186</v>
      </c>
      <c r="D86" s="75">
        <f>D78+D80+D82+D84</f>
        <v>187</v>
      </c>
      <c r="E86" s="75">
        <f>E78+E80+E82+E84</f>
        <v>200</v>
      </c>
      <c r="F86" s="83">
        <f>F78+F80+F82+F84</f>
        <v>199</v>
      </c>
      <c r="G86" s="83">
        <f t="shared" ref="G86:N86" si="13">G78+G80+G82+G84</f>
        <v>183</v>
      </c>
      <c r="H86" s="83">
        <f t="shared" si="13"/>
        <v>159</v>
      </c>
      <c r="I86" s="83">
        <f t="shared" si="13"/>
        <v>181</v>
      </c>
      <c r="J86" s="83">
        <f t="shared" si="13"/>
        <v>177</v>
      </c>
      <c r="K86" s="83">
        <f t="shared" si="13"/>
        <v>221</v>
      </c>
      <c r="L86" s="83">
        <f t="shared" si="13"/>
        <v>224</v>
      </c>
      <c r="M86" s="83">
        <f t="shared" si="13"/>
        <v>40</v>
      </c>
      <c r="N86" s="83">
        <f t="shared" si="13"/>
        <v>294</v>
      </c>
    </row>
    <row r="87" spans="1:14" ht="28.5">
      <c r="A87" s="166"/>
      <c r="B87" s="154" t="s">
        <v>194</v>
      </c>
      <c r="C87" s="38">
        <f>SUM(C77+C79+C81)</f>
        <v>773</v>
      </c>
      <c r="D87" s="38">
        <f>SUM(D77+D79+D81)</f>
        <v>757</v>
      </c>
      <c r="E87" s="38">
        <f>SUM(E77+E79+E81)</f>
        <v>768</v>
      </c>
      <c r="F87" s="85">
        <f>SUM(F77+F79+F81)</f>
        <v>752</v>
      </c>
      <c r="G87" s="85">
        <f>SUM(G77+G79+G81)</f>
        <v>731</v>
      </c>
      <c r="H87" s="85">
        <f t="shared" ref="H87:N87" si="14">SUM(H77+H79+H81)</f>
        <v>528</v>
      </c>
      <c r="I87" s="85">
        <f t="shared" si="14"/>
        <v>520</v>
      </c>
      <c r="J87" s="85">
        <f t="shared" si="14"/>
        <v>703</v>
      </c>
      <c r="K87" s="85">
        <f t="shared" si="14"/>
        <v>653</v>
      </c>
      <c r="L87" s="85">
        <f t="shared" si="14"/>
        <v>734</v>
      </c>
      <c r="M87" s="85">
        <f t="shared" si="14"/>
        <v>803</v>
      </c>
      <c r="N87" s="85">
        <f t="shared" si="14"/>
        <v>734</v>
      </c>
    </row>
    <row r="88" spans="1:14" ht="33" customHeight="1">
      <c r="A88" s="409" t="s">
        <v>188</v>
      </c>
      <c r="B88" s="410"/>
      <c r="C88" s="39"/>
      <c r="D88" s="39"/>
      <c r="E88" s="39"/>
      <c r="F88" s="82"/>
      <c r="G88" s="93"/>
      <c r="H88" s="93"/>
      <c r="I88" s="93"/>
      <c r="J88" s="93"/>
      <c r="K88" s="93"/>
      <c r="L88" s="93"/>
      <c r="M88" s="93"/>
      <c r="N88" s="93"/>
    </row>
    <row r="89" spans="1:14">
      <c r="A89" s="166"/>
      <c r="B89" s="153" t="s">
        <v>82</v>
      </c>
      <c r="C89" s="198">
        <v>470</v>
      </c>
      <c r="D89" s="198">
        <v>451</v>
      </c>
      <c r="E89" s="198">
        <v>447</v>
      </c>
      <c r="F89" s="80">
        <v>438</v>
      </c>
      <c r="G89" s="198">
        <v>464</v>
      </c>
      <c r="H89" s="92">
        <v>480</v>
      </c>
      <c r="I89" s="62">
        <v>410</v>
      </c>
      <c r="J89" s="62">
        <v>426</v>
      </c>
      <c r="K89" s="62">
        <v>363</v>
      </c>
      <c r="L89" s="62">
        <v>399</v>
      </c>
      <c r="M89" s="62">
        <v>415</v>
      </c>
      <c r="N89" s="62">
        <v>279</v>
      </c>
    </row>
    <row r="90" spans="1:14">
      <c r="A90" s="169"/>
      <c r="B90" s="159" t="s">
        <v>102</v>
      </c>
      <c r="C90" s="75">
        <v>1</v>
      </c>
      <c r="D90" s="75">
        <v>1</v>
      </c>
      <c r="E90" s="86">
        <v>0</v>
      </c>
      <c r="F90" s="84">
        <v>0</v>
      </c>
      <c r="G90" s="84">
        <v>1</v>
      </c>
      <c r="H90" s="84">
        <v>0</v>
      </c>
      <c r="I90" s="84">
        <v>0</v>
      </c>
      <c r="J90" s="84">
        <v>0</v>
      </c>
      <c r="K90" s="94">
        <v>2</v>
      </c>
      <c r="L90" s="94">
        <v>13</v>
      </c>
      <c r="M90" s="112"/>
      <c r="N90" s="94">
        <v>14</v>
      </c>
    </row>
    <row r="91" spans="1:14">
      <c r="A91" s="166"/>
      <c r="B91" s="153" t="s">
        <v>83</v>
      </c>
      <c r="C91" s="198">
        <v>188</v>
      </c>
      <c r="D91" s="198">
        <v>197</v>
      </c>
      <c r="E91" s="198">
        <v>197</v>
      </c>
      <c r="F91" s="80">
        <v>216</v>
      </c>
      <c r="G91" s="198">
        <v>234</v>
      </c>
      <c r="H91" s="112"/>
      <c r="I91" s="112"/>
      <c r="J91" s="62">
        <v>210</v>
      </c>
      <c r="K91" s="62">
        <v>195</v>
      </c>
      <c r="L91" s="62">
        <v>223</v>
      </c>
      <c r="M91" s="62">
        <v>268</v>
      </c>
      <c r="N91" s="62">
        <v>225</v>
      </c>
    </row>
    <row r="92" spans="1:14">
      <c r="A92" s="169"/>
      <c r="B92" s="159" t="s">
        <v>102</v>
      </c>
      <c r="C92" s="75">
        <v>1</v>
      </c>
      <c r="D92" s="75">
        <v>1</v>
      </c>
      <c r="E92" s="75">
        <v>1</v>
      </c>
      <c r="F92" s="83">
        <v>3</v>
      </c>
      <c r="G92" s="94">
        <v>0</v>
      </c>
      <c r="H92" s="94"/>
      <c r="I92" s="94"/>
      <c r="J92" s="183"/>
      <c r="K92" s="94">
        <v>3</v>
      </c>
      <c r="L92" s="94">
        <v>1</v>
      </c>
      <c r="M92" s="94">
        <v>1</v>
      </c>
      <c r="N92" s="94">
        <v>4</v>
      </c>
    </row>
    <row r="93" spans="1:14" ht="28.5">
      <c r="A93" s="171"/>
      <c r="B93" s="153" t="s">
        <v>86</v>
      </c>
      <c r="C93" s="198">
        <v>86</v>
      </c>
      <c r="D93" s="198">
        <v>70</v>
      </c>
      <c r="E93" s="198">
        <v>90</v>
      </c>
      <c r="F93" s="80">
        <v>102</v>
      </c>
      <c r="G93" s="198">
        <v>132</v>
      </c>
      <c r="H93" s="198">
        <v>127</v>
      </c>
      <c r="I93" s="198">
        <v>110</v>
      </c>
      <c r="J93" s="198">
        <v>107</v>
      </c>
      <c r="K93" s="80">
        <v>114</v>
      </c>
      <c r="L93" s="80">
        <v>128</v>
      </c>
      <c r="M93" s="92">
        <v>93</v>
      </c>
      <c r="N93" s="92">
        <v>81</v>
      </c>
    </row>
    <row r="94" spans="1:14">
      <c r="A94" s="172"/>
      <c r="B94" s="159" t="s">
        <v>102</v>
      </c>
      <c r="C94" s="75">
        <v>7</v>
      </c>
      <c r="D94" s="76">
        <v>0</v>
      </c>
      <c r="E94" s="76">
        <v>0</v>
      </c>
      <c r="F94" s="84">
        <v>4</v>
      </c>
      <c r="G94" s="94">
        <v>2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</row>
    <row r="95" spans="1:14">
      <c r="A95" s="171"/>
      <c r="B95" s="153" t="s">
        <v>87</v>
      </c>
      <c r="C95" s="151">
        <v>33</v>
      </c>
      <c r="D95" s="198">
        <v>44</v>
      </c>
      <c r="E95" s="198">
        <v>60</v>
      </c>
      <c r="F95" s="80">
        <v>57</v>
      </c>
      <c r="G95" s="198">
        <v>66</v>
      </c>
      <c r="H95" s="62">
        <v>78</v>
      </c>
      <c r="I95" s="62">
        <v>81</v>
      </c>
      <c r="J95" s="198">
        <v>87</v>
      </c>
      <c r="K95" s="80">
        <v>88</v>
      </c>
      <c r="L95" s="80">
        <v>113</v>
      </c>
      <c r="M95" s="80">
        <v>137</v>
      </c>
      <c r="N95" s="80">
        <v>155</v>
      </c>
    </row>
    <row r="96" spans="1:14">
      <c r="A96" s="172"/>
      <c r="B96" s="159" t="s">
        <v>102</v>
      </c>
      <c r="C96" s="76">
        <v>0</v>
      </c>
      <c r="D96" s="76">
        <v>0</v>
      </c>
      <c r="E96" s="76">
        <v>0</v>
      </c>
      <c r="F96" s="84">
        <v>0</v>
      </c>
      <c r="G96" s="94">
        <v>0</v>
      </c>
      <c r="H96" s="94">
        <v>0</v>
      </c>
      <c r="I96" s="94">
        <v>0</v>
      </c>
      <c r="J96" s="84">
        <v>1</v>
      </c>
      <c r="K96" s="84">
        <v>0</v>
      </c>
      <c r="L96" s="84">
        <v>0</v>
      </c>
      <c r="M96" s="84">
        <v>0</v>
      </c>
      <c r="N96" s="84">
        <v>0</v>
      </c>
    </row>
    <row r="97" spans="1:14">
      <c r="A97" s="173"/>
      <c r="B97" s="154" t="s">
        <v>89</v>
      </c>
      <c r="C97" s="38">
        <f t="shared" ref="C97:N97" si="15">SUM(C89+C91+C93+C95)</f>
        <v>777</v>
      </c>
      <c r="D97" s="38">
        <f t="shared" si="15"/>
        <v>762</v>
      </c>
      <c r="E97" s="38">
        <f t="shared" si="15"/>
        <v>794</v>
      </c>
      <c r="F97" s="85">
        <f t="shared" si="15"/>
        <v>813</v>
      </c>
      <c r="G97" s="85">
        <f t="shared" si="15"/>
        <v>896</v>
      </c>
      <c r="H97" s="85">
        <f t="shared" si="15"/>
        <v>685</v>
      </c>
      <c r="I97" s="85">
        <f t="shared" si="15"/>
        <v>601</v>
      </c>
      <c r="J97" s="85">
        <f t="shared" si="15"/>
        <v>830</v>
      </c>
      <c r="K97" s="85">
        <f t="shared" si="15"/>
        <v>760</v>
      </c>
      <c r="L97" s="85">
        <f t="shared" si="15"/>
        <v>863</v>
      </c>
      <c r="M97" s="85">
        <f t="shared" si="15"/>
        <v>913</v>
      </c>
      <c r="N97" s="85">
        <f t="shared" si="15"/>
        <v>740</v>
      </c>
    </row>
    <row r="98" spans="1:14" ht="14.25" customHeight="1">
      <c r="A98" s="407" t="s">
        <v>141</v>
      </c>
      <c r="B98" s="408"/>
      <c r="C98" s="75">
        <f>C90+C92+C94+C96</f>
        <v>9</v>
      </c>
      <c r="D98" s="75">
        <f t="shared" ref="D98:N98" si="16">D90+D92+D94+D96</f>
        <v>2</v>
      </c>
      <c r="E98" s="75">
        <f t="shared" si="16"/>
        <v>1</v>
      </c>
      <c r="F98" s="83">
        <f>F90+F92+F94+F96</f>
        <v>7</v>
      </c>
      <c r="G98" s="83">
        <f t="shared" si="16"/>
        <v>3</v>
      </c>
      <c r="H98" s="83">
        <f t="shared" si="16"/>
        <v>0</v>
      </c>
      <c r="I98" s="83">
        <f t="shared" si="16"/>
        <v>0</v>
      </c>
      <c r="J98" s="83">
        <f t="shared" si="16"/>
        <v>1</v>
      </c>
      <c r="K98" s="83">
        <f t="shared" si="16"/>
        <v>5</v>
      </c>
      <c r="L98" s="83">
        <f t="shared" si="16"/>
        <v>14</v>
      </c>
      <c r="M98" s="83">
        <f t="shared" si="16"/>
        <v>1</v>
      </c>
      <c r="N98" s="83">
        <f t="shared" si="16"/>
        <v>18</v>
      </c>
    </row>
    <row r="99" spans="1:14" ht="28.5">
      <c r="A99" s="167"/>
      <c r="B99" s="154" t="s">
        <v>194</v>
      </c>
      <c r="C99" s="38">
        <f t="shared" ref="C99:N99" si="17">SUM(C89+C91+C93)</f>
        <v>744</v>
      </c>
      <c r="D99" s="38">
        <f t="shared" si="17"/>
        <v>718</v>
      </c>
      <c r="E99" s="38">
        <f t="shared" si="17"/>
        <v>734</v>
      </c>
      <c r="F99" s="85">
        <f t="shared" si="17"/>
        <v>756</v>
      </c>
      <c r="G99" s="85">
        <f t="shared" si="17"/>
        <v>830</v>
      </c>
      <c r="H99" s="85">
        <f t="shared" si="17"/>
        <v>607</v>
      </c>
      <c r="I99" s="85">
        <f t="shared" si="17"/>
        <v>520</v>
      </c>
      <c r="J99" s="85">
        <f t="shared" si="17"/>
        <v>743</v>
      </c>
      <c r="K99" s="85">
        <f t="shared" si="17"/>
        <v>672</v>
      </c>
      <c r="L99" s="85">
        <f t="shared" si="17"/>
        <v>750</v>
      </c>
      <c r="M99" s="85">
        <f t="shared" si="17"/>
        <v>776</v>
      </c>
      <c r="N99" s="85">
        <f t="shared" si="17"/>
        <v>585</v>
      </c>
    </row>
    <row r="100" spans="1:14" ht="33" hidden="1" customHeight="1">
      <c r="A100" s="405" t="s">
        <v>189</v>
      </c>
      <c r="B100" s="406"/>
      <c r="C100" s="203"/>
      <c r="D100" s="203"/>
      <c r="E100" s="203"/>
      <c r="F100" s="204"/>
      <c r="G100" s="183"/>
      <c r="H100" s="183"/>
      <c r="I100" s="183"/>
      <c r="J100" s="183"/>
      <c r="K100" s="183"/>
      <c r="L100" s="183"/>
      <c r="M100" s="183"/>
      <c r="N100" s="183"/>
    </row>
    <row r="101" spans="1:14" hidden="1">
      <c r="A101" s="166"/>
      <c r="B101" s="153" t="s">
        <v>82</v>
      </c>
      <c r="C101" s="198"/>
      <c r="D101" s="198"/>
      <c r="E101" s="198"/>
      <c r="F101" s="80"/>
      <c r="G101" s="198"/>
      <c r="H101" s="92"/>
      <c r="K101" s="181"/>
      <c r="L101" s="181"/>
      <c r="M101" s="181">
        <v>176</v>
      </c>
      <c r="N101" s="112"/>
    </row>
    <row r="102" spans="1:14" hidden="1">
      <c r="A102" s="166"/>
      <c r="B102" s="153" t="s">
        <v>83</v>
      </c>
      <c r="C102" s="198"/>
      <c r="D102" s="198"/>
      <c r="E102" s="198"/>
      <c r="F102" s="80"/>
      <c r="G102" s="198"/>
      <c r="H102" s="62"/>
      <c r="K102" s="181">
        <v>26</v>
      </c>
      <c r="L102" s="181">
        <v>24</v>
      </c>
      <c r="M102" s="62">
        <v>19</v>
      </c>
      <c r="N102" s="62">
        <v>12</v>
      </c>
    </row>
    <row r="103" spans="1:14" ht="28.5" hidden="1">
      <c r="A103" s="171"/>
      <c r="B103" s="153" t="s">
        <v>86</v>
      </c>
      <c r="C103" s="198"/>
      <c r="D103" s="198"/>
      <c r="E103" s="198"/>
      <c r="F103" s="80"/>
      <c r="G103" s="198"/>
      <c r="H103" s="198"/>
      <c r="I103" s="198"/>
      <c r="J103" s="184"/>
      <c r="K103" s="181">
        <v>111</v>
      </c>
      <c r="L103" s="181">
        <v>127</v>
      </c>
      <c r="M103" s="181">
        <v>93</v>
      </c>
      <c r="N103" s="181">
        <v>81</v>
      </c>
    </row>
    <row r="104" spans="1:14" hidden="1">
      <c r="A104" s="171"/>
      <c r="B104" s="153" t="s">
        <v>87</v>
      </c>
      <c r="C104" s="151"/>
      <c r="D104" s="198"/>
      <c r="E104" s="198"/>
      <c r="F104" s="80"/>
      <c r="G104" s="198"/>
      <c r="H104" s="62"/>
      <c r="J104" s="185">
        <v>76</v>
      </c>
      <c r="K104" s="181">
        <v>84</v>
      </c>
      <c r="L104" s="181">
        <v>113</v>
      </c>
      <c r="M104" s="181">
        <v>130</v>
      </c>
      <c r="N104" s="181">
        <v>149</v>
      </c>
    </row>
    <row r="106" spans="1:14" ht="30.75" customHeight="1">
      <c r="A106" s="397" t="s">
        <v>136</v>
      </c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</row>
    <row r="107" spans="1:14" ht="14.25" customHeight="1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</row>
    <row r="108" spans="1:14" ht="15.75" customHeight="1">
      <c r="A108" s="398" t="s">
        <v>152</v>
      </c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</row>
    <row r="109" spans="1:14" ht="14.25" customHeight="1">
      <c r="A109" s="399" t="s">
        <v>191</v>
      </c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</row>
  </sheetData>
  <mergeCells count="24">
    <mergeCell ref="C1:N1"/>
    <mergeCell ref="A55:B55"/>
    <mergeCell ref="A106:K107"/>
    <mergeCell ref="A108:K108"/>
    <mergeCell ref="A109:K109"/>
    <mergeCell ref="A71:B71"/>
    <mergeCell ref="A30:B30"/>
    <mergeCell ref="A66:B66"/>
    <mergeCell ref="A40:B40"/>
    <mergeCell ref="A100:B100"/>
    <mergeCell ref="A98:B98"/>
    <mergeCell ref="A76:B76"/>
    <mergeCell ref="A86:B86"/>
    <mergeCell ref="A88:B88"/>
    <mergeCell ref="A50:B50"/>
    <mergeCell ref="A36:B36"/>
    <mergeCell ref="A44:B44"/>
    <mergeCell ref="A2:B2"/>
    <mergeCell ref="C17:E17"/>
    <mergeCell ref="A3:B3"/>
    <mergeCell ref="A18:B18"/>
    <mergeCell ref="A14:B14"/>
    <mergeCell ref="A10:B10"/>
    <mergeCell ref="A16:B16"/>
  </mergeCells>
  <pageMargins left="0.7" right="0.7" top="0.75" bottom="0.75" header="0.3" footer="0.3"/>
  <pageSetup paperSize="9" orientation="portrait" r:id="rId1"/>
  <rowBreaks count="1" manualBreakCount="1">
    <brk id="70" max="16383" man="1"/>
  </rowBreaks>
  <ignoredErrors>
    <ignoredError sqref="C29:E29 D23:E23 D35:E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</sheetPr>
  <dimension ref="A1:D29"/>
  <sheetViews>
    <sheetView topLeftCell="A6" workbookViewId="0">
      <selection activeCell="B17" sqref="B17"/>
    </sheetView>
  </sheetViews>
  <sheetFormatPr defaultRowHeight="12.75"/>
  <cols>
    <col min="1" max="1" width="69" bestFit="1" customWidth="1"/>
    <col min="2" max="2" width="34.5703125" customWidth="1"/>
    <col min="3" max="3" width="35.28515625" customWidth="1"/>
    <col min="4" max="4" width="30" style="11" customWidth="1"/>
  </cols>
  <sheetData>
    <row r="1" spans="1:4" ht="15.75">
      <c r="A1" s="20" t="s">
        <v>106</v>
      </c>
      <c r="B1" s="5"/>
      <c r="C1" s="6"/>
      <c r="D1" s="18"/>
    </row>
    <row r="2" spans="1:4" ht="15.75">
      <c r="A2" s="21" t="s">
        <v>58</v>
      </c>
      <c r="B2" s="7"/>
      <c r="C2" s="8"/>
      <c r="D2" s="19"/>
    </row>
    <row r="4" spans="1:4" ht="31.5">
      <c r="A4" s="14"/>
      <c r="B4" s="15" t="s">
        <v>59</v>
      </c>
      <c r="C4" s="15" t="s">
        <v>53</v>
      </c>
    </row>
    <row r="5" spans="1:4" ht="21.75" customHeight="1" thickBot="1">
      <c r="A5" s="16" t="s">
        <v>60</v>
      </c>
      <c r="B5" s="411" t="s">
        <v>61</v>
      </c>
      <c r="C5" s="411"/>
      <c r="D5" s="17"/>
    </row>
    <row r="6" spans="1:4">
      <c r="C6" s="10"/>
      <c r="D6" s="12" t="s">
        <v>62</v>
      </c>
    </row>
    <row r="7" spans="1:4" ht="30">
      <c r="A7" s="23" t="s">
        <v>6</v>
      </c>
      <c r="B7" s="23" t="s">
        <v>13</v>
      </c>
      <c r="C7" s="23" t="s">
        <v>18</v>
      </c>
      <c r="D7" s="24" t="s">
        <v>63</v>
      </c>
    </row>
    <row r="8" spans="1:4" ht="15.75">
      <c r="A8" s="25" t="s">
        <v>30</v>
      </c>
      <c r="B8" s="26" t="s">
        <v>29</v>
      </c>
      <c r="C8" s="25" t="s">
        <v>28</v>
      </c>
      <c r="D8" s="27" t="s">
        <v>64</v>
      </c>
    </row>
    <row r="9" spans="1:4" ht="15.75">
      <c r="A9" s="23" t="s">
        <v>2</v>
      </c>
      <c r="B9" s="23" t="s">
        <v>14</v>
      </c>
      <c r="C9" s="23" t="s">
        <v>19</v>
      </c>
      <c r="D9" s="28" t="s">
        <v>65</v>
      </c>
    </row>
    <row r="10" spans="1:4" ht="31.5">
      <c r="A10" s="25" t="s">
        <v>33</v>
      </c>
      <c r="B10" s="25" t="s">
        <v>38</v>
      </c>
      <c r="C10" s="25" t="s">
        <v>34</v>
      </c>
      <c r="D10" s="27" t="s">
        <v>66</v>
      </c>
    </row>
    <row r="11" spans="1:4" ht="32.25" customHeight="1">
      <c r="A11" s="23" t="s">
        <v>154</v>
      </c>
      <c r="B11" s="87" t="s">
        <v>159</v>
      </c>
      <c r="C11" s="87" t="s">
        <v>158</v>
      </c>
      <c r="D11" s="29" t="s">
        <v>155</v>
      </c>
    </row>
    <row r="12" spans="1:4" ht="31.5">
      <c r="A12" s="25" t="s">
        <v>5</v>
      </c>
      <c r="B12" s="25" t="s">
        <v>15</v>
      </c>
      <c r="C12" s="25" t="s">
        <v>45</v>
      </c>
      <c r="D12" s="27" t="s">
        <v>67</v>
      </c>
    </row>
    <row r="13" spans="1:4" ht="15.75">
      <c r="A13" s="23" t="s">
        <v>4</v>
      </c>
      <c r="B13" s="23" t="s">
        <v>40</v>
      </c>
      <c r="C13" s="23" t="s">
        <v>12</v>
      </c>
      <c r="D13" s="29" t="s">
        <v>68</v>
      </c>
    </row>
    <row r="14" spans="1:4" ht="15.75">
      <c r="A14" s="25" t="s">
        <v>7</v>
      </c>
      <c r="B14" s="25" t="s">
        <v>10</v>
      </c>
      <c r="C14" s="25" t="s">
        <v>11</v>
      </c>
      <c r="D14" s="27" t="s">
        <v>69</v>
      </c>
    </row>
    <row r="15" spans="1:4" ht="15.75">
      <c r="A15" s="23" t="s">
        <v>36</v>
      </c>
      <c r="B15" s="23" t="s">
        <v>37</v>
      </c>
      <c r="C15" s="23" t="s">
        <v>35</v>
      </c>
      <c r="D15" s="29" t="s">
        <v>70</v>
      </c>
    </row>
    <row r="16" spans="1:4" ht="31.5">
      <c r="A16" s="25" t="s">
        <v>8</v>
      </c>
      <c r="B16" s="25" t="s">
        <v>26</v>
      </c>
      <c r="C16" s="26" t="s">
        <v>44</v>
      </c>
      <c r="D16" s="27" t="s">
        <v>71</v>
      </c>
    </row>
    <row r="17" spans="1:4" ht="31.5">
      <c r="A17" s="23" t="s">
        <v>9</v>
      </c>
      <c r="B17" s="23" t="s">
        <v>17</v>
      </c>
      <c r="C17" s="23" t="s">
        <v>22</v>
      </c>
      <c r="D17" s="29" t="s">
        <v>72</v>
      </c>
    </row>
    <row r="18" spans="1:4" ht="31.5">
      <c r="A18" s="25" t="s">
        <v>39</v>
      </c>
      <c r="B18" s="25" t="s">
        <v>27</v>
      </c>
      <c r="C18" s="25" t="s">
        <v>49</v>
      </c>
      <c r="D18" s="27" t="s">
        <v>73</v>
      </c>
    </row>
    <row r="19" spans="1:4" ht="31.5">
      <c r="A19" s="23" t="s">
        <v>57</v>
      </c>
      <c r="B19" s="23" t="s">
        <v>56</v>
      </c>
      <c r="C19" s="23" t="s">
        <v>55</v>
      </c>
      <c r="D19" s="29" t="s">
        <v>74</v>
      </c>
    </row>
    <row r="20" spans="1:4" ht="30">
      <c r="A20" s="25" t="s">
        <v>1</v>
      </c>
      <c r="B20" s="25" t="s">
        <v>50</v>
      </c>
      <c r="C20" s="25" t="s">
        <v>54</v>
      </c>
      <c r="D20" s="27" t="s">
        <v>75</v>
      </c>
    </row>
    <row r="21" spans="1:4" ht="31.5">
      <c r="A21" s="23" t="s">
        <v>3</v>
      </c>
      <c r="B21" s="23" t="s">
        <v>51</v>
      </c>
      <c r="C21" s="23" t="s">
        <v>52</v>
      </c>
      <c r="D21" s="29" t="s">
        <v>76</v>
      </c>
    </row>
    <row r="22" spans="1:4" ht="15.75">
      <c r="A22" s="25" t="s">
        <v>0</v>
      </c>
      <c r="B22" s="25" t="s">
        <v>46</v>
      </c>
      <c r="C22" s="25" t="s">
        <v>47</v>
      </c>
      <c r="D22" s="27" t="s">
        <v>77</v>
      </c>
    </row>
    <row r="23" spans="1:4" ht="31.5">
      <c r="A23" s="23" t="s">
        <v>31</v>
      </c>
      <c r="B23" s="23" t="s">
        <v>48</v>
      </c>
      <c r="C23" s="23" t="s">
        <v>20</v>
      </c>
      <c r="D23" s="29" t="s">
        <v>78</v>
      </c>
    </row>
    <row r="24" spans="1:4" ht="31.5">
      <c r="A24" s="25" t="s">
        <v>32</v>
      </c>
      <c r="B24" s="25" t="s">
        <v>16</v>
      </c>
      <c r="C24" s="25" t="s">
        <v>21</v>
      </c>
      <c r="D24" s="27" t="s">
        <v>79</v>
      </c>
    </row>
    <row r="25" spans="1:4" ht="31.5">
      <c r="A25" s="25" t="s">
        <v>168</v>
      </c>
      <c r="B25" s="25" t="s">
        <v>169</v>
      </c>
      <c r="C25" s="25" t="s">
        <v>170</v>
      </c>
      <c r="D25" s="27" t="s">
        <v>171</v>
      </c>
    </row>
    <row r="26" spans="1:4" ht="13.5">
      <c r="A26" s="9" t="s">
        <v>80</v>
      </c>
    </row>
    <row r="27" spans="1:4" ht="13.5">
      <c r="A27" s="9" t="s">
        <v>81</v>
      </c>
      <c r="D27" s="13"/>
    </row>
    <row r="29" spans="1:4">
      <c r="D29" s="13"/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9714-901D-4905-9E87-DE3833CBFA75}">
  <dimension ref="A1"/>
  <sheetViews>
    <sheetView showGridLines="0" workbookViewId="0">
      <selection activeCell="A21" sqref="A21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6D907-2F3B-46D6-BDF2-EB6DE20C5F7D}">
  <dimension ref="A1"/>
  <sheetViews>
    <sheetView showGridLines="0" workbookViewId="0">
      <selection activeCell="AK21" sqref="AK21"/>
    </sheetView>
  </sheetViews>
  <sheetFormatPr defaultRowHeight="12.75"/>
  <cols>
    <col min="19" max="19" width="11.14062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907B-A25A-4296-B6B0-3E70D75847B4}">
  <dimension ref="A1"/>
  <sheetViews>
    <sheetView showGridLines="0" workbookViewId="0">
      <selection activeCell="T73" sqref="T73"/>
    </sheetView>
  </sheetViews>
  <sheetFormatPr defaultRowHeight="12.7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4F7B-6A57-40B6-8BD3-790FC9FFE967}">
  <dimension ref="A1"/>
  <sheetViews>
    <sheetView showGridLines="0" workbookViewId="0">
      <selection activeCell="R2" sqref="R2"/>
    </sheetView>
  </sheetViews>
  <sheetFormatPr defaultRowHeight="12.7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2722-500E-41FA-BB74-91FABB26A8E7}">
  <dimension ref="A1"/>
  <sheetViews>
    <sheetView showGridLines="0" workbookViewId="0">
      <selection activeCell="J21" sqref="J21"/>
    </sheetView>
  </sheetViews>
  <sheetFormatPr defaultRowHeight="12.7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1349-E332-4727-931F-6FD2A4F7DC1A}">
  <dimension ref="A1"/>
  <sheetViews>
    <sheetView showGridLines="0" workbookViewId="0">
      <selection activeCell="J3" sqref="J3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Biðlisti og biðtími</vt:lpstr>
      <vt:lpstr>Framkvæmdar aðgerðir</vt:lpstr>
      <vt:lpstr>Aðgerðakóðar</vt:lpstr>
      <vt:lpstr>Gröf, augasteinar</vt:lpstr>
      <vt:lpstr>Gröf, hjarta</vt:lpstr>
      <vt:lpstr>Gröf, brjóstaaðgerðir</vt:lpstr>
      <vt:lpstr>Gröf, meltingartengt</vt:lpstr>
      <vt:lpstr>Gröf, kvenaðgerðir</vt:lpstr>
      <vt:lpstr>Gröf, blöðruháls</vt:lpstr>
      <vt:lpstr>Gröf, liðskiptaaðgerðir</vt:lpstr>
      <vt:lpstr>'Biðlisti og biðtími'!Print_Area</vt:lpstr>
      <vt:lpstr>'Biðlisti og biðtími'!Print_Titles</vt:lpstr>
    </vt:vector>
  </TitlesOfParts>
  <Company>Sundhedsministeriet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svanhildur@landlaeknir.is</dc:creator>
  <cp:lastModifiedBy>Hildur Björk Sigbjörnsdóttir</cp:lastModifiedBy>
  <cp:lastPrinted>2020-02-19T14:43:09Z</cp:lastPrinted>
  <dcterms:created xsi:type="dcterms:W3CDTF">2001-09-18T08:20:44Z</dcterms:created>
  <dcterms:modified xsi:type="dcterms:W3CDTF">2022-12-13T10:52:16Z</dcterms:modified>
</cp:coreProperties>
</file>