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alla\Desktop\"/>
    </mc:Choice>
  </mc:AlternateContent>
  <xr:revisionPtr revIDLastSave="0" documentId="13_ncr:1_{9E48C513-6BDE-42BF-A92A-CD3A70A57C8E}" xr6:coauthVersionLast="47" xr6:coauthVersionMax="47" xr10:uidLastSave="{00000000-0000-0000-0000-000000000000}"/>
  <workbookProtection workbookAlgorithmName="SHA-512" workbookHashValue="fwOx0PP6Hj4K0ASj5aNY8tBUz5YillPm95DmHXxblXSrrQxRL4BO+RkqCG/Tib1cCOske//Z0HhpdmCOYqAhcg==" workbookSaltValue="Hu/EZlDqvQSgGjzHeqlgGA==" workbookSpinCount="100000" lockStructure="1"/>
  <bookViews>
    <workbookView xWindow="-110" yWindow="-110" windowWidth="19420" windowHeight="10420" xr2:uid="{00000000-000D-0000-FFFF-FFFF00000000}"/>
  </bookViews>
  <sheets>
    <sheet name="Eyðublað" sheetId="1" r:id="rId1"/>
  </sheets>
  <definedNames>
    <definedName name="_xlnm.Print_Area" localSheetId="0">Eyðublað!$A$3:$H$58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D52" i="1" l="1"/>
  <c r="D9" i="1"/>
  <c r="K15" i="1"/>
  <c r="L15" i="1"/>
  <c r="M15" i="1"/>
  <c r="J15" i="1"/>
  <c r="L11" i="1"/>
  <c r="J11" i="1"/>
  <c r="J12" i="1"/>
  <c r="M12" i="1"/>
  <c r="M11" i="1"/>
  <c r="K11" i="1"/>
  <c r="K12" i="1"/>
  <c r="L12" i="1"/>
  <c r="K13" i="1"/>
  <c r="L13" i="1"/>
  <c r="M13" i="1"/>
  <c r="J13" i="1"/>
  <c r="M10" i="1"/>
  <c r="L10" i="1"/>
  <c r="K10" i="1"/>
  <c r="J10" i="1"/>
  <c r="K31" i="1"/>
  <c r="L31" i="1"/>
  <c r="J31" i="1"/>
  <c r="L30" i="1"/>
  <c r="K30" i="1"/>
  <c r="J30" i="1"/>
  <c r="J28" i="1"/>
  <c r="K28" i="1"/>
  <c r="L28" i="1"/>
  <c r="L26" i="1"/>
  <c r="K26" i="1"/>
  <c r="J26" i="1"/>
  <c r="L21" i="1"/>
  <c r="K21" i="1"/>
  <c r="J21" i="1"/>
  <c r="L18" i="1"/>
  <c r="K18" i="1"/>
  <c r="J18" i="1"/>
  <c r="Q32" i="1"/>
  <c r="Q24" i="1"/>
  <c r="P24" i="1"/>
  <c r="K24" i="1"/>
  <c r="L24" i="1"/>
  <c r="J24" i="1"/>
  <c r="L32" i="1"/>
  <c r="K32" i="1"/>
  <c r="J32" i="1"/>
  <c r="Q18" i="1"/>
  <c r="P18" i="1"/>
  <c r="D18" i="1"/>
  <c r="D35" i="1"/>
  <c r="D45" i="1" l="1"/>
  <c r="D39" i="1"/>
  <c r="D38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5" i="1"/>
  <c r="D13" i="1"/>
  <c r="D12" i="1"/>
  <c r="D11" i="1"/>
  <c r="D10" i="1"/>
  <c r="D56" i="1" l="1"/>
  <c r="D43" i="1"/>
  <c r="B58" i="1"/>
</calcChain>
</file>

<file path=xl/sharedStrings.xml><?xml version="1.0" encoding="utf-8"?>
<sst xmlns="http://schemas.openxmlformats.org/spreadsheetml/2006/main" count="85" uniqueCount="73">
  <si>
    <t>Eyðublað til útfyllingar hjá barnaverndarnefndum</t>
  </si>
  <si>
    <t>Villuprófun</t>
  </si>
  <si>
    <t>Sveitarfélag</t>
  </si>
  <si>
    <t>Hér er nafn sveitarfélags slegið inn</t>
  </si>
  <si>
    <t>Ár</t>
  </si>
  <si>
    <t>Mánuður</t>
  </si>
  <si>
    <t>Ofaukið í undirflokki</t>
  </si>
  <si>
    <t>Fjöldi</t>
  </si>
  <si>
    <t>Drengir</t>
  </si>
  <si>
    <t>Stúlkur</t>
  </si>
  <si>
    <t>Ófætt</t>
  </si>
  <si>
    <t xml:space="preserve">1. </t>
  </si>
  <si>
    <t>Fjöldi tilkynninga í mánuðinum</t>
  </si>
  <si>
    <t xml:space="preserve">     * Þar af tilkynningar sem bárust í gegnum 112</t>
  </si>
  <si>
    <t>2.</t>
  </si>
  <si>
    <t>Fjöldi barna sem tilkynnt var um í mánuðinum</t>
  </si>
  <si>
    <t>3.</t>
  </si>
  <si>
    <t>Fjöldi barna þar sem ákveðið var að hefja könnun, mál þegar í könnun eða meðferð (opið mál)</t>
  </si>
  <si>
    <t xml:space="preserve">     * Þar af nýjar kannanir í þessum mánuði</t>
  </si>
  <si>
    <t>4.</t>
  </si>
  <si>
    <t>5.</t>
  </si>
  <si>
    <t>Fjöldi tilkynninga (flokkun)</t>
  </si>
  <si>
    <t>a.</t>
  </si>
  <si>
    <t>Vanræksla - heildarfjöldi</t>
  </si>
  <si>
    <t>Líkamleg vanræksla</t>
  </si>
  <si>
    <t>Vanræksla varðandi umsjón og eftirlit</t>
  </si>
  <si>
    <t xml:space="preserve">     * Þar af foreldrar í áfengis- og fíkniefnaneyslu</t>
  </si>
  <si>
    <t>Vanræksla varðandi nám</t>
  </si>
  <si>
    <t>Tilfinningaleg vanræksla</t>
  </si>
  <si>
    <t>b.</t>
  </si>
  <si>
    <t>Ofbeldi - heildarfjöldi</t>
  </si>
  <si>
    <t>Tilfinningalegt ofbeldi</t>
  </si>
  <si>
    <t xml:space="preserve">     * Þar af barn verður vitni að ofbeldi milli náinna aðila</t>
  </si>
  <si>
    <t>Líkamlegt ofbeldi</t>
  </si>
  <si>
    <t xml:space="preserve">     * Þar af barn verður fyrir ofbeldi af hálfu náins aðila</t>
  </si>
  <si>
    <t>c.</t>
  </si>
  <si>
    <t>Áhættuhegðun barns - heildarfjöldi</t>
  </si>
  <si>
    <t>Afbrot barns</t>
  </si>
  <si>
    <t>Barn beitir ofbeldi</t>
  </si>
  <si>
    <t>d.</t>
  </si>
  <si>
    <t>Heilsa eða líf ófædds barns í hættu - heildarfjöldi</t>
  </si>
  <si>
    <t xml:space="preserve">Prófun hluta   </t>
  </si>
  <si>
    <t xml:space="preserve">6. </t>
  </si>
  <si>
    <t>Hversu oft var barn í yfirvofandi hættu að mati bvn.</t>
  </si>
  <si>
    <t>7.</t>
  </si>
  <si>
    <t>Hversu oft var tilkynnandinn</t>
  </si>
  <si>
    <t>Barnið sjálft</t>
  </si>
  <si>
    <t>Skóli, sérfræðiþjónusta skóla</t>
  </si>
  <si>
    <t>Ættingjar barns, aðrir en foreldrar</t>
  </si>
  <si>
    <t>Leikskóli/gæsluforeldri</t>
  </si>
  <si>
    <t>Nágrannar</t>
  </si>
  <si>
    <t>Íþróttir og tómstundastarf</t>
  </si>
  <si>
    <t>Aðrir í nærumhverfi barns</t>
  </si>
  <si>
    <t>Læknir/heilsugæsla/sjúkrahús</t>
  </si>
  <si>
    <t>Foreldrar barns</t>
  </si>
  <si>
    <t>Þjónustumiðstöð/félagsþjónusta</t>
  </si>
  <si>
    <t xml:space="preserve">     a. Með forsjá</t>
  </si>
  <si>
    <t>Lögregla</t>
  </si>
  <si>
    <t xml:space="preserve">     b. Ekki með forsjá</t>
  </si>
  <si>
    <t>Aðrir, hverjir</t>
  </si>
  <si>
    <t>summa til að tékka villur</t>
  </si>
  <si>
    <t>Stálp</t>
  </si>
  <si>
    <t>Barn kemur sér undan forsjá og/eða virðir ekki reglur um útivistartíma</t>
  </si>
  <si>
    <t>Kynferðisofbeldi</t>
  </si>
  <si>
    <t xml:space="preserve">     * Þar af barn verður fyrir stafrænu kynferðisofbeldi</t>
  </si>
  <si>
    <t xml:space="preserve">     * Þar af barn verður fyrir kynferðisofbeldi af hálfu náins aðila</t>
  </si>
  <si>
    <t>Önnur barnavernd (á ekki við um flutning mála)</t>
  </si>
  <si>
    <t>Barnavernd tekur ákvörðun um að hefja könnun á grundvelli 21. gr. bvl. á grundvelli annarra upplýsinga en tilkynninga</t>
  </si>
  <si>
    <t>Námsástundun og/eða hegðun barns í skóla ábótav.</t>
  </si>
  <si>
    <t>Barn sýnir sjálfskaðandi hegðun</t>
  </si>
  <si>
    <t>Neysla barns á skaðlegum efnum</t>
  </si>
  <si>
    <t xml:space="preserve">     * þar af neysla barnshafandi einstaklings</t>
  </si>
  <si>
    <t xml:space="preserve">     * þar af barnshafandi einstaklingur verður fyrir ofbeldi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</si>
</sst>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D4D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5" fillId="3" borderId="0" xfId="0" applyFont="1" applyFill="1"/>
    <xf numFmtId="0" fontId="0" fillId="3" borderId="0" xfId="0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7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164" fontId="1" fillId="3" borderId="0" xfId="0" applyNumberFormat="1" applyFont="1" applyFill="1" applyAlignment="1" applyProtection="1">
      <alignment horizontal="left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" fontId="8" fillId="0" borderId="11" xfId="0" applyNumberFormat="1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/>
    </xf>
    <xf numFmtId="1" fontId="8" fillId="5" borderId="1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3" borderId="0" xfId="0" applyFont="1" applyFill="1"/>
    <xf numFmtId="0" fontId="8" fillId="3" borderId="14" xfId="0" applyFont="1" applyFill="1" applyBorder="1" applyAlignment="1">
      <alignment vertical="center"/>
    </xf>
    <xf numFmtId="0" fontId="4" fillId="3" borderId="15" xfId="0" applyFont="1" applyFill="1" applyBorder="1"/>
    <xf numFmtId="0" fontId="8" fillId="3" borderId="15" xfId="0" applyFont="1" applyFill="1" applyBorder="1"/>
    <xf numFmtId="0" fontId="8" fillId="3" borderId="12" xfId="0" applyFont="1" applyFill="1" applyBorder="1"/>
    <xf numFmtId="1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1" fontId="8" fillId="0" borderId="15" xfId="0" applyNumberFormat="1" applyFont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/>
    <xf numFmtId="1" fontId="2" fillId="3" borderId="0" xfId="0" applyNumberFormat="1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3" borderId="0" xfId="0" applyFont="1" applyFill="1"/>
    <xf numFmtId="0" fontId="3" fillId="6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1" fontId="4" fillId="6" borderId="11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  <protection hidden="1"/>
    </xf>
    <xf numFmtId="1" fontId="8" fillId="4" borderId="11" xfId="0" applyNumberFormat="1" applyFont="1" applyFill="1" applyBorder="1" applyAlignment="1" applyProtection="1">
      <alignment horizontal="center" vertical="center"/>
      <protection hidden="1"/>
    </xf>
    <xf numFmtId="1" fontId="8" fillId="3" borderId="0" xfId="0" applyNumberFormat="1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1" fontId="8" fillId="4" borderId="14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left" vertical="center"/>
      <protection hidden="1"/>
    </xf>
    <xf numFmtId="1" fontId="4" fillId="4" borderId="11" xfId="0" applyNumberFormat="1" applyFont="1" applyFill="1" applyBorder="1" applyAlignment="1" applyProtection="1">
      <alignment horizontal="center" vertical="center"/>
      <protection hidden="1"/>
    </xf>
    <xf numFmtId="1" fontId="8" fillId="4" borderId="7" xfId="0" applyNumberFormat="1" applyFont="1" applyFill="1" applyBorder="1" applyAlignment="1" applyProtection="1">
      <alignment horizontal="center" vertical="center"/>
      <protection hidden="1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1" fontId="4" fillId="6" borderId="0" xfId="0" applyNumberFormat="1" applyFont="1" applyFill="1" applyAlignment="1">
      <alignment horizontal="left" vertical="center"/>
    </xf>
    <xf numFmtId="1" fontId="4" fillId="0" borderId="14" xfId="0" applyNumberFormat="1" applyFont="1" applyBorder="1" applyAlignment="1" applyProtection="1">
      <alignment horizontal="left" vertical="center"/>
      <protection locked="0"/>
    </xf>
    <xf numFmtId="1" fontId="4" fillId="0" borderId="15" xfId="0" applyNumberFormat="1" applyFont="1" applyBorder="1" applyAlignment="1" applyProtection="1">
      <alignment horizontal="left" vertical="center"/>
      <protection locked="0"/>
    </xf>
    <xf numFmtId="1" fontId="4" fillId="0" borderId="12" xfId="0" applyNumberFormat="1" applyFont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8D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0"/>
  <sheetViews>
    <sheetView tabSelected="1" zoomScale="110" zoomScaleNormal="110" workbookViewId="0">
      <selection activeCell="C9" sqref="C9"/>
    </sheetView>
  </sheetViews>
  <sheetFormatPr defaultRowHeight="14.5" x14ac:dyDescent="0.35"/>
  <cols>
    <col min="1" max="1" width="3.1796875" customWidth="1"/>
    <col min="2" max="2" width="9.453125" customWidth="1"/>
    <col min="3" max="3" width="44.453125" customWidth="1"/>
    <col min="5" max="8" width="7.7265625" customWidth="1"/>
    <col min="9" max="9" width="1.7265625" customWidth="1"/>
    <col min="10" max="13" width="6.7265625" style="69" customWidth="1"/>
    <col min="14" max="14" width="1.7265625" customWidth="1"/>
    <col min="15" max="15" width="3.54296875" style="2" customWidth="1"/>
    <col min="16" max="16" width="16.54296875" style="3" customWidth="1"/>
    <col min="17" max="17" width="18" style="3" customWidth="1"/>
    <col min="18" max="24" width="8.7265625" style="3"/>
  </cols>
  <sheetData>
    <row r="1" spans="1:14" ht="20.65" customHeight="1" x14ac:dyDescent="0.35">
      <c r="A1" s="94" t="s">
        <v>0</v>
      </c>
      <c r="B1" s="94"/>
      <c r="C1" s="94"/>
      <c r="D1" s="94"/>
      <c r="E1" s="94"/>
      <c r="F1" s="94"/>
      <c r="G1" s="94"/>
      <c r="H1" s="71"/>
      <c r="I1" s="71"/>
      <c r="J1" s="72"/>
      <c r="K1" s="72"/>
      <c r="L1" s="72"/>
      <c r="M1" s="73"/>
      <c r="N1" s="1"/>
    </row>
    <row r="2" spans="1:14" ht="10.15" customHeight="1" x14ac:dyDescent="0.35">
      <c r="A2" s="1"/>
      <c r="B2" s="1"/>
      <c r="C2" s="1"/>
      <c r="D2" s="1"/>
      <c r="E2" s="1"/>
      <c r="F2" s="1"/>
      <c r="G2" s="4"/>
      <c r="H2" s="4"/>
      <c r="I2" s="1"/>
      <c r="J2" s="95" t="s">
        <v>1</v>
      </c>
      <c r="K2" s="96"/>
      <c r="L2" s="96"/>
      <c r="M2" s="97"/>
      <c r="N2" s="1"/>
    </row>
    <row r="3" spans="1:14" x14ac:dyDescent="0.35">
      <c r="A3" s="3"/>
      <c r="B3" s="5" t="s">
        <v>2</v>
      </c>
      <c r="C3" s="3"/>
      <c r="D3" s="3"/>
      <c r="E3" s="3"/>
      <c r="F3" s="3"/>
      <c r="G3" s="6"/>
      <c r="H3" s="6"/>
      <c r="I3" s="1"/>
      <c r="J3" s="98"/>
      <c r="K3" s="99"/>
      <c r="L3" s="99"/>
      <c r="M3" s="100"/>
      <c r="N3" s="1"/>
    </row>
    <row r="4" spans="1:14" ht="26" x14ac:dyDescent="0.6">
      <c r="A4" s="3"/>
      <c r="B4" s="7" t="s">
        <v>3</v>
      </c>
      <c r="C4" s="3"/>
      <c r="D4" s="3"/>
      <c r="E4" s="3"/>
      <c r="F4" s="3"/>
      <c r="G4" s="3"/>
      <c r="H4" s="3"/>
      <c r="I4" s="1"/>
      <c r="J4" s="98"/>
      <c r="K4" s="99"/>
      <c r="L4" s="99"/>
      <c r="M4" s="100"/>
      <c r="N4" s="1"/>
    </row>
    <row r="5" spans="1:14" ht="15.4" customHeight="1" x14ac:dyDescent="0.35">
      <c r="A5" s="3"/>
      <c r="B5" s="5" t="s">
        <v>4</v>
      </c>
      <c r="C5" s="8">
        <v>2025</v>
      </c>
      <c r="D5" s="3"/>
      <c r="E5" s="3"/>
      <c r="F5" s="3"/>
      <c r="G5" s="3"/>
      <c r="H5" s="3"/>
      <c r="I5" s="1"/>
      <c r="J5" s="98"/>
      <c r="K5" s="99"/>
      <c r="L5" s="99"/>
      <c r="M5" s="100"/>
      <c r="N5" s="1"/>
    </row>
    <row r="6" spans="1:14" x14ac:dyDescent="0.35">
      <c r="A6" s="3"/>
      <c r="B6" s="5" t="s">
        <v>5</v>
      </c>
      <c r="C6" s="9">
        <v>1</v>
      </c>
      <c r="D6" s="3"/>
      <c r="E6" s="3"/>
      <c r="F6" s="3"/>
      <c r="G6" s="3"/>
      <c r="H6" s="3"/>
      <c r="I6" s="1"/>
      <c r="J6" s="101"/>
      <c r="K6" s="102"/>
      <c r="L6" s="102"/>
      <c r="M6" s="103"/>
      <c r="N6" s="1"/>
    </row>
    <row r="7" spans="1:14" ht="14.65" customHeight="1" x14ac:dyDescent="0.35">
      <c r="A7" s="3"/>
      <c r="B7" s="3"/>
      <c r="C7" s="3"/>
      <c r="D7" s="3"/>
      <c r="E7" s="3"/>
      <c r="F7" s="3"/>
      <c r="G7" s="3"/>
      <c r="H7" s="3"/>
      <c r="I7" s="1"/>
      <c r="J7" s="104" t="s">
        <v>6</v>
      </c>
      <c r="K7" s="104"/>
      <c r="L7" s="104"/>
      <c r="M7" s="104"/>
      <c r="N7" s="1"/>
    </row>
    <row r="8" spans="1:14" x14ac:dyDescent="0.35">
      <c r="A8" s="3"/>
      <c r="B8" s="10"/>
      <c r="C8" s="11"/>
      <c r="D8" s="79" t="s">
        <v>7</v>
      </c>
      <c r="E8" s="12" t="s">
        <v>8</v>
      </c>
      <c r="F8" s="12" t="s">
        <v>9</v>
      </c>
      <c r="G8" s="12" t="s">
        <v>61</v>
      </c>
      <c r="H8" s="12" t="s">
        <v>10</v>
      </c>
      <c r="I8" s="1"/>
      <c r="J8" s="74" t="s">
        <v>8</v>
      </c>
      <c r="K8" s="74" t="s">
        <v>9</v>
      </c>
      <c r="L8" s="74" t="s">
        <v>61</v>
      </c>
      <c r="M8" s="74" t="s">
        <v>10</v>
      </c>
      <c r="N8" s="1"/>
    </row>
    <row r="9" spans="1:14" ht="16.149999999999999" customHeight="1" x14ac:dyDescent="0.35">
      <c r="A9" s="3"/>
      <c r="B9" s="13" t="s">
        <v>11</v>
      </c>
      <c r="C9" s="14" t="s">
        <v>12</v>
      </c>
      <c r="D9" s="80">
        <f>E9+F9+G9+H9</f>
        <v>0</v>
      </c>
      <c r="E9" s="15"/>
      <c r="F9" s="15"/>
      <c r="G9" s="15"/>
      <c r="H9" s="15"/>
      <c r="I9" s="1"/>
      <c r="J9" s="75"/>
      <c r="K9" s="75"/>
      <c r="L9" s="75"/>
      <c r="M9" s="75"/>
      <c r="N9" s="1"/>
    </row>
    <row r="10" spans="1:14" ht="16.149999999999999" customHeight="1" x14ac:dyDescent="0.35">
      <c r="A10" s="3"/>
      <c r="B10" s="16"/>
      <c r="C10" s="17" t="s">
        <v>13</v>
      </c>
      <c r="D10" s="80">
        <f>E10+F10+G10+H10</f>
        <v>0</v>
      </c>
      <c r="E10" s="15"/>
      <c r="F10" s="15"/>
      <c r="G10" s="15"/>
      <c r="H10" s="15"/>
      <c r="I10" s="1"/>
      <c r="J10" s="75" t="str">
        <f>IF(E10-E9&gt;0,"villa","")</f>
        <v/>
      </c>
      <c r="K10" s="75" t="str">
        <f>IF(F10-F9&gt;0,"villa","")</f>
        <v/>
      </c>
      <c r="L10" s="75" t="str">
        <f>IF(G10-G9&gt;0,"villa","")</f>
        <v/>
      </c>
      <c r="M10" s="75" t="str">
        <f>IF(H10-H9&gt;0,"villa","")</f>
        <v/>
      </c>
      <c r="N10" s="1"/>
    </row>
    <row r="11" spans="1:14" ht="16.149999999999999" customHeight="1" x14ac:dyDescent="0.35">
      <c r="A11" s="18"/>
      <c r="B11" s="19" t="s">
        <v>14</v>
      </c>
      <c r="C11" s="20" t="s">
        <v>15</v>
      </c>
      <c r="D11" s="80">
        <f t="shared" ref="D11:D12" si="0">E11+F11+G11+H11</f>
        <v>0</v>
      </c>
      <c r="E11" s="15"/>
      <c r="F11" s="15"/>
      <c r="G11" s="15"/>
      <c r="H11" s="15"/>
      <c r="I11" s="1"/>
      <c r="J11" s="75" t="str">
        <f>IF(E11-E9&gt;0,"villa","")</f>
        <v/>
      </c>
      <c r="K11" s="75" t="str">
        <f t="shared" ref="K11" si="1">IF(F11-F9&gt;0,"villa","")</f>
        <v/>
      </c>
      <c r="L11" s="75" t="str">
        <f>IF(G11-G9&gt;0,"villa","")</f>
        <v/>
      </c>
      <c r="M11" s="75" t="str">
        <f>IF(H11-H9&gt;0,"villa","")</f>
        <v/>
      </c>
      <c r="N11" s="1"/>
    </row>
    <row r="12" spans="1:14" ht="28.15" customHeight="1" x14ac:dyDescent="0.35">
      <c r="A12" s="18"/>
      <c r="B12" s="13" t="s">
        <v>16</v>
      </c>
      <c r="C12" s="14" t="s">
        <v>17</v>
      </c>
      <c r="D12" s="80">
        <f t="shared" si="0"/>
        <v>0</v>
      </c>
      <c r="E12" s="15"/>
      <c r="F12" s="15"/>
      <c r="G12" s="15"/>
      <c r="H12" s="15"/>
      <c r="I12" s="1"/>
      <c r="J12" s="75" t="str">
        <f>IF(E12-E11&gt;0,"villa","")</f>
        <v/>
      </c>
      <c r="K12" s="75" t="str">
        <f t="shared" ref="K12:M13" si="2">IF(F12-F11&gt;0,"villa","")</f>
        <v/>
      </c>
      <c r="L12" s="75" t="str">
        <f t="shared" si="2"/>
        <v/>
      </c>
      <c r="M12" s="75" t="str">
        <f>IF(H12-H11&gt;0,"villa","")</f>
        <v/>
      </c>
      <c r="N12" s="1"/>
    </row>
    <row r="13" spans="1:14" ht="16.149999999999999" customHeight="1" x14ac:dyDescent="0.35">
      <c r="A13" s="18"/>
      <c r="B13" s="16"/>
      <c r="C13" s="17" t="s">
        <v>18</v>
      </c>
      <c r="D13" s="80">
        <f>E13+F13+G13+H13</f>
        <v>0</v>
      </c>
      <c r="E13" s="15"/>
      <c r="F13" s="15"/>
      <c r="G13" s="15"/>
      <c r="H13" s="15"/>
      <c r="I13" s="1"/>
      <c r="J13" s="75" t="str">
        <f>IF(E13-E12&gt;0,"villa","")</f>
        <v/>
      </c>
      <c r="K13" s="75" t="str">
        <f t="shared" si="2"/>
        <v/>
      </c>
      <c r="L13" s="75" t="str">
        <f t="shared" si="2"/>
        <v/>
      </c>
      <c r="M13" s="75" t="str">
        <f t="shared" si="2"/>
        <v/>
      </c>
      <c r="N13" s="1"/>
    </row>
    <row r="14" spans="1:14" ht="16.5" customHeight="1" x14ac:dyDescent="0.35">
      <c r="A14" s="18"/>
      <c r="B14" s="21"/>
      <c r="C14" s="22"/>
      <c r="D14" s="81"/>
      <c r="E14" s="24"/>
      <c r="F14" s="24"/>
      <c r="G14" s="24"/>
      <c r="H14" s="24"/>
      <c r="I14" s="1"/>
      <c r="J14" s="76"/>
      <c r="K14" s="76"/>
      <c r="L14" s="76"/>
      <c r="M14" s="76"/>
      <c r="N14" s="1"/>
    </row>
    <row r="15" spans="1:14" ht="34.15" customHeight="1" x14ac:dyDescent="0.35">
      <c r="A15" s="18"/>
      <c r="B15" s="25" t="s">
        <v>19</v>
      </c>
      <c r="C15" s="20" t="s">
        <v>67</v>
      </c>
      <c r="D15" s="80">
        <f>E15+F15+G15+H15</f>
        <v>0</v>
      </c>
      <c r="E15" s="15"/>
      <c r="F15" s="15"/>
      <c r="G15" s="15"/>
      <c r="H15" s="15"/>
      <c r="I15" s="1"/>
      <c r="J15" s="75" t="str">
        <f>IF(E15-E11&gt;0,"villa","")</f>
        <v/>
      </c>
      <c r="K15" s="75" t="str">
        <f t="shared" ref="K15:M15" si="3">IF(F15-F11&gt;0,"villa","")</f>
        <v/>
      </c>
      <c r="L15" s="75" t="str">
        <f t="shared" si="3"/>
        <v/>
      </c>
      <c r="M15" s="75" t="str">
        <f t="shared" si="3"/>
        <v/>
      </c>
      <c r="N15" s="1"/>
    </row>
    <row r="16" spans="1:14" ht="15" customHeight="1" x14ac:dyDescent="0.35">
      <c r="A16" s="3"/>
      <c r="B16" s="21"/>
      <c r="C16" s="22"/>
      <c r="D16" s="82"/>
      <c r="E16" s="26"/>
      <c r="F16" s="26"/>
      <c r="G16" s="26"/>
      <c r="H16" s="26"/>
      <c r="I16" s="1"/>
      <c r="J16" s="72"/>
      <c r="K16" s="72"/>
      <c r="L16" s="72"/>
      <c r="M16" s="72"/>
      <c r="N16" s="1"/>
    </row>
    <row r="17" spans="1:38" ht="15" customHeight="1" x14ac:dyDescent="0.35">
      <c r="A17" s="3"/>
      <c r="B17" s="27" t="s">
        <v>20</v>
      </c>
      <c r="C17" s="20" t="s">
        <v>21</v>
      </c>
      <c r="D17" s="79" t="s">
        <v>7</v>
      </c>
      <c r="E17" s="12" t="s">
        <v>8</v>
      </c>
      <c r="F17" s="12" t="s">
        <v>9</v>
      </c>
      <c r="G17" s="12" t="s">
        <v>61</v>
      </c>
      <c r="H17" s="26"/>
      <c r="I17" s="1"/>
      <c r="J17" s="74" t="s">
        <v>8</v>
      </c>
      <c r="K17" s="74" t="s">
        <v>9</v>
      </c>
      <c r="L17" s="74" t="s">
        <v>61</v>
      </c>
      <c r="M17" s="72"/>
      <c r="N17" s="1"/>
    </row>
    <row r="18" spans="1:38" s="29" customFormat="1" ht="16.5" customHeight="1" x14ac:dyDescent="0.35">
      <c r="A18" s="3"/>
      <c r="B18" s="13" t="s">
        <v>22</v>
      </c>
      <c r="C18" s="14" t="s">
        <v>23</v>
      </c>
      <c r="D18" s="80">
        <f>E18+F18+G18</f>
        <v>0</v>
      </c>
      <c r="E18" s="15"/>
      <c r="F18" s="15"/>
      <c r="G18" s="28"/>
      <c r="H18" s="23"/>
      <c r="I18" s="1"/>
      <c r="J18" s="75" t="str">
        <f>IF(OR(E18-E19-E20-E22-E23&gt;0,E19&gt;E18,E20&gt;E18,E22&gt;E18,E23&gt;E18),"villa","")</f>
        <v/>
      </c>
      <c r="K18" s="75" t="str">
        <f>IF(OR(F18-F19-F20-F22-F23&gt;0,F19&gt;F18,F20&gt;F18,F22&gt;F18,F23&gt;F18),"villa","")</f>
        <v/>
      </c>
      <c r="L18" s="75" t="str">
        <f>IF(OR(G18-G19-G20-G22-G23&gt;0,G19&gt;G18,G20&gt;G18,G22&gt;G18,G23&gt;G18),"villa","")</f>
        <v/>
      </c>
      <c r="M18" s="77"/>
      <c r="N18" s="1"/>
      <c r="O18" s="2"/>
      <c r="P18" s="70" t="str">
        <f>IF(OR(E18-E19-E20-E22-E23&gt;0,F18-F19-F20-F22-F23&gt;0,G18-G19-G20-G22-G23&gt;0),"Vantar í undirflokk!","")</f>
        <v/>
      </c>
      <c r="Q18" s="70" t="str">
        <f>IF(OR(OR(E19&gt;E18,E20&gt;E18,E22&gt;E18,E23&gt;E18),OR(F19&gt;F18,F20&gt;F18,F22&gt;F18,F23&gt;F18),OR(G19&gt;G18,G20&gt;G18,G22&gt;G18,G23&gt;G18)),"Of mikið í undirflokki","")</f>
        <v/>
      </c>
      <c r="R18" s="3"/>
      <c r="S18" s="3"/>
      <c r="T18" s="3"/>
      <c r="U18" s="3"/>
      <c r="V18" s="3"/>
      <c r="W18" s="3"/>
      <c r="X18" s="3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s="29" customFormat="1" ht="16.149999999999999" customHeight="1" x14ac:dyDescent="0.35">
      <c r="A19" s="3"/>
      <c r="B19" s="30"/>
      <c r="C19" s="17" t="s">
        <v>24</v>
      </c>
      <c r="D19" s="80">
        <f>E19+F19+G19</f>
        <v>0</v>
      </c>
      <c r="E19" s="15"/>
      <c r="F19" s="15"/>
      <c r="G19" s="15"/>
      <c r="H19" s="23"/>
      <c r="I19" s="1"/>
      <c r="J19" s="75"/>
      <c r="K19" s="75"/>
      <c r="L19" s="75"/>
      <c r="M19" s="77"/>
      <c r="N19" s="1"/>
      <c r="O19" s="2"/>
      <c r="P19" s="2"/>
      <c r="Q19" s="3"/>
      <c r="R19" s="3"/>
      <c r="S19" s="3"/>
      <c r="T19" s="3"/>
      <c r="U19" s="3"/>
      <c r="V19" s="3"/>
      <c r="W19" s="3"/>
      <c r="X19" s="3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s="29" customFormat="1" ht="15" customHeight="1" x14ac:dyDescent="0.35">
      <c r="A20" s="3"/>
      <c r="B20" s="30"/>
      <c r="C20" s="17" t="s">
        <v>25</v>
      </c>
      <c r="D20" s="80">
        <f t="shared" ref="D20:D38" si="4">E20+F20+G20</f>
        <v>0</v>
      </c>
      <c r="E20" s="15"/>
      <c r="F20" s="15"/>
      <c r="G20" s="15"/>
      <c r="H20" s="23"/>
      <c r="I20" s="1"/>
      <c r="J20" s="75"/>
      <c r="K20" s="75"/>
      <c r="L20" s="75"/>
      <c r="M20" s="77"/>
      <c r="N20" s="1"/>
      <c r="O20" s="2"/>
      <c r="P20" s="3"/>
      <c r="Q20" s="3"/>
      <c r="R20" s="3"/>
      <c r="S20" s="3"/>
      <c r="T20" s="3"/>
      <c r="U20" s="3"/>
      <c r="V20" s="3"/>
      <c r="W20" s="3"/>
      <c r="X20" s="3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s="29" customFormat="1" ht="16.149999999999999" customHeight="1" x14ac:dyDescent="0.35">
      <c r="A21" s="3"/>
      <c r="B21" s="30"/>
      <c r="C21" s="17" t="s">
        <v>26</v>
      </c>
      <c r="D21" s="80">
        <f t="shared" si="4"/>
        <v>0</v>
      </c>
      <c r="E21" s="15"/>
      <c r="F21" s="15"/>
      <c r="G21" s="15"/>
      <c r="H21" s="23"/>
      <c r="I21" s="1"/>
      <c r="J21" s="75" t="str">
        <f>IF(E21-E20&gt;0,"villa","")</f>
        <v/>
      </c>
      <c r="K21" s="75" t="str">
        <f>IF(F21-F20&gt;0,"villa","")</f>
        <v/>
      </c>
      <c r="L21" s="75" t="str">
        <f>IF(G21-G20&gt;0,"villa","")</f>
        <v/>
      </c>
      <c r="M21" s="77"/>
      <c r="N21" s="1"/>
      <c r="O21" s="2"/>
      <c r="P21" s="3"/>
      <c r="Q21" s="3"/>
      <c r="R21" s="3"/>
      <c r="S21" s="3"/>
      <c r="T21" s="3"/>
      <c r="U21" s="3"/>
      <c r="V21" s="3"/>
      <c r="W21" s="3"/>
      <c r="X21" s="3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s="29" customFormat="1" ht="16.149999999999999" customHeight="1" x14ac:dyDescent="0.35">
      <c r="A22" s="3"/>
      <c r="B22" s="30"/>
      <c r="C22" s="17" t="s">
        <v>27</v>
      </c>
      <c r="D22" s="80">
        <f t="shared" si="4"/>
        <v>0</v>
      </c>
      <c r="E22" s="15"/>
      <c r="F22" s="15"/>
      <c r="G22" s="15"/>
      <c r="H22" s="23"/>
      <c r="I22" s="1"/>
      <c r="J22" s="75"/>
      <c r="K22" s="75"/>
      <c r="L22" s="75"/>
      <c r="M22" s="77"/>
      <c r="N22" s="1"/>
      <c r="O22" s="2"/>
      <c r="P22" s="3"/>
      <c r="Q22" s="3"/>
      <c r="R22" s="3"/>
      <c r="S22" s="3"/>
      <c r="T22" s="3"/>
      <c r="U22" s="3"/>
      <c r="V22" s="3"/>
      <c r="W22" s="3"/>
      <c r="X22" s="3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s="29" customFormat="1" ht="16.149999999999999" customHeight="1" x14ac:dyDescent="0.35">
      <c r="A23" s="3"/>
      <c r="B23" s="30"/>
      <c r="C23" s="17" t="s">
        <v>28</v>
      </c>
      <c r="D23" s="80">
        <f t="shared" si="4"/>
        <v>0</v>
      </c>
      <c r="E23" s="15"/>
      <c r="F23" s="15"/>
      <c r="G23" s="15"/>
      <c r="H23" s="23"/>
      <c r="I23" s="1"/>
      <c r="J23" s="75"/>
      <c r="K23" s="75"/>
      <c r="L23" s="75"/>
      <c r="M23" s="77"/>
      <c r="N23" s="1"/>
      <c r="O23" s="2"/>
      <c r="P23" s="3"/>
      <c r="Q23" s="3"/>
      <c r="R23" s="3"/>
      <c r="S23" s="3"/>
      <c r="T23" s="3"/>
      <c r="U23" s="3"/>
      <c r="V23" s="3"/>
      <c r="W23" s="3"/>
      <c r="X23" s="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s="29" customFormat="1" ht="15" customHeight="1" x14ac:dyDescent="0.35">
      <c r="A24" s="3"/>
      <c r="B24" s="13" t="s">
        <v>29</v>
      </c>
      <c r="C24" s="14" t="s">
        <v>30</v>
      </c>
      <c r="D24" s="80">
        <f t="shared" si="4"/>
        <v>0</v>
      </c>
      <c r="E24" s="15"/>
      <c r="F24" s="15"/>
      <c r="G24" s="15"/>
      <c r="H24" s="23"/>
      <c r="I24" s="1"/>
      <c r="J24" s="75" t="str">
        <f>IF(OR(E24-E25-E27-E29&gt;0,E25&gt;E24,E27&gt;E24,E29&gt;E24),"villa","")</f>
        <v/>
      </c>
      <c r="K24" s="75" t="str">
        <f t="shared" ref="K24:L24" si="5">IF(OR(F24-F25-F27-F29&gt;0,F25&gt;F24,F27&gt;F24,F29&gt;F24),"villa","")</f>
        <v/>
      </c>
      <c r="L24" s="75" t="str">
        <f t="shared" si="5"/>
        <v/>
      </c>
      <c r="M24" s="77"/>
      <c r="N24" s="1"/>
      <c r="O24" s="2"/>
      <c r="P24" s="70" t="str">
        <f>IF(OR(E24-E25-E27-E29&gt;0,F24-F25-F27-F29&gt;0,G24-G25-G27-G29&gt;0),"Vantar í undirflokk!","")</f>
        <v/>
      </c>
      <c r="Q24" s="70" t="str">
        <f>IF(OR(OR(E25&gt;E24,E27&gt;E24,E29&gt;E24),OR(F25&gt;F24,F27&gt;F24,F29&gt;F24),OR(G25&gt;G24,G27&gt;G24,G29&gt;G24)),"Of mikið í undirflokki","")</f>
        <v/>
      </c>
      <c r="R24" s="3"/>
      <c r="S24" s="3"/>
      <c r="T24" s="3"/>
      <c r="U24" s="3"/>
      <c r="V24" s="3"/>
      <c r="W24" s="3"/>
      <c r="X24" s="3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s="29" customFormat="1" ht="16.149999999999999" customHeight="1" x14ac:dyDescent="0.35">
      <c r="A25" s="3"/>
      <c r="B25" s="30"/>
      <c r="C25" s="17" t="s">
        <v>31</v>
      </c>
      <c r="D25" s="80">
        <f t="shared" si="4"/>
        <v>0</v>
      </c>
      <c r="E25" s="15"/>
      <c r="F25" s="15"/>
      <c r="G25" s="15"/>
      <c r="H25" s="23"/>
      <c r="I25" s="1"/>
      <c r="J25" s="75"/>
      <c r="K25" s="75"/>
      <c r="L25" s="75"/>
      <c r="M25" s="77"/>
      <c r="N25" s="1"/>
      <c r="O25" s="2"/>
      <c r="P25" s="3"/>
      <c r="Q25" s="3"/>
      <c r="R25" s="3"/>
      <c r="S25" s="3"/>
      <c r="T25" s="3"/>
      <c r="U25" s="3"/>
      <c r="V25" s="3"/>
      <c r="W25" s="3"/>
      <c r="X25" s="3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s="29" customFormat="1" ht="16.149999999999999" customHeight="1" x14ac:dyDescent="0.35">
      <c r="A26" s="3"/>
      <c r="B26" s="30"/>
      <c r="C26" s="17" t="s">
        <v>32</v>
      </c>
      <c r="D26" s="80">
        <f t="shared" si="4"/>
        <v>0</v>
      </c>
      <c r="E26" s="15"/>
      <c r="F26" s="15"/>
      <c r="G26" s="15"/>
      <c r="H26" s="23"/>
      <c r="I26" s="1"/>
      <c r="J26" s="75" t="str">
        <f>IF(E26-E25&gt;0,"villa","")</f>
        <v/>
      </c>
      <c r="K26" s="75" t="str">
        <f>IF(F26-F25&gt;0,"villa","")</f>
        <v/>
      </c>
      <c r="L26" s="75" t="str">
        <f>IF(G26-G25&gt;0,"villa","")</f>
        <v/>
      </c>
      <c r="M26" s="77"/>
      <c r="N26" s="1"/>
      <c r="O26" s="2"/>
      <c r="P26" s="3"/>
      <c r="Q26" s="3"/>
      <c r="R26" s="3"/>
      <c r="S26" s="3"/>
      <c r="T26" s="3"/>
      <c r="U26" s="3"/>
      <c r="V26" s="3"/>
      <c r="W26" s="3"/>
      <c r="X26" s="3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s="29" customFormat="1" ht="16.149999999999999" customHeight="1" x14ac:dyDescent="0.35">
      <c r="A27" s="3"/>
      <c r="B27" s="30"/>
      <c r="C27" s="17" t="s">
        <v>33</v>
      </c>
      <c r="D27" s="80">
        <f t="shared" si="4"/>
        <v>0</v>
      </c>
      <c r="E27" s="15"/>
      <c r="F27" s="15"/>
      <c r="G27" s="15"/>
      <c r="H27" s="23"/>
      <c r="I27" s="1"/>
      <c r="J27" s="75"/>
      <c r="K27" s="75"/>
      <c r="L27" s="75"/>
      <c r="M27" s="77"/>
      <c r="N27" s="1"/>
      <c r="O27" s="2"/>
      <c r="P27" s="3"/>
      <c r="Q27" s="3"/>
      <c r="R27" s="3"/>
      <c r="S27" s="3"/>
      <c r="T27" s="3"/>
      <c r="U27" s="3"/>
      <c r="V27" s="3"/>
      <c r="W27" s="3"/>
      <c r="X27" s="3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 s="29" customFormat="1" ht="16.149999999999999" customHeight="1" x14ac:dyDescent="0.35">
      <c r="A28" s="3"/>
      <c r="B28" s="30"/>
      <c r="C28" s="17" t="s">
        <v>34</v>
      </c>
      <c r="D28" s="80">
        <f t="shared" si="4"/>
        <v>0</v>
      </c>
      <c r="E28" s="15"/>
      <c r="F28" s="15"/>
      <c r="G28" s="15"/>
      <c r="H28" s="23"/>
      <c r="I28" s="1"/>
      <c r="J28" s="75" t="str">
        <f>IF(E28-E27&gt;0,"villa","")</f>
        <v/>
      </c>
      <c r="K28" s="75" t="str">
        <f>IF(F28-F27&gt;0,"villa","")</f>
        <v/>
      </c>
      <c r="L28" s="75" t="str">
        <f>IF(G28-G27&gt;0,"villa","")</f>
        <v/>
      </c>
      <c r="M28" s="77"/>
      <c r="N28" s="1"/>
      <c r="O28" s="2"/>
      <c r="P28" s="3"/>
      <c r="Q28" s="3"/>
      <c r="R28" s="3"/>
      <c r="S28" s="3"/>
      <c r="T28" s="3"/>
      <c r="U28" s="3"/>
      <c r="V28" s="3"/>
      <c r="W28" s="3"/>
      <c r="X28" s="3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s="29" customFormat="1" ht="16.149999999999999" customHeight="1" x14ac:dyDescent="0.35">
      <c r="A29" s="3"/>
      <c r="B29" s="30"/>
      <c r="C29" s="17" t="s">
        <v>63</v>
      </c>
      <c r="D29" s="80">
        <f t="shared" si="4"/>
        <v>0</v>
      </c>
      <c r="E29" s="15"/>
      <c r="F29" s="15"/>
      <c r="G29" s="15"/>
      <c r="H29" s="23"/>
      <c r="I29" s="1"/>
      <c r="J29" s="75"/>
      <c r="K29" s="75"/>
      <c r="L29" s="75"/>
      <c r="M29" s="77"/>
      <c r="N29" s="1"/>
      <c r="O29" s="2"/>
      <c r="P29" s="3"/>
      <c r="Q29" s="3"/>
      <c r="R29" s="3"/>
      <c r="S29" s="3"/>
      <c r="T29" s="3"/>
      <c r="U29" s="3"/>
      <c r="V29" s="3"/>
      <c r="W29" s="3"/>
      <c r="X29" s="3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s="29" customFormat="1" ht="28.15" customHeight="1" x14ac:dyDescent="0.35">
      <c r="A30" s="3"/>
      <c r="B30" s="30"/>
      <c r="C30" s="17" t="s">
        <v>65</v>
      </c>
      <c r="D30" s="80">
        <f t="shared" si="4"/>
        <v>0</v>
      </c>
      <c r="E30" s="15"/>
      <c r="F30" s="15"/>
      <c r="G30" s="15"/>
      <c r="H30" s="23"/>
      <c r="I30" s="1"/>
      <c r="J30" s="75" t="str">
        <f>IF(E30-E29&gt;0,"villa","")</f>
        <v/>
      </c>
      <c r="K30" s="75" t="str">
        <f>IF(F30-F29&gt;0,"villa","")</f>
        <v/>
      </c>
      <c r="L30" s="75" t="str">
        <f>IF(G30-G29&gt;0,"villa","")</f>
        <v/>
      </c>
      <c r="M30" s="77"/>
      <c r="N30" s="1"/>
      <c r="O30" s="2"/>
      <c r="P30" s="3"/>
      <c r="Q30" s="3"/>
      <c r="R30" s="3"/>
      <c r="S30" s="3"/>
      <c r="T30" s="3"/>
      <c r="U30" s="3"/>
      <c r="V30" s="3"/>
      <c r="W30" s="3"/>
      <c r="X30" s="3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s="29" customFormat="1" ht="16.149999999999999" customHeight="1" x14ac:dyDescent="0.35">
      <c r="A31" s="3"/>
      <c r="B31" s="30"/>
      <c r="C31" s="17" t="s">
        <v>64</v>
      </c>
      <c r="D31" s="80">
        <f t="shared" si="4"/>
        <v>0</v>
      </c>
      <c r="E31" s="15"/>
      <c r="F31" s="15"/>
      <c r="G31" s="15"/>
      <c r="H31" s="23"/>
      <c r="I31" s="1"/>
      <c r="J31" s="75" t="str">
        <f>IF(E31-E29&gt;0,"villa","")</f>
        <v/>
      </c>
      <c r="K31" s="75" t="str">
        <f>IF(F31-F29&gt;0,"villa","")</f>
        <v/>
      </c>
      <c r="L31" s="75" t="str">
        <f t="shared" ref="L31" si="6">IF(G31-G29&gt;0,"villa","")</f>
        <v/>
      </c>
      <c r="M31" s="77"/>
      <c r="N31" s="1"/>
      <c r="O31" s="2"/>
      <c r="P31" s="3"/>
      <c r="Q31" s="3"/>
      <c r="R31" s="3"/>
      <c r="S31" s="3"/>
      <c r="T31" s="3"/>
      <c r="U31" s="3"/>
      <c r="V31" s="3"/>
      <c r="W31" s="3"/>
      <c r="X31" s="3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s="29" customFormat="1" ht="16.149999999999999" customHeight="1" x14ac:dyDescent="0.35">
      <c r="A32" s="3"/>
      <c r="B32" s="13" t="s">
        <v>35</v>
      </c>
      <c r="C32" s="14" t="s">
        <v>36</v>
      </c>
      <c r="D32" s="80">
        <f t="shared" si="4"/>
        <v>0</v>
      </c>
      <c r="E32" s="15"/>
      <c r="F32" s="15"/>
      <c r="G32" s="15"/>
      <c r="H32" s="23"/>
      <c r="I32" s="1"/>
      <c r="J32" s="75" t="str">
        <f>IF(OR(E32-E33-E34-E35-E36-E37-E38&gt;0,E33&gt;E32,E34&gt;E32,E35&gt;E32,E36&gt;E32,E37&gt;E32,E38&gt;E32),"villa","")</f>
        <v/>
      </c>
      <c r="K32" s="75" t="str">
        <f>IF(OR(F32-F33-F34-F35-F36-F37-F38&gt;0,F33&gt;F32,F34&gt;F32,F35&gt;F32,F36&gt;F32,F37&gt;F32,F38&gt;F32),"villa","")</f>
        <v/>
      </c>
      <c r="L32" s="75" t="str">
        <f>IF(OR(G32-G33-G34-G35-G36-G37-G38&gt;0,G33&gt;G32,G34&gt;G32,G35&gt;G32,G36&gt;G32,G37&gt;G32,G38&gt;G32),"villa","")</f>
        <v/>
      </c>
      <c r="M32" s="77"/>
      <c r="N32" s="1"/>
      <c r="O32" s="2"/>
      <c r="P32" s="70" t="str">
        <f>IF(OR(E32-E33-E34-E35-E36-E37-E38&gt;0,F32-F33-F34-F35-F36-F37-F38&gt;0,G32-G33-G34-G35-G36-G37-G38&gt;0),"Vantar í undirflokk!","")</f>
        <v/>
      </c>
      <c r="Q32" s="70" t="str">
        <f>IF(OR(OR(E33&gt;E32,E34&gt;E32,E35&gt;E32,E36&gt;E32,E37&gt;E32,E38&gt;E32),OR(F33&gt;F32,F34&gt;F32,F35&gt;F32,F36&gt;F32,F37&gt;F32,F38&gt;F32),OR(G33&gt;G32,G34&gt;G32,G35&gt;G32,G36&gt;G32,G37&gt;G32,G38&gt;G32)),"Of mikið í undirflokki","")</f>
        <v/>
      </c>
      <c r="R32" s="3"/>
      <c r="S32" s="3"/>
      <c r="T32" s="3"/>
      <c r="U32" s="3"/>
      <c r="V32" s="3"/>
      <c r="W32" s="3"/>
      <c r="X32" s="3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s="29" customFormat="1" ht="16.149999999999999" customHeight="1" x14ac:dyDescent="0.35">
      <c r="A33" s="3"/>
      <c r="B33" s="30"/>
      <c r="C33" s="17" t="s">
        <v>70</v>
      </c>
      <c r="D33" s="80">
        <f t="shared" si="4"/>
        <v>0</v>
      </c>
      <c r="E33" s="15"/>
      <c r="F33" s="15"/>
      <c r="G33" s="15"/>
      <c r="H33" s="23"/>
      <c r="I33" s="1"/>
      <c r="J33" s="75"/>
      <c r="K33" s="75"/>
      <c r="L33" s="75"/>
      <c r="M33" s="77"/>
      <c r="N33" s="1"/>
      <c r="O33" s="2"/>
      <c r="P33" s="3"/>
      <c r="Q33" s="3"/>
      <c r="R33" s="3"/>
      <c r="S33" s="3"/>
      <c r="T33" s="3"/>
      <c r="U33" s="3"/>
      <c r="V33" s="3"/>
      <c r="W33" s="3"/>
      <c r="X33" s="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s="1" customFormat="1" ht="16.149999999999999" customHeight="1" x14ac:dyDescent="0.35">
      <c r="A34" s="3"/>
      <c r="B34" s="30"/>
      <c r="C34" s="17" t="s">
        <v>69</v>
      </c>
      <c r="D34" s="80">
        <f t="shared" si="4"/>
        <v>0</v>
      </c>
      <c r="E34" s="15"/>
      <c r="F34" s="15"/>
      <c r="G34" s="15"/>
      <c r="H34" s="23"/>
      <c r="J34" s="75"/>
      <c r="K34" s="75"/>
      <c r="L34" s="75"/>
      <c r="M34" s="77"/>
      <c r="O34" s="2"/>
      <c r="P34" s="3"/>
      <c r="Q34" s="3"/>
      <c r="R34" s="3"/>
      <c r="S34" s="3"/>
      <c r="T34" s="3"/>
      <c r="U34" s="3"/>
      <c r="V34" s="3"/>
      <c r="W34" s="3"/>
      <c r="X34" s="3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s="1" customFormat="1" ht="26.5" customHeight="1" x14ac:dyDescent="0.35">
      <c r="A35" s="3"/>
      <c r="B35" s="30"/>
      <c r="C35" s="17" t="s">
        <v>62</v>
      </c>
      <c r="D35" s="80">
        <f t="shared" si="4"/>
        <v>0</v>
      </c>
      <c r="E35" s="15"/>
      <c r="F35" s="15"/>
      <c r="G35" s="15"/>
      <c r="H35" s="23"/>
      <c r="J35" s="75"/>
      <c r="K35" s="75"/>
      <c r="L35" s="75"/>
      <c r="M35" s="77"/>
      <c r="O35" s="2"/>
      <c r="P35" s="3"/>
      <c r="Q35" s="3"/>
      <c r="R35" s="3"/>
      <c r="S35" s="3"/>
      <c r="T35" s="3"/>
      <c r="U35" s="3"/>
      <c r="V35" s="3"/>
      <c r="W35" s="3"/>
      <c r="X35" s="3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s="1" customFormat="1" ht="16.149999999999999" customHeight="1" x14ac:dyDescent="0.35">
      <c r="A36" s="3"/>
      <c r="B36" s="30"/>
      <c r="C36" s="17" t="s">
        <v>37</v>
      </c>
      <c r="D36" s="80">
        <f t="shared" si="4"/>
        <v>0</v>
      </c>
      <c r="E36" s="15"/>
      <c r="F36" s="15"/>
      <c r="G36" s="15"/>
      <c r="H36" s="23"/>
      <c r="J36" s="75"/>
      <c r="K36" s="75"/>
      <c r="L36" s="75"/>
      <c r="M36" s="77"/>
      <c r="O36" s="2"/>
      <c r="P36" s="3"/>
      <c r="Q36" s="3"/>
      <c r="R36" s="3"/>
      <c r="S36" s="3"/>
      <c r="T36" s="3"/>
      <c r="U36" s="3"/>
      <c r="V36" s="3"/>
      <c r="W36" s="3"/>
      <c r="X36" s="3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s="1" customFormat="1" ht="16.149999999999999" customHeight="1" x14ac:dyDescent="0.35">
      <c r="A37" s="3"/>
      <c r="B37" s="30"/>
      <c r="C37" s="17" t="s">
        <v>38</v>
      </c>
      <c r="D37" s="80">
        <f t="shared" si="4"/>
        <v>0</v>
      </c>
      <c r="E37" s="15"/>
      <c r="F37" s="15"/>
      <c r="G37" s="15"/>
      <c r="H37" s="23"/>
      <c r="J37" s="75"/>
      <c r="K37" s="75"/>
      <c r="L37" s="75"/>
      <c r="M37" s="77"/>
      <c r="O37" s="2"/>
      <c r="P37" s="3"/>
      <c r="Q37" s="3"/>
      <c r="R37" s="3"/>
      <c r="S37" s="3"/>
      <c r="T37" s="3"/>
      <c r="U37" s="3"/>
      <c r="V37" s="3"/>
      <c r="W37" s="3"/>
      <c r="X37" s="3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s="1" customFormat="1" ht="16.149999999999999" customHeight="1" x14ac:dyDescent="0.35">
      <c r="A38" s="3"/>
      <c r="B38" s="31"/>
      <c r="C38" s="17" t="s">
        <v>68</v>
      </c>
      <c r="D38" s="80">
        <f t="shared" si="4"/>
        <v>0</v>
      </c>
      <c r="E38" s="32"/>
      <c r="F38" s="32"/>
      <c r="G38" s="32"/>
      <c r="H38" s="23"/>
      <c r="J38" s="75"/>
      <c r="K38" s="75"/>
      <c r="L38" s="75"/>
      <c r="M38" s="77"/>
      <c r="O38" s="2"/>
      <c r="P38" s="3"/>
      <c r="Q38" s="3"/>
      <c r="R38" s="3"/>
      <c r="S38" s="3"/>
      <c r="T38" s="3"/>
      <c r="U38" s="3"/>
      <c r="V38" s="3"/>
      <c r="W38" s="3"/>
      <c r="X38" s="3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s="1" customFormat="1" ht="16.149999999999999" customHeight="1" x14ac:dyDescent="0.35">
      <c r="A39" s="3"/>
      <c r="B39" s="33" t="s">
        <v>39</v>
      </c>
      <c r="C39" s="20" t="s">
        <v>40</v>
      </c>
      <c r="D39" s="83">
        <f>H9</f>
        <v>0</v>
      </c>
      <c r="E39" s="34"/>
      <c r="F39" s="35"/>
      <c r="G39" s="36"/>
      <c r="H39"/>
      <c r="J39" s="75"/>
      <c r="K39" s="75"/>
      <c r="L39" s="75"/>
      <c r="M39" s="77"/>
      <c r="O39" s="2"/>
      <c r="P39" s="3"/>
      <c r="Q39" s="3"/>
      <c r="R39" s="3"/>
      <c r="S39" s="3"/>
      <c r="T39" s="3"/>
      <c r="U39" s="3"/>
      <c r="V39" s="3"/>
      <c r="W39" s="3"/>
      <c r="X39" s="3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s="1" customFormat="1" ht="16.149999999999999" customHeight="1" x14ac:dyDescent="0.35">
      <c r="A40" s="3"/>
      <c r="B40" s="33"/>
      <c r="C40" s="89" t="s">
        <v>71</v>
      </c>
      <c r="D40" s="86"/>
      <c r="E40" s="87"/>
      <c r="F40" s="87"/>
      <c r="G40" s="88"/>
      <c r="H40"/>
      <c r="J40" s="76"/>
      <c r="K40" s="76"/>
      <c r="L40" s="76"/>
      <c r="M40" s="77"/>
      <c r="O40" s="2"/>
      <c r="P40" s="3"/>
      <c r="Q40" s="3"/>
      <c r="R40" s="3"/>
      <c r="S40" s="3"/>
      <c r="T40" s="3"/>
      <c r="U40" s="3"/>
      <c r="V40" s="3"/>
      <c r="W40" s="3"/>
      <c r="X40" s="3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s="1" customFormat="1" ht="16.149999999999999" customHeight="1" x14ac:dyDescent="0.35">
      <c r="A41" s="3"/>
      <c r="B41" s="33"/>
      <c r="C41" s="89" t="s">
        <v>72</v>
      </c>
      <c r="D41" s="86"/>
      <c r="E41" s="87"/>
      <c r="F41" s="87"/>
      <c r="G41" s="88"/>
      <c r="H41"/>
      <c r="J41" s="76"/>
      <c r="K41" s="76"/>
      <c r="L41" s="76"/>
      <c r="M41" s="77"/>
      <c r="O41" s="2"/>
      <c r="P41" s="3"/>
      <c r="Q41" s="3"/>
      <c r="R41" s="3"/>
      <c r="S41" s="3"/>
      <c r="T41" s="3"/>
      <c r="U41" s="3"/>
      <c r="V41" s="3"/>
      <c r="W41" s="3"/>
      <c r="X41" s="3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s="1" customFormat="1" ht="16.149999999999999" customHeight="1" x14ac:dyDescent="0.35">
      <c r="A42" s="3"/>
      <c r="B42" s="33"/>
      <c r="C42" s="89"/>
      <c r="D42" s="86"/>
      <c r="E42" s="87"/>
      <c r="F42" s="87"/>
      <c r="G42" s="88"/>
      <c r="H42"/>
      <c r="J42" s="76"/>
      <c r="K42" s="76"/>
      <c r="L42" s="76"/>
      <c r="M42" s="77"/>
      <c r="O42" s="2"/>
      <c r="P42" s="3"/>
      <c r="Q42" s="3"/>
      <c r="R42" s="3"/>
      <c r="S42" s="3"/>
      <c r="T42" s="3"/>
      <c r="U42" s="3"/>
      <c r="V42" s="3"/>
      <c r="W42" s="3"/>
      <c r="X42" s="3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s="1" customFormat="1" ht="25.5" customHeight="1" x14ac:dyDescent="0.35">
      <c r="A43" s="3"/>
      <c r="B43" s="33"/>
      <c r="C43" s="37" t="s">
        <v>41</v>
      </c>
      <c r="D43" s="84" t="str">
        <f>IF(D39+D32+D24+D18=D9,"Stemmir við fjölda tilkynninga","Misræmi við fjölda tilkynninga")</f>
        <v>Stemmir við fjölda tilkynninga</v>
      </c>
      <c r="E43" s="39"/>
      <c r="F43" s="40"/>
      <c r="G43" s="41"/>
      <c r="H43" s="23"/>
      <c r="J43" s="78"/>
      <c r="K43" s="78"/>
      <c r="L43" s="78"/>
      <c r="M43" s="72"/>
      <c r="O43" s="2"/>
      <c r="P43" s="3"/>
      <c r="Q43" s="3"/>
      <c r="R43" s="3"/>
      <c r="S43" s="3"/>
      <c r="T43" s="3"/>
      <c r="U43" s="3"/>
      <c r="V43" s="3"/>
      <c r="W43" s="3"/>
      <c r="X43" s="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s="1" customFormat="1" ht="15" customHeight="1" x14ac:dyDescent="0.35">
      <c r="A44" s="3"/>
      <c r="B44" s="21"/>
      <c r="C44" s="42"/>
      <c r="D44" s="81"/>
      <c r="E44" s="23"/>
      <c r="F44" s="23"/>
      <c r="G44" s="23"/>
      <c r="H44" s="23"/>
      <c r="J44" s="78"/>
      <c r="K44" s="78"/>
      <c r="L44" s="78"/>
      <c r="M44" s="72"/>
      <c r="O44" s="2"/>
      <c r="P44" s="3"/>
      <c r="Q44" s="3"/>
      <c r="R44" s="3"/>
      <c r="S44" s="3"/>
      <c r="T44" s="3"/>
      <c r="U44" s="3"/>
      <c r="V44" s="3"/>
      <c r="W44" s="3"/>
      <c r="X44" s="3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s="1" customFormat="1" ht="28.15" customHeight="1" x14ac:dyDescent="0.35">
      <c r="A45" s="3"/>
      <c r="B45" s="25" t="s">
        <v>42</v>
      </c>
      <c r="C45" s="43" t="s">
        <v>43</v>
      </c>
      <c r="D45" s="80">
        <f>E45+F45+G45+H45</f>
        <v>0</v>
      </c>
      <c r="E45" s="15"/>
      <c r="F45" s="15"/>
      <c r="G45" s="15"/>
      <c r="H45" s="15"/>
      <c r="J45" s="78"/>
      <c r="K45" s="78"/>
      <c r="L45" s="78"/>
      <c r="M45" s="78"/>
      <c r="O45" s="2"/>
      <c r="P45" s="3"/>
      <c r="Q45" s="3"/>
      <c r="R45" s="3"/>
      <c r="S45" s="3"/>
      <c r="T45" s="3"/>
      <c r="U45" s="3"/>
      <c r="V45" s="3"/>
      <c r="W45" s="3"/>
      <c r="X45" s="3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s="1" customFormat="1" ht="15" customHeight="1" x14ac:dyDescent="0.35">
      <c r="A46" s="3"/>
      <c r="B46" s="26"/>
      <c r="C46" s="44"/>
      <c r="D46" s="44"/>
      <c r="E46" s="44"/>
      <c r="F46" s="44"/>
      <c r="G46" s="44"/>
      <c r="H46" s="44"/>
      <c r="J46" s="72"/>
      <c r="K46" s="72"/>
      <c r="L46" s="72"/>
      <c r="M46" s="72"/>
      <c r="O46" s="2"/>
      <c r="P46" s="3"/>
      <c r="Q46" s="3"/>
      <c r="R46" s="3"/>
      <c r="S46" s="3"/>
      <c r="T46" s="3"/>
      <c r="U46" s="3"/>
      <c r="V46" s="3"/>
      <c r="W46" s="3"/>
      <c r="X46" s="3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s="1" customFormat="1" ht="33.4" customHeight="1" x14ac:dyDescent="0.35">
      <c r="A47" s="3"/>
      <c r="B47" s="25" t="s">
        <v>44</v>
      </c>
      <c r="C47" s="45" t="s">
        <v>45</v>
      </c>
      <c r="D47" s="46"/>
      <c r="E47" s="47"/>
      <c r="F47" s="47"/>
      <c r="G47" s="48"/>
      <c r="H47" s="44"/>
      <c r="J47" s="72"/>
      <c r="K47" s="72"/>
      <c r="L47" s="72"/>
      <c r="M47" s="72"/>
      <c r="O47" s="2"/>
      <c r="P47" s="3"/>
      <c r="Q47" s="3"/>
      <c r="R47" s="3"/>
      <c r="S47" s="3"/>
      <c r="T47" s="3"/>
      <c r="U47" s="3"/>
      <c r="V47" s="3"/>
      <c r="W47" s="3"/>
      <c r="X47" s="3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s="1" customFormat="1" ht="16.149999999999999" customHeight="1" x14ac:dyDescent="0.35">
      <c r="A48" s="3"/>
      <c r="B48" s="49">
        <v>0</v>
      </c>
      <c r="C48" s="50" t="s">
        <v>46</v>
      </c>
      <c r="D48" s="49">
        <v>0</v>
      </c>
      <c r="E48" s="51" t="s">
        <v>47</v>
      </c>
      <c r="F48" s="52"/>
      <c r="G48" s="53"/>
      <c r="H48" s="54"/>
      <c r="J48" s="90"/>
      <c r="K48" s="90"/>
      <c r="L48" s="90"/>
      <c r="M48" s="90"/>
      <c r="O48" s="2"/>
      <c r="P48" s="3"/>
      <c r="Q48" s="3"/>
      <c r="R48" s="3"/>
      <c r="S48" s="3"/>
      <c r="T48" s="3"/>
      <c r="U48" s="3"/>
      <c r="V48" s="3"/>
      <c r="W48" s="3"/>
      <c r="X48" s="3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1" customFormat="1" ht="16.149999999999999" customHeight="1" x14ac:dyDescent="0.35">
      <c r="A49" s="3"/>
      <c r="B49" s="49">
        <v>0</v>
      </c>
      <c r="C49" s="50" t="s">
        <v>48</v>
      </c>
      <c r="D49" s="49">
        <v>0</v>
      </c>
      <c r="E49" s="51" t="s">
        <v>49</v>
      </c>
      <c r="F49" s="52"/>
      <c r="G49" s="53"/>
      <c r="H49" s="54"/>
      <c r="J49" s="90"/>
      <c r="K49" s="90"/>
      <c r="L49" s="90"/>
      <c r="M49" s="90"/>
      <c r="O49" s="2"/>
      <c r="P49" s="3"/>
      <c r="Q49" s="3"/>
      <c r="R49" s="3"/>
      <c r="S49" s="3"/>
      <c r="T49" s="3"/>
      <c r="U49" s="3"/>
      <c r="V49" s="3"/>
      <c r="W49" s="3"/>
      <c r="X49" s="3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1" customFormat="1" ht="16.149999999999999" customHeight="1" x14ac:dyDescent="0.35">
      <c r="A50" s="3"/>
      <c r="B50" s="49">
        <v>0</v>
      </c>
      <c r="C50" s="50" t="s">
        <v>50</v>
      </c>
      <c r="D50" s="49">
        <v>0</v>
      </c>
      <c r="E50" s="51" t="s">
        <v>51</v>
      </c>
      <c r="F50" s="52"/>
      <c r="G50" s="53"/>
      <c r="H50" s="54"/>
      <c r="J50" s="90"/>
      <c r="K50" s="90"/>
      <c r="L50" s="90"/>
      <c r="M50" s="90"/>
      <c r="O50" s="2"/>
      <c r="P50" s="3"/>
      <c r="Q50" s="3"/>
      <c r="R50" s="3"/>
      <c r="S50" s="3"/>
      <c r="T50" s="3"/>
      <c r="U50" s="3"/>
      <c r="V50" s="3"/>
      <c r="W50" s="3"/>
      <c r="X50" s="3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1" customFormat="1" ht="16.149999999999999" customHeight="1" x14ac:dyDescent="0.35">
      <c r="A51" s="3"/>
      <c r="B51" s="49">
        <v>0</v>
      </c>
      <c r="C51" s="50" t="s">
        <v>52</v>
      </c>
      <c r="D51" s="49">
        <v>0</v>
      </c>
      <c r="E51" s="51" t="s">
        <v>53</v>
      </c>
      <c r="F51" s="52"/>
      <c r="G51" s="53"/>
      <c r="H51" s="54"/>
      <c r="J51" s="90"/>
      <c r="K51" s="90"/>
      <c r="L51" s="90"/>
      <c r="M51" s="90"/>
      <c r="O51" s="2"/>
      <c r="P51" s="3"/>
      <c r="Q51" s="3"/>
      <c r="R51" s="3"/>
      <c r="S51" s="3"/>
      <c r="T51" s="3"/>
      <c r="U51" s="3"/>
      <c r="V51" s="3"/>
      <c r="W51" s="3"/>
      <c r="X51" s="3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1" customFormat="1" ht="16.149999999999999" customHeight="1" x14ac:dyDescent="0.35">
      <c r="A52" s="3"/>
      <c r="B52" s="49">
        <v>0</v>
      </c>
      <c r="C52" s="50" t="s">
        <v>66</v>
      </c>
      <c r="D52" s="85">
        <f>D53+D54</f>
        <v>0</v>
      </c>
      <c r="E52" s="55" t="s">
        <v>54</v>
      </c>
      <c r="F52" s="56"/>
      <c r="G52" s="57"/>
      <c r="H52" s="58"/>
      <c r="J52" s="90"/>
      <c r="K52" s="90"/>
      <c r="L52" s="90"/>
      <c r="M52" s="90"/>
      <c r="O52" s="2"/>
      <c r="P52" s="3"/>
      <c r="Q52" s="3"/>
      <c r="R52" s="3"/>
      <c r="S52" s="3"/>
      <c r="T52" s="3"/>
      <c r="U52" s="3"/>
      <c r="V52" s="3"/>
      <c r="W52" s="3"/>
      <c r="X52" s="3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1" customFormat="1" ht="16.149999999999999" customHeight="1" x14ac:dyDescent="0.35">
      <c r="A53" s="3"/>
      <c r="B53" s="49">
        <v>0</v>
      </c>
      <c r="C53" s="50" t="s">
        <v>55</v>
      </c>
      <c r="D53" s="49">
        <v>0</v>
      </c>
      <c r="E53" s="59" t="s">
        <v>56</v>
      </c>
      <c r="F53" s="60"/>
      <c r="G53" s="61"/>
      <c r="H53" s="54"/>
      <c r="J53" s="90"/>
      <c r="K53" s="90"/>
      <c r="L53" s="90"/>
      <c r="M53" s="90"/>
      <c r="O53" s="2"/>
      <c r="P53" s="3"/>
      <c r="Q53" s="3"/>
      <c r="R53" s="3"/>
      <c r="S53" s="3"/>
      <c r="T53" s="3"/>
      <c r="U53" s="3"/>
      <c r="V53" s="3"/>
      <c r="W53" s="3"/>
      <c r="X53" s="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ht="16.149999999999999" customHeight="1" x14ac:dyDescent="0.35">
      <c r="A54" s="3"/>
      <c r="B54" s="49">
        <v>0</v>
      </c>
      <c r="C54" s="50" t="s">
        <v>57</v>
      </c>
      <c r="D54" s="49">
        <v>0</v>
      </c>
      <c r="E54" s="59" t="s">
        <v>58</v>
      </c>
      <c r="F54" s="60"/>
      <c r="G54" s="61"/>
      <c r="H54" s="54"/>
      <c r="I54" s="1"/>
      <c r="J54" s="90"/>
      <c r="K54" s="90"/>
      <c r="L54" s="90"/>
      <c r="M54" s="90"/>
      <c r="N54" s="1"/>
    </row>
    <row r="55" spans="1:38" ht="16.149999999999999" customHeight="1" x14ac:dyDescent="0.35">
      <c r="A55" s="3"/>
      <c r="B55" s="49">
        <v>0</v>
      </c>
      <c r="C55" s="62" t="s">
        <v>59</v>
      </c>
      <c r="D55" s="91"/>
      <c r="E55" s="92"/>
      <c r="F55" s="92"/>
      <c r="G55" s="93"/>
      <c r="H55" s="44"/>
      <c r="I55" s="1"/>
      <c r="J55" s="90"/>
      <c r="K55" s="90"/>
      <c r="L55" s="90"/>
      <c r="M55" s="90"/>
      <c r="N55" s="1"/>
    </row>
    <row r="56" spans="1:38" ht="28.9" customHeight="1" x14ac:dyDescent="0.35">
      <c r="A56" s="3"/>
      <c r="B56" s="33"/>
      <c r="C56" s="37" t="s">
        <v>41</v>
      </c>
      <c r="D56" s="38" t="str">
        <f>IF(SUM(B48:B55)+SUM(D48:D52)=$D$9,"Stemmir við fjölda tilkynninga","Misræmi við fjölda tilkynninga")</f>
        <v>Stemmir við fjölda tilkynninga</v>
      </c>
      <c r="E56" s="63"/>
      <c r="F56" s="64"/>
      <c r="G56" s="65"/>
      <c r="H56" s="3"/>
      <c r="I56" s="1"/>
      <c r="J56" s="72"/>
      <c r="K56" s="72"/>
      <c r="L56" s="72"/>
      <c r="M56" s="72"/>
      <c r="N56" s="1"/>
    </row>
    <row r="57" spans="1:38" ht="15" customHeight="1" x14ac:dyDescent="0.35">
      <c r="A57" s="3"/>
      <c r="B57" s="3"/>
      <c r="C57" s="3"/>
      <c r="D57" s="3"/>
      <c r="E57" s="3"/>
      <c r="F57" s="3"/>
      <c r="G57" s="3"/>
      <c r="H57" s="3"/>
      <c r="I57" s="1"/>
      <c r="J57" s="72"/>
      <c r="K57" s="72"/>
      <c r="L57" s="72"/>
      <c r="M57" s="72"/>
      <c r="N57" s="1"/>
    </row>
    <row r="58" spans="1:38" ht="15" customHeight="1" x14ac:dyDescent="0.35">
      <c r="A58" s="66"/>
      <c r="B58" s="67">
        <f>SUM(B48:B55)+SUM(D48:D54)+SUM(D18:G39)+SUM(D45:H45)+SUM(D9:H15)</f>
        <v>0</v>
      </c>
      <c r="C58" s="66" t="s">
        <v>60</v>
      </c>
      <c r="D58" s="3"/>
      <c r="E58" s="3"/>
      <c r="F58" s="3"/>
      <c r="G58" s="3"/>
      <c r="H58" s="3"/>
      <c r="I58" s="1"/>
      <c r="J58" s="72"/>
      <c r="K58" s="72"/>
      <c r="L58" s="72"/>
      <c r="M58" s="72"/>
      <c r="N58" s="1"/>
    </row>
    <row r="59" spans="1:38" ht="9.4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68"/>
      <c r="K59" s="68"/>
      <c r="L59" s="68"/>
      <c r="M59" s="68"/>
      <c r="N59" s="1"/>
      <c r="O59" s="29"/>
      <c r="P59"/>
      <c r="Q59"/>
      <c r="R59"/>
      <c r="S59"/>
      <c r="T59"/>
      <c r="U59"/>
      <c r="V59"/>
      <c r="W59"/>
      <c r="X59"/>
    </row>
    <row r="60" spans="1:38" ht="1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54"/>
      <c r="K60" s="54"/>
      <c r="L60" s="54"/>
      <c r="M60" s="54"/>
      <c r="N60" s="3"/>
    </row>
    <row r="61" spans="1:38" ht="1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54"/>
      <c r="K61" s="54"/>
      <c r="L61" s="54"/>
      <c r="M61" s="54"/>
      <c r="N61" s="3"/>
    </row>
    <row r="62" spans="1:38" ht="1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54"/>
      <c r="K62" s="54"/>
      <c r="L62" s="54"/>
      <c r="M62" s="54"/>
      <c r="N62" s="3"/>
    </row>
    <row r="63" spans="1:38" ht="19.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54"/>
      <c r="K63" s="54"/>
      <c r="L63" s="54"/>
      <c r="M63" s="54"/>
      <c r="N63" s="3"/>
    </row>
    <row r="64" spans="1:38" ht="32.6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54"/>
      <c r="K64" s="54"/>
      <c r="L64" s="54"/>
      <c r="M64" s="54"/>
      <c r="N64" s="3"/>
    </row>
    <row r="65" spans="2:14" ht="34.15" customHeight="1" x14ac:dyDescent="0.35">
      <c r="B65" s="3"/>
      <c r="C65" s="3"/>
      <c r="D65" s="3"/>
      <c r="E65" s="3"/>
      <c r="F65" s="3"/>
      <c r="G65" s="3"/>
      <c r="H65" s="3"/>
      <c r="I65" s="3"/>
      <c r="J65" s="54"/>
      <c r="K65" s="54"/>
      <c r="L65" s="54"/>
      <c r="M65" s="54"/>
      <c r="N65" s="3"/>
    </row>
    <row r="66" spans="2:14" ht="15" customHeight="1" x14ac:dyDescent="0.35">
      <c r="B66" s="3"/>
      <c r="C66" s="3"/>
      <c r="D66" s="3"/>
      <c r="E66" s="3"/>
      <c r="F66" s="3"/>
      <c r="G66" s="3"/>
      <c r="H66" s="3"/>
      <c r="I66" s="3"/>
      <c r="J66" s="54"/>
      <c r="K66" s="54"/>
      <c r="L66" s="54"/>
      <c r="M66" s="54"/>
      <c r="N66" s="3"/>
    </row>
    <row r="67" spans="2:14" ht="15" customHeight="1" x14ac:dyDescent="0.35">
      <c r="B67" s="3"/>
      <c r="C67" s="3"/>
      <c r="D67" s="3"/>
      <c r="E67" s="3"/>
      <c r="F67" s="3"/>
      <c r="G67" s="3"/>
      <c r="H67" s="3"/>
      <c r="I67" s="3"/>
      <c r="J67" s="54"/>
      <c r="K67" s="54"/>
      <c r="L67" s="54"/>
      <c r="M67" s="54"/>
      <c r="N67" s="3"/>
    </row>
    <row r="68" spans="2:14" ht="15" customHeight="1" x14ac:dyDescent="0.35">
      <c r="B68" s="3"/>
      <c r="C68" s="3"/>
      <c r="D68" s="3"/>
      <c r="E68" s="3"/>
      <c r="F68" s="3"/>
      <c r="G68" s="3"/>
      <c r="H68" s="3"/>
      <c r="I68" s="3"/>
      <c r="J68" s="54"/>
      <c r="K68" s="54"/>
      <c r="L68" s="54"/>
      <c r="M68" s="54"/>
      <c r="N68" s="3"/>
    </row>
    <row r="69" spans="2:14" ht="15" customHeight="1" x14ac:dyDescent="0.35">
      <c r="B69" s="3"/>
      <c r="C69" s="3"/>
      <c r="D69" s="3"/>
      <c r="E69" s="3"/>
      <c r="F69" s="3"/>
      <c r="G69" s="3"/>
      <c r="H69" s="3"/>
      <c r="I69" s="3"/>
      <c r="J69" s="54"/>
      <c r="K69" s="54"/>
      <c r="L69" s="54"/>
      <c r="M69" s="54"/>
      <c r="N69" s="3"/>
    </row>
    <row r="70" spans="2:14" ht="15" customHeight="1" x14ac:dyDescent="0.35">
      <c r="B70" s="3"/>
      <c r="C70" s="3"/>
      <c r="D70" s="3"/>
      <c r="E70" s="3"/>
      <c r="F70" s="3"/>
      <c r="G70" s="3"/>
      <c r="H70" s="3"/>
      <c r="I70" s="3"/>
      <c r="J70" s="54"/>
      <c r="K70" s="54"/>
      <c r="L70" s="54"/>
      <c r="M70" s="54"/>
      <c r="N70" s="3"/>
    </row>
    <row r="71" spans="2:14" ht="15" customHeight="1" x14ac:dyDescent="0.35">
      <c r="B71" s="3"/>
      <c r="C71" s="3"/>
      <c r="D71" s="3"/>
      <c r="E71" s="3"/>
      <c r="F71" s="3"/>
      <c r="G71" s="3"/>
      <c r="H71" s="3"/>
      <c r="I71" s="3"/>
      <c r="J71" s="54"/>
      <c r="K71" s="54"/>
      <c r="L71" s="54"/>
      <c r="M71" s="54"/>
      <c r="N71" s="3"/>
    </row>
    <row r="72" spans="2:14" ht="15" customHeight="1" x14ac:dyDescent="0.35">
      <c r="B72" s="3"/>
      <c r="C72" s="3"/>
      <c r="D72" s="3"/>
      <c r="E72" s="3"/>
      <c r="F72" s="3"/>
      <c r="G72" s="3"/>
      <c r="H72" s="3"/>
      <c r="I72" s="3"/>
      <c r="J72" s="54"/>
      <c r="K72" s="54"/>
      <c r="L72" s="54"/>
      <c r="M72" s="54"/>
      <c r="N72" s="3"/>
    </row>
    <row r="73" spans="2:14" x14ac:dyDescent="0.35">
      <c r="B73" s="3"/>
      <c r="C73" s="3"/>
      <c r="D73" s="3"/>
      <c r="E73" s="3"/>
      <c r="F73" s="3"/>
      <c r="G73" s="3"/>
      <c r="H73" s="3"/>
      <c r="I73" s="3"/>
      <c r="J73" s="54"/>
      <c r="K73" s="54"/>
      <c r="L73" s="54"/>
      <c r="M73" s="54"/>
      <c r="N73" s="3"/>
    </row>
    <row r="74" spans="2:14" x14ac:dyDescent="0.35">
      <c r="B74" s="3"/>
      <c r="C74" s="3"/>
      <c r="D74" s="3"/>
      <c r="E74" s="3"/>
      <c r="F74" s="3"/>
      <c r="G74" s="3"/>
      <c r="H74" s="3"/>
      <c r="I74" s="3"/>
      <c r="J74" s="54"/>
      <c r="K74" s="54"/>
      <c r="L74" s="54"/>
      <c r="M74" s="54"/>
      <c r="N74" s="3"/>
    </row>
    <row r="75" spans="2:14" x14ac:dyDescent="0.35">
      <c r="B75" s="3"/>
      <c r="C75" s="3"/>
      <c r="D75" s="3"/>
      <c r="E75" s="3"/>
      <c r="F75" s="3"/>
      <c r="G75" s="3"/>
      <c r="H75" s="3"/>
      <c r="I75" s="3"/>
      <c r="J75" s="54"/>
      <c r="K75" s="54"/>
      <c r="L75" s="54"/>
      <c r="M75" s="54"/>
      <c r="N75" s="3"/>
    </row>
    <row r="76" spans="2:14" x14ac:dyDescent="0.35">
      <c r="B76" s="3"/>
      <c r="C76" s="3"/>
      <c r="D76" s="3"/>
      <c r="E76" s="3"/>
      <c r="F76" s="3"/>
      <c r="G76" s="3"/>
      <c r="H76" s="3"/>
      <c r="I76" s="3"/>
      <c r="J76" s="54"/>
      <c r="K76" s="54"/>
      <c r="L76" s="54"/>
      <c r="M76" s="54"/>
      <c r="N76" s="3"/>
    </row>
    <row r="77" spans="2:14" x14ac:dyDescent="0.35">
      <c r="B77" s="3"/>
      <c r="C77" s="3"/>
      <c r="D77" s="3"/>
      <c r="E77" s="3"/>
      <c r="F77" s="3"/>
      <c r="G77" s="3"/>
      <c r="H77" s="3"/>
      <c r="I77" s="3"/>
      <c r="J77" s="54"/>
      <c r="K77" s="54"/>
      <c r="L77" s="54"/>
      <c r="M77" s="54"/>
      <c r="N77" s="3"/>
    </row>
    <row r="78" spans="2:14" x14ac:dyDescent="0.35">
      <c r="B78" s="3"/>
      <c r="C78" s="3"/>
      <c r="D78" s="3"/>
      <c r="E78" s="3"/>
      <c r="F78" s="3"/>
      <c r="G78" s="3"/>
      <c r="H78" s="3"/>
      <c r="I78" s="3"/>
      <c r="J78" s="54"/>
      <c r="K78" s="54"/>
      <c r="L78" s="54"/>
      <c r="M78" s="54"/>
      <c r="N78" s="3"/>
    </row>
    <row r="79" spans="2:14" x14ac:dyDescent="0.35">
      <c r="B79" s="3"/>
      <c r="C79" s="3"/>
      <c r="D79" s="3"/>
      <c r="E79" s="3"/>
      <c r="F79" s="3"/>
      <c r="G79" s="3"/>
      <c r="H79" s="3"/>
      <c r="I79" s="3"/>
      <c r="J79" s="54"/>
      <c r="K79" s="54"/>
      <c r="L79" s="54"/>
      <c r="M79" s="54"/>
      <c r="N79" s="3"/>
    </row>
    <row r="80" spans="2:14" x14ac:dyDescent="0.35">
      <c r="B80" s="3"/>
      <c r="C80" s="3"/>
      <c r="D80" s="3"/>
      <c r="E80" s="3"/>
      <c r="F80" s="3"/>
      <c r="G80" s="3"/>
      <c r="H80" s="3"/>
      <c r="I80" s="3"/>
      <c r="J80" s="54"/>
      <c r="K80" s="54"/>
      <c r="L80" s="54"/>
      <c r="M80" s="54"/>
      <c r="N80" s="3"/>
    </row>
  </sheetData>
  <sheetProtection algorithmName="SHA-512" hashValue="Ar37RD4eo0zqVGqNhRbCFgkD/MeUTks8XHqpKVIkT87npzcGUFTlc0NTfVe/qjLNzUUwYMUnICsiDE40P+ryew==" saltValue="9UA128kPJ8+HxESmErdxxQ==" spinCount="100000" sheet="1" objects="1" scenarios="1"/>
  <protectedRanges>
    <protectedRange sqref="E9:H13" name="Range2_1"/>
    <protectedRange sqref="E45:H45" name="Range5"/>
    <protectedRange sqref="E15:H15" name="Range3"/>
    <protectedRange sqref="E18:H31 P39:P42 E56:G56 E33:G43 H32:H38 H43" name="Range4"/>
    <protectedRange sqref="D48:D51 B48:B55 D53:D54" name="Range6"/>
    <protectedRange sqref="B44:H44" name="Range8"/>
  </protectedRanges>
  <mergeCells count="12">
    <mergeCell ref="J50:M50"/>
    <mergeCell ref="A1:G1"/>
    <mergeCell ref="J2:M6"/>
    <mergeCell ref="J7:M7"/>
    <mergeCell ref="J48:M48"/>
    <mergeCell ref="J49:M49"/>
    <mergeCell ref="J51:M51"/>
    <mergeCell ref="J52:M52"/>
    <mergeCell ref="J53:M53"/>
    <mergeCell ref="J54:M54"/>
    <mergeCell ref="D55:G55"/>
    <mergeCell ref="J55:M55"/>
  </mergeCells>
  <conditionalFormatting sqref="D43">
    <cfRule type="containsText" dxfId="4" priority="4" operator="containsText" text="Misræmi við fjölda tilkynninga">
      <formula>NOT(ISERROR(SEARCH("Misræmi við fjölda tilkynninga",D43)))</formula>
    </cfRule>
    <cfRule type="containsText" dxfId="3" priority="5" operator="containsText" text="Stemmir við fjölda tilkynninga">
      <formula>NOT(ISERROR(SEARCH("Stemmir við fjölda tilkynninga",D43)))</formula>
    </cfRule>
  </conditionalFormatting>
  <conditionalFormatting sqref="D56">
    <cfRule type="containsText" dxfId="2" priority="2" operator="containsText" text="Misræmi við fjölda tilkynninga">
      <formula>NOT(ISERROR(SEARCH("Misræmi við fjölda tilkynninga",D56)))</formula>
    </cfRule>
    <cfRule type="containsText" dxfId="1" priority="3" operator="containsText" text="Stemmir við fjölda tilkynninga">
      <formula>NOT(ISERROR(SEARCH("Stemmir við fjölda tilkynninga",D56)))</formula>
    </cfRule>
  </conditionalFormatting>
  <conditionalFormatting sqref="J9:M54">
    <cfRule type="cellIs" dxfId="0" priority="1" operator="equal">
      <formula>"villa"</formula>
    </cfRule>
  </conditionalFormatting>
  <pageMargins left="0.37" right="0.46" top="0.74803149606299213" bottom="0.74803149606299213" header="0.31496062992125984" footer="0.31496062992125984"/>
  <pageSetup paperSize="9" scale="97" fitToHeight="0" orientation="portrait" r:id="rId1"/>
  <rowBreaks count="1" manualBreakCount="1">
    <brk id="46" max="7" man="1"/>
  </rowBreaks>
  <colBreaks count="1" manualBreakCount="1">
    <brk id="8" max="1048575" man="1"/>
  </colBreaks>
  <ignoredErrors>
    <ignoredError sqref="J11:M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Eyðublað</vt:lpstr>
      <vt:lpstr>Eyðublað!Print_Area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Dóra Kristín Briem - BVS</dc:creator>
  <cp:lastModifiedBy>Halla Björk Marteinsdóttir - BOFS</cp:lastModifiedBy>
  <cp:lastPrinted>2022-10-28T10:14:30Z</cp:lastPrinted>
  <dcterms:created xsi:type="dcterms:W3CDTF">2021-12-03T14:24:07Z</dcterms:created>
  <dcterms:modified xsi:type="dcterms:W3CDTF">2025-01-09T09:26:07Z</dcterms:modified>
</cp:coreProperties>
</file>